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075" windowHeight="7230"/>
  </bookViews>
  <sheets>
    <sheet name="Sheet3" sheetId="3" r:id="rId1"/>
    <sheet name="Sheet1" sheetId="1" r:id="rId2"/>
    <sheet name="Sheet2" sheetId="2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P34" i="1" l="1"/>
  <c r="O34" i="1"/>
  <c r="N34" i="1"/>
  <c r="P33" i="1"/>
  <c r="O33" i="1"/>
  <c r="N33" i="1"/>
  <c r="P32" i="1"/>
  <c r="O32" i="1"/>
  <c r="N32" i="1"/>
  <c r="P31" i="1"/>
  <c r="O31" i="1"/>
  <c r="N31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P22" i="1" s="1"/>
  <c r="O23" i="1"/>
  <c r="O22" i="1" s="1"/>
  <c r="N23" i="1"/>
  <c r="N22" i="1" s="1"/>
  <c r="P18" i="1"/>
  <c r="O18" i="1"/>
  <c r="N18" i="1"/>
  <c r="P17" i="1"/>
  <c r="O17" i="1"/>
  <c r="N17" i="1"/>
  <c r="P16" i="1"/>
  <c r="O16" i="1"/>
  <c r="N16" i="1"/>
  <c r="P15" i="1"/>
  <c r="O15" i="1"/>
  <c r="N15" i="1"/>
  <c r="P13" i="1"/>
  <c r="O13" i="1"/>
  <c r="N13" i="1"/>
  <c r="P12" i="1"/>
  <c r="O12" i="1"/>
  <c r="N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O7" i="1"/>
  <c r="N7" i="1"/>
  <c r="P6" i="1"/>
  <c r="O6" i="1"/>
  <c r="N6" i="1"/>
  <c r="L34" i="2"/>
  <c r="D34" i="2"/>
  <c r="C34" i="2"/>
  <c r="L33" i="2"/>
  <c r="D33" i="2"/>
  <c r="C33" i="2"/>
  <c r="L32" i="2"/>
  <c r="D32" i="2"/>
  <c r="C32" i="2"/>
  <c r="C31" i="2"/>
  <c r="L29" i="2"/>
  <c r="D29" i="2"/>
  <c r="C29" i="2"/>
  <c r="L28" i="2"/>
  <c r="D28" i="2"/>
  <c r="C28" i="2"/>
  <c r="L26" i="2"/>
  <c r="D26" i="2"/>
  <c r="C26" i="2"/>
  <c r="L25" i="2"/>
  <c r="D25" i="2"/>
  <c r="C25" i="2"/>
  <c r="L24" i="2"/>
  <c r="D24" i="2"/>
  <c r="C24" i="2"/>
  <c r="L23" i="2"/>
  <c r="D23" i="2"/>
  <c r="C23" i="2"/>
  <c r="K18" i="2"/>
  <c r="K34" i="2" s="1"/>
  <c r="B18" i="2"/>
  <c r="B34" i="2" s="1"/>
  <c r="K17" i="2"/>
  <c r="K33" i="2" s="1"/>
  <c r="B17" i="2"/>
  <c r="B33" i="2" s="1"/>
  <c r="K16" i="2"/>
  <c r="K32" i="2" s="1"/>
  <c r="B16" i="2"/>
  <c r="B32" i="2" s="1"/>
  <c r="M15" i="2"/>
  <c r="M31" i="2" s="1"/>
  <c r="L15" i="2"/>
  <c r="L31" i="2" s="1"/>
  <c r="K15" i="2"/>
  <c r="K31" i="2" s="1"/>
  <c r="D15" i="2"/>
  <c r="C15" i="2"/>
  <c r="B15" i="2"/>
  <c r="K13" i="2"/>
  <c r="K29" i="2" s="1"/>
  <c r="B13" i="2"/>
  <c r="B29" i="2" s="1"/>
  <c r="K12" i="2"/>
  <c r="K28" i="2" s="1"/>
  <c r="B12" i="2"/>
  <c r="B28" i="2" s="1"/>
  <c r="M11" i="2"/>
  <c r="M27" i="2" s="1"/>
  <c r="L11" i="2"/>
  <c r="L27" i="2" s="1"/>
  <c r="L22" i="2" s="1"/>
  <c r="K11" i="2"/>
  <c r="K27" i="2" s="1"/>
  <c r="D11" i="2"/>
  <c r="D27" i="2" s="1"/>
  <c r="D22" i="2" s="1"/>
  <c r="C11" i="2"/>
  <c r="C27" i="2" s="1"/>
  <c r="C22" i="2" s="1"/>
  <c r="B11" i="2"/>
  <c r="B27" i="2" s="1"/>
  <c r="K10" i="2"/>
  <c r="K26" i="2" s="1"/>
  <c r="B10" i="2"/>
  <c r="B26" i="2" s="1"/>
  <c r="K9" i="2"/>
  <c r="K25" i="2" s="1"/>
  <c r="B9" i="2"/>
  <c r="B25" i="2" s="1"/>
  <c r="K8" i="2"/>
  <c r="K24" i="2" s="1"/>
  <c r="B8" i="2"/>
  <c r="B24" i="2" s="1"/>
  <c r="K7" i="2"/>
  <c r="K23" i="2" s="1"/>
  <c r="K22" i="2" s="1"/>
  <c r="B7" i="2"/>
  <c r="B23" i="2" s="1"/>
  <c r="B22" i="2" s="1"/>
  <c r="M6" i="2"/>
  <c r="L6" i="2"/>
  <c r="K6" i="2"/>
  <c r="D6" i="2"/>
  <c r="M34" i="2" s="1"/>
  <c r="C6" i="2"/>
  <c r="B6" i="2"/>
  <c r="K18" i="1"/>
  <c r="K17" i="1"/>
  <c r="K16" i="1"/>
  <c r="M15" i="1"/>
  <c r="L15" i="1"/>
  <c r="K13" i="1"/>
  <c r="K12" i="1"/>
  <c r="M11" i="1"/>
  <c r="L11" i="1"/>
  <c r="K11" i="1"/>
  <c r="K10" i="1"/>
  <c r="K9" i="1"/>
  <c r="K8" i="1"/>
  <c r="K7" i="1"/>
  <c r="L6" i="1"/>
  <c r="D34" i="1"/>
  <c r="C34" i="1"/>
  <c r="D33" i="1"/>
  <c r="C33" i="1"/>
  <c r="D32" i="1"/>
  <c r="C32" i="1"/>
  <c r="D29" i="1"/>
  <c r="C29" i="1"/>
  <c r="D28" i="1"/>
  <c r="C28" i="1"/>
  <c r="D26" i="1"/>
  <c r="C26" i="1"/>
  <c r="D25" i="1"/>
  <c r="C25" i="1"/>
  <c r="D24" i="1"/>
  <c r="C24" i="1"/>
  <c r="D23" i="1"/>
  <c r="C23" i="1"/>
  <c r="B18" i="1"/>
  <c r="B34" i="1" s="1"/>
  <c r="B17" i="1"/>
  <c r="B33" i="1" s="1"/>
  <c r="B16" i="1"/>
  <c r="B32" i="1" s="1"/>
  <c r="D15" i="1"/>
  <c r="C15" i="1"/>
  <c r="C31" i="1" s="1"/>
  <c r="B13" i="1"/>
  <c r="B29" i="1" s="1"/>
  <c r="B12" i="1"/>
  <c r="B28" i="1" s="1"/>
  <c r="D11" i="1"/>
  <c r="D27" i="1" s="1"/>
  <c r="C11" i="1"/>
  <c r="C27" i="1" s="1"/>
  <c r="B10" i="1"/>
  <c r="B26" i="1" s="1"/>
  <c r="B9" i="1"/>
  <c r="B25" i="1" s="1"/>
  <c r="B8" i="1"/>
  <c r="B24" i="1" s="1"/>
  <c r="B7" i="1"/>
  <c r="B23" i="1" s="1"/>
  <c r="D6" i="1"/>
  <c r="M34" i="1" s="1"/>
  <c r="C6" i="1"/>
  <c r="L34" i="1" s="1"/>
  <c r="B6" i="1"/>
  <c r="M23" i="2" l="1"/>
  <c r="M24" i="2"/>
  <c r="M25" i="2"/>
  <c r="M26" i="2"/>
  <c r="M28" i="2"/>
  <c r="M29" i="2"/>
  <c r="M32" i="2"/>
  <c r="M33" i="2"/>
  <c r="K23" i="1"/>
  <c r="K25" i="1"/>
  <c r="K27" i="1"/>
  <c r="M27" i="1"/>
  <c r="K29" i="1"/>
  <c r="M31" i="1"/>
  <c r="K33" i="1"/>
  <c r="L23" i="1"/>
  <c r="L24" i="1"/>
  <c r="L25" i="1"/>
  <c r="L26" i="1"/>
  <c r="L28" i="1"/>
  <c r="L29" i="1"/>
  <c r="L32" i="1"/>
  <c r="L33" i="1"/>
  <c r="K24" i="1"/>
  <c r="K26" i="1"/>
  <c r="L27" i="1"/>
  <c r="K28" i="1"/>
  <c r="L31" i="1"/>
  <c r="K32" i="1"/>
  <c r="K34" i="1"/>
  <c r="M23" i="1"/>
  <c r="M24" i="1"/>
  <c r="M25" i="1"/>
  <c r="M26" i="1"/>
  <c r="M28" i="1"/>
  <c r="M29" i="1"/>
  <c r="M32" i="1"/>
  <c r="M33" i="1"/>
  <c r="M22" i="1"/>
  <c r="M6" i="1"/>
  <c r="K15" i="1"/>
  <c r="K31" i="1" s="1"/>
  <c r="K22" i="1" s="1"/>
  <c r="C22" i="1"/>
  <c r="B15" i="1"/>
  <c r="B11" i="1"/>
  <c r="B27" i="1" s="1"/>
  <c r="B22" i="1" s="1"/>
  <c r="D22" i="1"/>
  <c r="M22" i="2" l="1"/>
  <c r="L22" i="1"/>
  <c r="K6" i="1"/>
</calcChain>
</file>

<file path=xl/sharedStrings.xml><?xml version="1.0" encoding="utf-8"?>
<sst xmlns="http://schemas.openxmlformats.org/spreadsheetml/2006/main" count="323" uniqueCount="27">
  <si>
    <t>ตารางที่ 7  จำนวนและร้อยละของประชากรที่มีงานทำ จำแนกตามระดับการศึกษาที่สำเร็จและเพศ</t>
  </si>
  <si>
    <t xml:space="preserve">               ไตรมาสที่ 1 (มกราคม-มีนาคม)  2562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</si>
  <si>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</si>
  <si>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</si>
  <si>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</si>
  <si>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</si>
  <si>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</si>
  <si>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</si>
  <si>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</si>
  <si>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</si>
  <si>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</si>
  <si>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</si>
  <si>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</si>
  <si>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</si>
  <si>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</si>
  <si>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</si>
  <si>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</si>
  <si>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</si>
  <si>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</si>
  <si>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</si>
  <si>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</si>
  <si>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</si>
  <si>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</si>
  <si>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</si>
  <si>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ไตรมาสที่ 2 (เมษายน-มิถุนายน)  2562</t>
  </si>
  <si>
    <t xml:space="preserve">              ไตรมาสที่ 3 (กรกฎาคม - กันยายน)  2562</t>
  </si>
  <si>
    <t xml:space="preserve">               ไตรมาสที่ 4 (ตุลาคม - ธันวาคม)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</si>
</sst>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8" fontId="5" fillId="0" borderId="0" xfId="0" applyNumberFormat="1" applyFont="1"/>
    <xf numFmtId="4" fontId="6" fillId="0" borderId="0" xfId="0" applyNumberFormat="1" applyFont="1"/>
    <xf numFmtId="4" fontId="3" fillId="0" borderId="0" xfId="0" applyNumberFormat="1" applyFont="1"/>
    <xf numFmtId="189" fontId="3" fillId="0" borderId="0" xfId="1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3" fillId="0" borderId="3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17990275526741"/>
          <c:y val="0.42137138255593826"/>
          <c:w val="0.64505672609400322"/>
          <c:h val="0.318548700688221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5400698494535836E-2"/>
                  <c:y val="-0.103162626451480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534667364310474E-2"/>
                  <c:y val="-0.1693713857512600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ต่ำกว่าประถมศึกษา,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352,964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864820463082309"/>
                  <c:y val="-0.311068729550883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177724745508904E-2"/>
                  <c:y val="0.112769260506689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271447227929567E-2"/>
                  <c:y val="-0.1434834065830985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มัธยมศึกษา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ตอนปลาย,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 115,609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085087014042185E-2"/>
                  <c:y val="-0.1147436883150115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975" b="1" i="0" u="none" strike="noStrike" baseline="0">
                    <a:solidFill>
                      <a:srgbClr val="3366FF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([1]ตารางที่3!$A$7:$A$11,[1]ตารางที่3!$A$15)</c:f>
              <c:strCache>
                <c:ptCount val="6"/>
                <c:pt idx="0">
                  <c:v>1.  ไม่มีการศึกษา</c:v>
                </c:pt>
                <c:pt idx="1">
                  <c:v>2.  ต่ำกว่าประถมศึกษา</c:v>
                </c:pt>
                <c:pt idx="2">
                  <c:v>3.  ประถมศึกษา</c:v>
                </c:pt>
                <c:pt idx="3">
                  <c:v>4.  มัธยมศึกษาตอนต้น</c:v>
                </c:pt>
                <c:pt idx="4">
                  <c:v>5.  มัธยมศึกษาตอนปลาย</c:v>
                </c:pt>
                <c:pt idx="5">
                  <c:v>6.  มหาวิทยาลัย</c:v>
                </c:pt>
              </c:strCache>
            </c:strRef>
          </c:cat>
          <c:val>
            <c:numRef>
              <c:f>([1]ตารางที่3!$B$7:$B$11,[1]ตารางที่3!$B$15)</c:f>
              <c:numCache>
                <c:formatCode>#,##0</c:formatCode>
                <c:ptCount val="6"/>
                <c:pt idx="0">
                  <c:v>4663</c:v>
                </c:pt>
                <c:pt idx="1">
                  <c:v>224204</c:v>
                </c:pt>
                <c:pt idx="2">
                  <c:v>263991</c:v>
                </c:pt>
                <c:pt idx="3">
                  <c:v>172899</c:v>
                </c:pt>
                <c:pt idx="4">
                  <c:v>106882</c:v>
                </c:pt>
                <c:pt idx="5">
                  <c:v>94755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17990275526741"/>
          <c:y val="0.42137138255593826"/>
          <c:w val="0.64505672609400322"/>
          <c:h val="0.318548700688221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5400698494535836E-2"/>
                  <c:y val="-0.103162626451480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534667364310474E-2"/>
                  <c:y val="-0.1693713857512600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ต่ำกว่าประถมศึกษา,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352,964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864820463082309"/>
                  <c:y val="-0.311068729550883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177724745508904E-2"/>
                  <c:y val="0.112769260506689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271447227929567E-2"/>
                  <c:y val="-0.1434834065830985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มัธยมศึกษา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ตอนปลาย,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 115,609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085087014042185E-2"/>
                  <c:y val="-0.1147436883150115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975" b="1" i="0" u="none" strike="noStrike" baseline="0">
                    <a:solidFill>
                      <a:srgbClr val="3366FF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([2]ตารางที่3!$A$7:$A$11,[2]ตารางที่3!$A$15)</c:f>
              <c:strCache>
                <c:ptCount val="6"/>
                <c:pt idx="0">
                  <c:v>1.  ไม่มีการศึกษา</c:v>
                </c:pt>
                <c:pt idx="1">
                  <c:v>2.  ต่ำกว่าประถมศึกษา</c:v>
                </c:pt>
                <c:pt idx="2">
                  <c:v>3.  ประถมศึกษา</c:v>
                </c:pt>
                <c:pt idx="3">
                  <c:v>4.  มัธยมศึกษาตอนต้น</c:v>
                </c:pt>
                <c:pt idx="4">
                  <c:v>5.  มัธยมศึกษาตอนปลาย</c:v>
                </c:pt>
                <c:pt idx="5">
                  <c:v>6.  มหาวิทยาลัย</c:v>
                </c:pt>
              </c:strCache>
            </c:strRef>
          </c:cat>
          <c:val>
            <c:numRef>
              <c:f>([2]ตารางที่3!$B$7:$B$11,[2]ตารางที่3!$B$15)</c:f>
              <c:numCache>
                <c:formatCode>General</c:formatCode>
                <c:ptCount val="6"/>
                <c:pt idx="0">
                  <c:v>4663</c:v>
                </c:pt>
                <c:pt idx="1">
                  <c:v>224204</c:v>
                </c:pt>
                <c:pt idx="2">
                  <c:v>263991</c:v>
                </c:pt>
                <c:pt idx="3">
                  <c:v>172899</c:v>
                </c:pt>
                <c:pt idx="4">
                  <c:v>106882</c:v>
                </c:pt>
                <c:pt idx="5">
                  <c:v>94755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17990275526741"/>
          <c:y val="0.42137138255593826"/>
          <c:w val="0.64505672609400322"/>
          <c:h val="0.318548700688221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5400698494535836E-2"/>
                  <c:y val="-0.103162626451480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534667364310474E-2"/>
                  <c:y val="-0.1693713857512600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ต่ำกว่าประถมศึกษา,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352,964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864820463082309"/>
                  <c:y val="-0.311068729550883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177724745508904E-2"/>
                  <c:y val="0.112769260506689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271447227929567E-2"/>
                  <c:y val="-0.1434834065830985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มัธยมศึกษา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ตอนปลาย,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 115,609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085087014042185E-2"/>
                  <c:y val="-0.1147436883150115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975" b="1" i="0" u="none" strike="noStrike" baseline="0">
                    <a:solidFill>
                      <a:srgbClr val="3366FF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([1]ตารางที่3!$A$7:$A$11,[1]ตารางที่3!$A$15)</c:f>
              <c:strCache>
                <c:ptCount val="6"/>
                <c:pt idx="0">
                  <c:v>1.  ไม่มีการศึกษา</c:v>
                </c:pt>
                <c:pt idx="1">
                  <c:v>2.  ต่ำกว่าประถมศึกษา</c:v>
                </c:pt>
                <c:pt idx="2">
                  <c:v>3.  ประถมศึกษา</c:v>
                </c:pt>
                <c:pt idx="3">
                  <c:v>4.  มัธยมศึกษาตอนต้น</c:v>
                </c:pt>
                <c:pt idx="4">
                  <c:v>5.  มัธยมศึกษาตอนปลาย</c:v>
                </c:pt>
                <c:pt idx="5">
                  <c:v>6.  มหาวิทยาลัย</c:v>
                </c:pt>
              </c:strCache>
            </c:strRef>
          </c:cat>
          <c:val>
            <c:numRef>
              <c:f>([1]ตารางที่3!$B$7:$B$11,[1]ตารางที่3!$B$15)</c:f>
              <c:numCache>
                <c:formatCode>#,##0</c:formatCode>
                <c:ptCount val="6"/>
                <c:pt idx="0">
                  <c:v>4663</c:v>
                </c:pt>
                <c:pt idx="1">
                  <c:v>224204</c:v>
                </c:pt>
                <c:pt idx="2">
                  <c:v>263991</c:v>
                </c:pt>
                <c:pt idx="3">
                  <c:v>172899</c:v>
                </c:pt>
                <c:pt idx="4">
                  <c:v>106882</c:v>
                </c:pt>
                <c:pt idx="5">
                  <c:v>94755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17990275526741"/>
          <c:y val="0.42137138255593826"/>
          <c:w val="0.64505672609400322"/>
          <c:h val="0.318548700688221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5400698494535836E-2"/>
                  <c:y val="-0.103162626451480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534667364310474E-2"/>
                  <c:y val="-0.1693713857512600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ต่ำกว่าประถมศึกษา,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352,964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864820463082309"/>
                  <c:y val="-0.311068729550883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177724745508904E-2"/>
                  <c:y val="0.112769260506689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271447227929567E-2"/>
                  <c:y val="-0.1434834065830985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มัธยมศึกษา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ตอนปลาย,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u="none" strike="noStrike" baseline="0">
                        <a:solidFill>
                          <a:srgbClr val="3366FF"/>
                        </a:solidFill>
                        <a:latin typeface="Arial"/>
                      </a:rPr>
                      <a:t>  115,609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085087014042185E-2"/>
                  <c:y val="-0.1147436883150115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975" b="1" i="0" u="none" strike="noStrike" baseline="0">
                    <a:solidFill>
                      <a:srgbClr val="3366FF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([2]ตารางที่3!$A$7:$A$11,[2]ตารางที่3!$A$15)</c:f>
              <c:strCache>
                <c:ptCount val="6"/>
                <c:pt idx="0">
                  <c:v>1.  ไม่มีการศึกษา</c:v>
                </c:pt>
                <c:pt idx="1">
                  <c:v>2.  ต่ำกว่าประถมศึกษา</c:v>
                </c:pt>
                <c:pt idx="2">
                  <c:v>3.  ประถมศึกษา</c:v>
                </c:pt>
                <c:pt idx="3">
                  <c:v>4.  มัธยมศึกษาตอนต้น</c:v>
                </c:pt>
                <c:pt idx="4">
                  <c:v>5.  มัธยมศึกษาตอนปลาย</c:v>
                </c:pt>
                <c:pt idx="5">
                  <c:v>6.  มหาวิทยาลัย</c:v>
                </c:pt>
              </c:strCache>
            </c:strRef>
          </c:cat>
          <c:val>
            <c:numRef>
              <c:f>([2]ตารางที่3!$B$7:$B$11,[2]ตารางที่3!$B$15)</c:f>
              <c:numCache>
                <c:formatCode>General</c:formatCode>
                <c:ptCount val="6"/>
                <c:pt idx="0">
                  <c:v>4663</c:v>
                </c:pt>
                <c:pt idx="1">
                  <c:v>224204</c:v>
                </c:pt>
                <c:pt idx="2">
                  <c:v>263991</c:v>
                </c:pt>
                <c:pt idx="3">
                  <c:v>172899</c:v>
                </c:pt>
                <c:pt idx="4">
                  <c:v>106882</c:v>
                </c:pt>
                <c:pt idx="5">
                  <c:v>94755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</xdr:row>
      <xdr:rowOff>28575</xdr:rowOff>
    </xdr:from>
    <xdr:to>
      <xdr:col>3</xdr:col>
      <xdr:colOff>1362075</xdr:colOff>
      <xdr:row>54</xdr:row>
      <xdr:rowOff>85725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40</xdr:row>
      <xdr:rowOff>28575</xdr:rowOff>
    </xdr:from>
    <xdr:to>
      <xdr:col>12</xdr:col>
      <xdr:colOff>1362075</xdr:colOff>
      <xdr:row>54</xdr:row>
      <xdr:rowOff>85725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</xdr:row>
      <xdr:rowOff>28575</xdr:rowOff>
    </xdr:from>
    <xdr:to>
      <xdr:col>3</xdr:col>
      <xdr:colOff>1362075</xdr:colOff>
      <xdr:row>54</xdr:row>
      <xdr:rowOff>85725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40</xdr:row>
      <xdr:rowOff>28575</xdr:rowOff>
    </xdr:from>
    <xdr:to>
      <xdr:col>12</xdr:col>
      <xdr:colOff>1362075</xdr:colOff>
      <xdr:row>54</xdr:row>
      <xdr:rowOff>85725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%20&#3626;&#3619;&#3591;.62/&#3619;&#3634;&#3618;&#3591;&#3634;&#3609;%20&#3626;&#3619;&#3591;.&#3652;&#3605;&#3619;&#3617;&#3634;&#3626;%20162/&#3605;&#3634;&#3619;&#3634;&#3591;&#3626;&#3606;&#3636;&#3605;&#3636;/tab02%207%20-6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%20&#3626;&#3619;&#3591;.62/&#3619;&#3634;&#3618;&#3591;&#3634;&#3609;%20&#3626;&#3619;&#3591;%20.&#3652;&#3605;&#3619;&#3617;&#3634;&#3626;162/&#3605;&#3634;&#3619;&#3634;&#3591;&#3626;&#3606;&#3636;&#3605;&#3636;/tab02%207%20-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3"/>
      <sheetName val="ตารางที่3 (ปริ้น)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A7" t="str">
            <v>1.  ไม่มีการศึกษา</v>
          </cell>
          <cell r="B7">
            <v>4663</v>
          </cell>
        </row>
        <row r="8">
          <cell r="A8" t="str">
            <v>2.  ต่ำกว่าประถมศึกษา</v>
          </cell>
          <cell r="B8">
            <v>224204</v>
          </cell>
        </row>
        <row r="9">
          <cell r="A9" t="str">
            <v>3.  ประถมศึกษา</v>
          </cell>
          <cell r="B9">
            <v>263991</v>
          </cell>
        </row>
        <row r="10">
          <cell r="A10" t="str">
            <v>4.  มัธยมศึกษาตอนต้น</v>
          </cell>
          <cell r="B10">
            <v>172899</v>
          </cell>
        </row>
        <row r="11">
          <cell r="A11" t="str">
            <v>5.  มัธยมศึกษาตอนปลาย</v>
          </cell>
          <cell r="B11">
            <v>106882</v>
          </cell>
        </row>
        <row r="15">
          <cell r="A15" t="str">
            <v>6.  มหาวิทยาลัย</v>
          </cell>
          <cell r="B15">
            <v>94755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3"/>
      <sheetName val="ตารางที่3 (ปริ้น)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A7" t="str">
            <v>1.  ไม่มีการศึกษา</v>
          </cell>
          <cell r="B7">
            <v>4663</v>
          </cell>
        </row>
        <row r="8">
          <cell r="A8" t="str">
            <v>2.  ต่ำกว่าประถมศึกษา</v>
          </cell>
          <cell r="B8">
            <v>224204</v>
          </cell>
        </row>
        <row r="9">
          <cell r="A9" t="str">
            <v>3.  ประถมศึกษา</v>
          </cell>
          <cell r="B9">
            <v>263991</v>
          </cell>
        </row>
        <row r="10">
          <cell r="A10" t="str">
            <v>4.  มัธยมศึกษาตอนต้น</v>
          </cell>
          <cell r="B10">
            <v>172899</v>
          </cell>
        </row>
        <row r="11">
          <cell r="A11" t="str">
            <v>5.  มัธยมศึกษาตอนปลาย</v>
          </cell>
          <cell r="B11">
            <v>106882</v>
          </cell>
        </row>
        <row r="15">
          <cell r="A15" t="str">
            <v>6.  มหาวิทยาลัย</v>
          </cell>
          <cell r="B15">
            <v>94755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6" sqref="B6"/>
    </sheetView>
  </sheetViews>
  <sheetFormatPr defaultColWidth="11" defaultRowHeight="21" x14ac:dyDescent="0.35"/>
  <cols>
    <col min="1" max="1" width="26.5" style="1" customWidth="1"/>
    <col min="2" max="4" width="19.125" style="3" customWidth="1"/>
  </cols>
  <sheetData>
    <row r="1" spans="1:4" x14ac:dyDescent="0.35">
      <c r="A1" s="1" t="s">
        <v>0</v>
      </c>
      <c r="B1" s="2"/>
      <c r="C1" s="2"/>
      <c r="D1" s="2"/>
    </row>
    <row r="3" spans="1:4" ht="18.7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8.75" x14ac:dyDescent="0.3">
      <c r="A4" s="6"/>
      <c r="B4" s="7" t="s">
        <v>6</v>
      </c>
      <c r="C4" s="7"/>
      <c r="D4" s="7"/>
    </row>
    <row r="5" spans="1:4" x14ac:dyDescent="0.2">
      <c r="A5" s="8" t="s">
        <v>7</v>
      </c>
      <c r="B5" s="9">
        <v>897644.75</v>
      </c>
      <c r="C5" s="9">
        <v>502474.75</v>
      </c>
      <c r="D5" s="9">
        <v>395170</v>
      </c>
    </row>
    <row r="6" spans="1:4" x14ac:dyDescent="0.2">
      <c r="A6" s="10" t="s">
        <v>8</v>
      </c>
      <c r="B6" s="11">
        <v>4345.5</v>
      </c>
      <c r="C6" s="11">
        <v>1510.5</v>
      </c>
      <c r="D6" s="11">
        <v>2835</v>
      </c>
    </row>
    <row r="7" spans="1:4" x14ac:dyDescent="0.3">
      <c r="A7" s="2" t="s">
        <v>9</v>
      </c>
      <c r="B7" s="11">
        <v>247997</v>
      </c>
      <c r="C7" s="11">
        <v>136940</v>
      </c>
      <c r="D7" s="11">
        <v>111057</v>
      </c>
    </row>
    <row r="8" spans="1:4" x14ac:dyDescent="0.2">
      <c r="A8" s="12" t="s">
        <v>10</v>
      </c>
      <c r="B8" s="11">
        <v>280324.25</v>
      </c>
      <c r="C8" s="11">
        <v>158119.25</v>
      </c>
      <c r="D8" s="11">
        <v>122205</v>
      </c>
    </row>
    <row r="9" spans="1:4" x14ac:dyDescent="0.2">
      <c r="A9" s="12" t="s">
        <v>11</v>
      </c>
      <c r="B9" s="11">
        <v>176845.25</v>
      </c>
      <c r="C9" s="11">
        <v>114092.5</v>
      </c>
      <c r="D9" s="11">
        <v>62752.75</v>
      </c>
    </row>
    <row r="10" spans="1:4" x14ac:dyDescent="0.3">
      <c r="A10" s="2" t="s">
        <v>12</v>
      </c>
      <c r="B10" s="11">
        <v>98309.25</v>
      </c>
      <c r="C10" s="11">
        <v>52634.5</v>
      </c>
      <c r="D10" s="11">
        <v>45674.75</v>
      </c>
    </row>
    <row r="11" spans="1:4" x14ac:dyDescent="0.2">
      <c r="A11" s="13" t="s">
        <v>13</v>
      </c>
      <c r="B11" s="11">
        <v>86082.5</v>
      </c>
      <c r="C11" s="11">
        <v>46221.25</v>
      </c>
      <c r="D11" s="11">
        <v>39861.25</v>
      </c>
    </row>
    <row r="12" spans="1:4" x14ac:dyDescent="0.2">
      <c r="A12" s="13" t="s">
        <v>14</v>
      </c>
      <c r="B12" s="11">
        <v>12226.75</v>
      </c>
      <c r="C12" s="11">
        <v>6413.25</v>
      </c>
      <c r="D12" s="11">
        <v>5813.5</v>
      </c>
    </row>
    <row r="13" spans="1:4" ht="18.75" x14ac:dyDescent="0.2">
      <c r="A13" s="14" t="s">
        <v>15</v>
      </c>
      <c r="B13" s="15" t="s">
        <v>16</v>
      </c>
      <c r="C13" s="15" t="s">
        <v>16</v>
      </c>
      <c r="D13" s="15" t="s">
        <v>16</v>
      </c>
    </row>
    <row r="14" spans="1:4" x14ac:dyDescent="0.3">
      <c r="A14" s="2" t="s">
        <v>17</v>
      </c>
      <c r="B14" s="11">
        <v>89823.5</v>
      </c>
      <c r="C14" s="11">
        <v>39178</v>
      </c>
      <c r="D14" s="11">
        <v>50645.5</v>
      </c>
    </row>
    <row r="15" spans="1:4" x14ac:dyDescent="0.2">
      <c r="A15" s="14" t="s">
        <v>18</v>
      </c>
      <c r="B15" s="11">
        <v>45779.75</v>
      </c>
      <c r="C15" s="11">
        <v>22598.25</v>
      </c>
      <c r="D15" s="11">
        <v>23181.5</v>
      </c>
    </row>
    <row r="16" spans="1:4" x14ac:dyDescent="0.2">
      <c r="A16" s="14" t="s">
        <v>19</v>
      </c>
      <c r="B16" s="11">
        <v>27386</v>
      </c>
      <c r="C16" s="11">
        <v>12530</v>
      </c>
      <c r="D16" s="11">
        <v>14856</v>
      </c>
    </row>
    <row r="17" spans="1:4" x14ac:dyDescent="0.2">
      <c r="A17" s="14" t="s">
        <v>20</v>
      </c>
      <c r="B17" s="11">
        <v>16658</v>
      </c>
      <c r="C17" s="11">
        <v>4049.75</v>
      </c>
      <c r="D17" s="11">
        <v>12608.25</v>
      </c>
    </row>
    <row r="18" spans="1:4" ht="18.75" x14ac:dyDescent="0.2">
      <c r="A18" s="13" t="s">
        <v>21</v>
      </c>
      <c r="B18" s="15" t="s">
        <v>16</v>
      </c>
      <c r="C18" s="15" t="s">
        <v>16</v>
      </c>
      <c r="D18" s="15" t="s">
        <v>16</v>
      </c>
    </row>
    <row r="19" spans="1:4" ht="18.75" x14ac:dyDescent="0.2">
      <c r="A19" s="13" t="s">
        <v>22</v>
      </c>
      <c r="B19" s="15" t="s">
        <v>16</v>
      </c>
      <c r="C19" s="15" t="s">
        <v>16</v>
      </c>
      <c r="D19" s="15" t="s">
        <v>16</v>
      </c>
    </row>
    <row r="20" spans="1:4" ht="18.75" x14ac:dyDescent="0.3">
      <c r="A20" s="2"/>
      <c r="B20" s="16" t="s">
        <v>23</v>
      </c>
      <c r="C20" s="16"/>
      <c r="D20" s="16"/>
    </row>
    <row r="21" spans="1:4" ht="18.75" x14ac:dyDescent="0.3">
      <c r="A21" s="17" t="s">
        <v>7</v>
      </c>
      <c r="B21" s="18">
        <v>100</v>
      </c>
      <c r="C21" s="18">
        <v>100</v>
      </c>
      <c r="D21" s="18">
        <v>100</v>
      </c>
    </row>
    <row r="22" spans="1:4" ht="18.75" x14ac:dyDescent="0.3">
      <c r="A22" s="10" t="s">
        <v>8</v>
      </c>
      <c r="B22" s="19">
        <v>0.47128700265457107</v>
      </c>
      <c r="C22" s="19">
        <v>0.27634260110529629</v>
      </c>
      <c r="D22" s="20">
        <v>0.71851411031415413</v>
      </c>
    </row>
    <row r="23" spans="1:4" ht="18.75" x14ac:dyDescent="0.3">
      <c r="A23" s="2" t="s">
        <v>9</v>
      </c>
      <c r="B23" s="19">
        <v>28.053818327138966</v>
      </c>
      <c r="C23" s="19">
        <v>27.66132879323688</v>
      </c>
      <c r="D23" s="20">
        <v>28.551570770820934</v>
      </c>
    </row>
    <row r="24" spans="1:4" ht="18.75" x14ac:dyDescent="0.3">
      <c r="A24" s="12" t="s">
        <v>10</v>
      </c>
      <c r="B24" s="19">
        <v>31.419048354869489</v>
      </c>
      <c r="C24" s="19">
        <v>31.412329513298417</v>
      </c>
      <c r="D24" s="20">
        <v>31.42756914210543</v>
      </c>
    </row>
    <row r="25" spans="1:4" ht="18.75" x14ac:dyDescent="0.3">
      <c r="A25" s="12" t="s">
        <v>11</v>
      </c>
      <c r="B25" s="19">
        <v>19.645421053005876</v>
      </c>
      <c r="C25" s="19">
        <v>22.599855592529391</v>
      </c>
      <c r="D25" s="20">
        <v>15.898628120399662</v>
      </c>
    </row>
    <row r="26" spans="1:4" ht="18.75" x14ac:dyDescent="0.3">
      <c r="A26" s="2" t="s">
        <v>12</v>
      </c>
      <c r="B26" s="19">
        <v>10.623649178755228</v>
      </c>
      <c r="C26" s="19">
        <v>10.555032718899756</v>
      </c>
      <c r="D26" s="20">
        <v>10.710668086572493</v>
      </c>
    </row>
    <row r="27" spans="1:4" ht="18.75" x14ac:dyDescent="0.3">
      <c r="A27" s="13" t="s">
        <v>13</v>
      </c>
      <c r="B27" s="19">
        <v>9.3169666427978282</v>
      </c>
      <c r="C27" s="19">
        <v>9.4118130843245034</v>
      </c>
      <c r="D27" s="20">
        <v>9.1966830582265793</v>
      </c>
    </row>
    <row r="28" spans="1:4" ht="18.75" x14ac:dyDescent="0.3">
      <c r="A28" s="13" t="s">
        <v>14</v>
      </c>
      <c r="B28" s="19">
        <v>1.3066825359574004</v>
      </c>
      <c r="C28" s="19">
        <v>1.1432196345752532</v>
      </c>
      <c r="D28" s="20">
        <v>1.5139850283459142</v>
      </c>
    </row>
    <row r="29" spans="1:4" ht="18.75" x14ac:dyDescent="0.2">
      <c r="A29" s="14" t="s">
        <v>15</v>
      </c>
      <c r="B29" s="15" t="s">
        <v>16</v>
      </c>
      <c r="C29" s="15" t="s">
        <v>16</v>
      </c>
      <c r="D29" s="15" t="s">
        <v>16</v>
      </c>
    </row>
    <row r="30" spans="1:4" ht="18.75" x14ac:dyDescent="0.3">
      <c r="A30" s="2" t="s">
        <v>17</v>
      </c>
      <c r="B30" s="20">
        <v>9.7867760835758713</v>
      </c>
      <c r="C30" s="19">
        <v>7.4951107809302613</v>
      </c>
      <c r="D30" s="20">
        <v>12.693049769787327</v>
      </c>
    </row>
    <row r="31" spans="1:4" ht="18.75" x14ac:dyDescent="0.3">
      <c r="A31" s="14" t="s">
        <v>18</v>
      </c>
      <c r="B31" s="19">
        <v>5.1225758405238464</v>
      </c>
      <c r="C31" s="19">
        <v>4.4555767969524025</v>
      </c>
      <c r="D31" s="20">
        <v>5.9684592977730446</v>
      </c>
    </row>
    <row r="32" spans="1:4" ht="18.75" x14ac:dyDescent="0.3">
      <c r="A32" s="14" t="s">
        <v>19</v>
      </c>
      <c r="B32" s="19">
        <v>2.948550674054752</v>
      </c>
      <c r="C32" s="19">
        <v>2.3470721305066156</v>
      </c>
      <c r="D32" s="20">
        <v>3.7113414977918375</v>
      </c>
    </row>
    <row r="33" spans="1:4" ht="18.75" x14ac:dyDescent="0.3">
      <c r="A33" s="14" t="s">
        <v>20</v>
      </c>
      <c r="B33" s="19">
        <v>1.7156840914710225</v>
      </c>
      <c r="C33" s="19">
        <v>0.69246185347124367</v>
      </c>
      <c r="D33" s="20">
        <v>3.0133272778526012</v>
      </c>
    </row>
    <row r="34" spans="1:4" ht="18.75" x14ac:dyDescent="0.3">
      <c r="A34" s="13" t="s">
        <v>21</v>
      </c>
      <c r="B34" s="21" t="s">
        <v>16</v>
      </c>
      <c r="C34" s="21" t="s">
        <v>16</v>
      </c>
      <c r="D34" s="21" t="s">
        <v>16</v>
      </c>
    </row>
    <row r="35" spans="1:4" ht="18.75" x14ac:dyDescent="0.3">
      <c r="A35" s="22" t="s">
        <v>22</v>
      </c>
      <c r="B35" s="23" t="s">
        <v>16</v>
      </c>
      <c r="C35" s="23" t="s">
        <v>16</v>
      </c>
      <c r="D35" s="23" t="s">
        <v>16</v>
      </c>
    </row>
    <row r="36" spans="1:4" x14ac:dyDescent="0.35">
      <c r="A36" s="3"/>
    </row>
  </sheetData>
  <mergeCells count="2">
    <mergeCell ref="B4:D4"/>
    <mergeCell ref="B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B1" workbookViewId="0">
      <selection activeCell="B1" sqref="A1:XFD1048576"/>
    </sheetView>
  </sheetViews>
  <sheetFormatPr defaultColWidth="11" defaultRowHeight="21" x14ac:dyDescent="0.35"/>
  <cols>
    <col min="1" max="1" width="11" style="1"/>
    <col min="2" max="13" width="11" style="3"/>
  </cols>
  <sheetData>
    <row r="1" spans="1:16" x14ac:dyDescent="0.35">
      <c r="A1" s="1" t="s">
        <v>0</v>
      </c>
      <c r="B1" s="2"/>
      <c r="C1" s="2"/>
      <c r="D1" s="2"/>
      <c r="E1" s="1" t="s">
        <v>0</v>
      </c>
      <c r="F1" s="2"/>
      <c r="G1" s="2"/>
      <c r="H1" s="1" t="s">
        <v>0</v>
      </c>
      <c r="I1" s="2"/>
      <c r="J1" s="2"/>
      <c r="K1" s="1" t="s">
        <v>0</v>
      </c>
      <c r="L1" s="2"/>
      <c r="M1" s="2"/>
    </row>
    <row r="2" spans="1:16" x14ac:dyDescent="0.35">
      <c r="A2" s="1" t="s">
        <v>1</v>
      </c>
      <c r="B2" s="2"/>
      <c r="C2" s="2"/>
      <c r="D2" s="2"/>
      <c r="E2" s="1" t="s">
        <v>24</v>
      </c>
      <c r="F2" s="2"/>
      <c r="G2" s="2"/>
      <c r="H2" s="1" t="s">
        <v>25</v>
      </c>
      <c r="I2" s="2"/>
      <c r="J2" s="2"/>
      <c r="K2" s="1" t="s">
        <v>26</v>
      </c>
      <c r="L2" s="2"/>
      <c r="M2" s="2"/>
    </row>
    <row r="4" spans="1:16" ht="18.75" x14ac:dyDescent="0.2">
      <c r="A4" s="4" t="s">
        <v>2</v>
      </c>
      <c r="B4" s="5" t="s">
        <v>3</v>
      </c>
      <c r="C4" s="5" t="s">
        <v>4</v>
      </c>
      <c r="D4" s="5" t="s">
        <v>5</v>
      </c>
      <c r="E4" s="5" t="s">
        <v>3</v>
      </c>
      <c r="F4" s="5" t="s">
        <v>4</v>
      </c>
      <c r="G4" s="5" t="s">
        <v>5</v>
      </c>
      <c r="H4" s="5" t="s">
        <v>3</v>
      </c>
      <c r="I4" s="5" t="s">
        <v>4</v>
      </c>
      <c r="J4" s="5" t="s">
        <v>5</v>
      </c>
      <c r="K4" s="5" t="s">
        <v>3</v>
      </c>
      <c r="L4" s="5" t="s">
        <v>4</v>
      </c>
      <c r="M4" s="5" t="s">
        <v>5</v>
      </c>
    </row>
    <row r="5" spans="1:16" ht="18.75" x14ac:dyDescent="0.3">
      <c r="A5" s="6"/>
      <c r="B5" s="7" t="s">
        <v>6</v>
      </c>
      <c r="C5" s="7"/>
      <c r="D5" s="7"/>
      <c r="E5" s="7" t="s">
        <v>6</v>
      </c>
      <c r="F5" s="7"/>
      <c r="G5" s="7"/>
      <c r="H5" s="33" t="s">
        <v>6</v>
      </c>
      <c r="I5" s="33"/>
      <c r="J5" s="33"/>
      <c r="K5" s="7" t="s">
        <v>6</v>
      </c>
      <c r="L5" s="7"/>
      <c r="M5" s="7"/>
    </row>
    <row r="6" spans="1:16" x14ac:dyDescent="0.2">
      <c r="A6" s="8" t="s">
        <v>7</v>
      </c>
      <c r="B6" s="9">
        <f>B7+B8+B9+B10+B12+B13+B16+B17+B18</f>
        <v>867394</v>
      </c>
      <c r="C6" s="9">
        <f>C7+C8+C9+C10+C12+C13+C16+C17+C18</f>
        <v>487894</v>
      </c>
      <c r="D6" s="9">
        <f>D7+D8+D9+D10+D12+D13+D16+D17+D18</f>
        <v>379500</v>
      </c>
      <c r="E6" s="24">
        <v>914801</v>
      </c>
      <c r="F6" s="24">
        <v>515235</v>
      </c>
      <c r="G6" s="24">
        <v>399566</v>
      </c>
      <c r="H6" s="28">
        <v>907108</v>
      </c>
      <c r="I6" s="28">
        <v>512029</v>
      </c>
      <c r="J6" s="28">
        <v>395079</v>
      </c>
      <c r="K6" s="9">
        <f>K7+K8+K9+K10+K11+K15</f>
        <v>901276</v>
      </c>
      <c r="L6" s="9">
        <f>L7+L8+L9+L10+L11+L15</f>
        <v>494741</v>
      </c>
      <c r="M6" s="9">
        <f>M7+M8+M9+M10+M11+M15</f>
        <v>406535</v>
      </c>
      <c r="N6" s="11">
        <f>(B6+E6+H6+K6)/4</f>
        <v>897644.75</v>
      </c>
      <c r="O6" s="11">
        <f t="shared" ref="O6:P6" si="0">(C6+F6+I6+L6)/4</f>
        <v>502474.75</v>
      </c>
      <c r="P6" s="11">
        <f t="shared" si="0"/>
        <v>395170</v>
      </c>
    </row>
    <row r="7" spans="1:16" x14ac:dyDescent="0.2">
      <c r="A7" s="10" t="s">
        <v>8</v>
      </c>
      <c r="B7" s="11">
        <f>C7+D7</f>
        <v>4663</v>
      </c>
      <c r="C7" s="11">
        <v>1958</v>
      </c>
      <c r="D7" s="11">
        <v>2705</v>
      </c>
      <c r="E7" s="25">
        <v>6119</v>
      </c>
      <c r="F7" s="25">
        <v>2059</v>
      </c>
      <c r="G7" s="25">
        <v>4060</v>
      </c>
      <c r="H7" s="29">
        <v>3482</v>
      </c>
      <c r="I7" s="29">
        <v>1261</v>
      </c>
      <c r="J7" s="29">
        <v>2221</v>
      </c>
      <c r="K7" s="11">
        <f>L7+M7</f>
        <v>3118</v>
      </c>
      <c r="L7" s="11">
        <v>764</v>
      </c>
      <c r="M7" s="11">
        <v>2354</v>
      </c>
      <c r="N7" s="11">
        <f t="shared" ref="N7:N18" si="1">(B7+E7+H7+K7)/4</f>
        <v>4345.5</v>
      </c>
      <c r="O7" s="11">
        <f t="shared" ref="O7:O18" si="2">(C7+F7+I7+L7)/4</f>
        <v>1510.5</v>
      </c>
      <c r="P7" s="11">
        <f t="shared" ref="P7:P18" si="3">(D7+G7+J7+M7)/4</f>
        <v>2835</v>
      </c>
    </row>
    <row r="8" spans="1:16" x14ac:dyDescent="0.3">
      <c r="A8" s="2" t="s">
        <v>9</v>
      </c>
      <c r="B8" s="11">
        <f>C8+D8</f>
        <v>224204</v>
      </c>
      <c r="C8" s="11">
        <v>124702</v>
      </c>
      <c r="D8" s="11">
        <v>99502</v>
      </c>
      <c r="E8" s="25">
        <v>252638</v>
      </c>
      <c r="F8" s="25">
        <v>139009</v>
      </c>
      <c r="G8" s="25">
        <v>113629</v>
      </c>
      <c r="H8" s="29">
        <v>277921</v>
      </c>
      <c r="I8" s="29">
        <v>155148</v>
      </c>
      <c r="J8" s="29">
        <v>122773</v>
      </c>
      <c r="K8" s="11">
        <f>L8+M8</f>
        <v>237225</v>
      </c>
      <c r="L8" s="11">
        <v>128901</v>
      </c>
      <c r="M8" s="11">
        <v>108324</v>
      </c>
      <c r="N8" s="11">
        <f t="shared" si="1"/>
        <v>247997</v>
      </c>
      <c r="O8" s="11">
        <f t="shared" si="2"/>
        <v>136940</v>
      </c>
      <c r="P8" s="11">
        <f t="shared" si="3"/>
        <v>111057</v>
      </c>
    </row>
    <row r="9" spans="1:16" x14ac:dyDescent="0.2">
      <c r="A9" s="12" t="s">
        <v>10</v>
      </c>
      <c r="B9" s="11">
        <f>C9+D9</f>
        <v>263991</v>
      </c>
      <c r="C9" s="11">
        <v>154660</v>
      </c>
      <c r="D9" s="11">
        <v>109331</v>
      </c>
      <c r="E9" s="25">
        <v>285702</v>
      </c>
      <c r="F9" s="25">
        <v>157739</v>
      </c>
      <c r="G9" s="25">
        <v>127963</v>
      </c>
      <c r="H9" s="29">
        <v>286821</v>
      </c>
      <c r="I9" s="29">
        <v>162605</v>
      </c>
      <c r="J9" s="29">
        <v>124216</v>
      </c>
      <c r="K9" s="11">
        <f>L9+M9</f>
        <v>284783</v>
      </c>
      <c r="L9" s="11">
        <v>157473</v>
      </c>
      <c r="M9" s="11">
        <v>127310</v>
      </c>
      <c r="N9" s="11">
        <f t="shared" si="1"/>
        <v>280324.25</v>
      </c>
      <c r="O9" s="11">
        <f t="shared" si="2"/>
        <v>158119.25</v>
      </c>
      <c r="P9" s="11">
        <f t="shared" si="3"/>
        <v>122205</v>
      </c>
    </row>
    <row r="10" spans="1:16" x14ac:dyDescent="0.2">
      <c r="A10" s="12" t="s">
        <v>11</v>
      </c>
      <c r="B10" s="11">
        <f>C10+D10</f>
        <v>172899</v>
      </c>
      <c r="C10" s="11">
        <v>112933</v>
      </c>
      <c r="D10" s="11">
        <v>59966</v>
      </c>
      <c r="E10" s="25">
        <v>161749</v>
      </c>
      <c r="F10" s="25">
        <v>108237</v>
      </c>
      <c r="G10" s="25">
        <v>53512</v>
      </c>
      <c r="H10" s="29">
        <v>178413</v>
      </c>
      <c r="I10" s="29">
        <v>111703</v>
      </c>
      <c r="J10" s="29">
        <v>66710</v>
      </c>
      <c r="K10" s="11">
        <f>L10+M10</f>
        <v>194320</v>
      </c>
      <c r="L10" s="11">
        <v>123497</v>
      </c>
      <c r="M10" s="11">
        <v>70823</v>
      </c>
      <c r="N10" s="11">
        <f t="shared" si="1"/>
        <v>176845.25</v>
      </c>
      <c r="O10" s="11">
        <f t="shared" si="2"/>
        <v>114092.5</v>
      </c>
      <c r="P10" s="11">
        <f t="shared" si="3"/>
        <v>62752.75</v>
      </c>
    </row>
    <row r="11" spans="1:16" x14ac:dyDescent="0.3">
      <c r="A11" s="2" t="s">
        <v>12</v>
      </c>
      <c r="B11" s="11">
        <f>B12+B13</f>
        <v>106882</v>
      </c>
      <c r="C11" s="11">
        <f>C12+C13</f>
        <v>49488</v>
      </c>
      <c r="D11" s="11">
        <f>D12+D13</f>
        <v>57394</v>
      </c>
      <c r="E11" s="25">
        <v>112412</v>
      </c>
      <c r="F11" s="25">
        <v>65481</v>
      </c>
      <c r="G11" s="25">
        <v>46931</v>
      </c>
      <c r="H11" s="29">
        <v>84134</v>
      </c>
      <c r="I11" s="29">
        <v>48144</v>
      </c>
      <c r="J11" s="29">
        <v>35990</v>
      </c>
      <c r="K11" s="11">
        <f>K12+K13</f>
        <v>89809</v>
      </c>
      <c r="L11" s="11">
        <f>L12+L13</f>
        <v>47425</v>
      </c>
      <c r="M11" s="11">
        <f>M12+M13</f>
        <v>42384</v>
      </c>
      <c r="N11" s="11">
        <f t="shared" si="1"/>
        <v>98309.25</v>
      </c>
      <c r="O11" s="11">
        <f t="shared" si="2"/>
        <v>52634.5</v>
      </c>
      <c r="P11" s="11">
        <f t="shared" si="3"/>
        <v>45674.75</v>
      </c>
    </row>
    <row r="12" spans="1:16" x14ac:dyDescent="0.2">
      <c r="A12" s="13" t="s">
        <v>13</v>
      </c>
      <c r="B12" s="11">
        <f>C12+D12</f>
        <v>93061</v>
      </c>
      <c r="C12" s="11">
        <v>40566</v>
      </c>
      <c r="D12" s="11">
        <v>52495</v>
      </c>
      <c r="E12" s="25">
        <v>102568</v>
      </c>
      <c r="F12" s="25">
        <v>59196</v>
      </c>
      <c r="G12" s="25">
        <v>43372</v>
      </c>
      <c r="H12" s="29">
        <v>72720</v>
      </c>
      <c r="I12" s="29">
        <v>41877</v>
      </c>
      <c r="J12" s="29">
        <v>30843</v>
      </c>
      <c r="K12" s="11">
        <f>L12+M12</f>
        <v>75981</v>
      </c>
      <c r="L12" s="11">
        <v>43246</v>
      </c>
      <c r="M12" s="11">
        <v>32735</v>
      </c>
      <c r="N12" s="11">
        <f t="shared" si="1"/>
        <v>86082.5</v>
      </c>
      <c r="O12" s="11">
        <f t="shared" si="2"/>
        <v>46221.25</v>
      </c>
      <c r="P12" s="11">
        <f t="shared" si="3"/>
        <v>39861.25</v>
      </c>
    </row>
    <row r="13" spans="1:16" x14ac:dyDescent="0.2">
      <c r="A13" s="13" t="s">
        <v>14</v>
      </c>
      <c r="B13" s="11">
        <f>C13+D13</f>
        <v>13821</v>
      </c>
      <c r="C13" s="11">
        <v>8922</v>
      </c>
      <c r="D13" s="11">
        <v>4899</v>
      </c>
      <c r="E13" s="25">
        <v>9844</v>
      </c>
      <c r="F13" s="25">
        <v>6285</v>
      </c>
      <c r="G13" s="25">
        <v>3559</v>
      </c>
      <c r="H13" s="29">
        <v>11414</v>
      </c>
      <c r="I13" s="29">
        <v>6267</v>
      </c>
      <c r="J13" s="29">
        <v>5147</v>
      </c>
      <c r="K13" s="11">
        <f>L13+M13</f>
        <v>13828</v>
      </c>
      <c r="L13" s="11">
        <v>4179</v>
      </c>
      <c r="M13" s="11">
        <v>9649</v>
      </c>
      <c r="N13" s="11">
        <f t="shared" si="1"/>
        <v>12226.75</v>
      </c>
      <c r="O13" s="11">
        <f t="shared" si="2"/>
        <v>6413.25</v>
      </c>
      <c r="P13" s="11">
        <f t="shared" si="3"/>
        <v>5813.5</v>
      </c>
    </row>
    <row r="14" spans="1:16" x14ac:dyDescent="0.2">
      <c r="A14" s="14" t="s">
        <v>15</v>
      </c>
      <c r="B14" s="15" t="s">
        <v>16</v>
      </c>
      <c r="C14" s="15" t="s">
        <v>16</v>
      </c>
      <c r="D14" s="15" t="s">
        <v>16</v>
      </c>
      <c r="E14" s="26" t="s">
        <v>16</v>
      </c>
      <c r="F14" s="26" t="s">
        <v>16</v>
      </c>
      <c r="G14" s="26" t="s">
        <v>16</v>
      </c>
      <c r="H14" s="30" t="s">
        <v>16</v>
      </c>
      <c r="I14" s="30" t="s">
        <v>16</v>
      </c>
      <c r="J14" s="30" t="s">
        <v>16</v>
      </c>
      <c r="K14" s="11" t="s">
        <v>16</v>
      </c>
      <c r="L14" s="11" t="s">
        <v>16</v>
      </c>
      <c r="M14" s="11" t="s">
        <v>16</v>
      </c>
      <c r="N14" s="11" t="s">
        <v>16</v>
      </c>
      <c r="O14" s="11" t="s">
        <v>16</v>
      </c>
      <c r="P14" s="11" t="s">
        <v>16</v>
      </c>
    </row>
    <row r="15" spans="1:16" x14ac:dyDescent="0.3">
      <c r="A15" s="2" t="s">
        <v>17</v>
      </c>
      <c r="B15" s="11">
        <f>B16+B17+B18</f>
        <v>94755</v>
      </c>
      <c r="C15" s="11">
        <f>C16+C17+C18</f>
        <v>44153</v>
      </c>
      <c r="D15" s="11">
        <f>D16+D17+D18</f>
        <v>50602</v>
      </c>
      <c r="E15" s="25">
        <v>96181</v>
      </c>
      <c r="F15" s="25">
        <v>42710</v>
      </c>
      <c r="G15" s="25">
        <v>53471</v>
      </c>
      <c r="H15" s="29">
        <v>76337</v>
      </c>
      <c r="I15" s="29">
        <v>33168</v>
      </c>
      <c r="J15" s="29">
        <v>43169</v>
      </c>
      <c r="K15" s="11">
        <f>K16+K17+K18</f>
        <v>92021</v>
      </c>
      <c r="L15" s="11">
        <f>L16+L17+L18</f>
        <v>36681</v>
      </c>
      <c r="M15" s="11">
        <f>M16+M17+M18</f>
        <v>55340</v>
      </c>
      <c r="N15" s="11">
        <f t="shared" si="1"/>
        <v>89823.5</v>
      </c>
      <c r="O15" s="11">
        <f t="shared" si="2"/>
        <v>39178</v>
      </c>
      <c r="P15" s="11">
        <f t="shared" si="3"/>
        <v>50645.5</v>
      </c>
    </row>
    <row r="16" spans="1:16" x14ac:dyDescent="0.2">
      <c r="A16" s="14" t="s">
        <v>18</v>
      </c>
      <c r="B16" s="11">
        <f>C16+D16</f>
        <v>43419</v>
      </c>
      <c r="C16" s="11">
        <v>22789</v>
      </c>
      <c r="D16" s="11">
        <v>20630</v>
      </c>
      <c r="E16" s="25">
        <v>48421</v>
      </c>
      <c r="F16" s="25">
        <v>23555</v>
      </c>
      <c r="G16" s="25">
        <v>24866</v>
      </c>
      <c r="H16" s="29">
        <v>42075</v>
      </c>
      <c r="I16" s="29">
        <v>19723</v>
      </c>
      <c r="J16" s="29">
        <v>22352</v>
      </c>
      <c r="K16" s="11">
        <f>L16+M16</f>
        <v>49204</v>
      </c>
      <c r="L16" s="11">
        <v>24326</v>
      </c>
      <c r="M16" s="11">
        <v>24878</v>
      </c>
      <c r="N16" s="11">
        <f t="shared" si="1"/>
        <v>45779.75</v>
      </c>
      <c r="O16" s="11">
        <f t="shared" si="2"/>
        <v>22598.25</v>
      </c>
      <c r="P16" s="11">
        <f t="shared" si="3"/>
        <v>23181.5</v>
      </c>
    </row>
    <row r="17" spans="1:16" x14ac:dyDescent="0.2">
      <c r="A17" s="14" t="s">
        <v>19</v>
      </c>
      <c r="B17" s="11">
        <f>C17+D17</f>
        <v>30168</v>
      </c>
      <c r="C17" s="11">
        <v>15134</v>
      </c>
      <c r="D17" s="11">
        <v>15034</v>
      </c>
      <c r="E17" s="25">
        <v>31875</v>
      </c>
      <c r="F17" s="25">
        <v>16195</v>
      </c>
      <c r="G17" s="25">
        <v>15680</v>
      </c>
      <c r="H17" s="29">
        <v>21612</v>
      </c>
      <c r="I17" s="29">
        <v>10253</v>
      </c>
      <c r="J17" s="29">
        <v>11359</v>
      </c>
      <c r="K17" s="11">
        <f>L17+M17</f>
        <v>25889</v>
      </c>
      <c r="L17" s="11">
        <v>8538</v>
      </c>
      <c r="M17" s="11">
        <v>17351</v>
      </c>
      <c r="N17" s="11">
        <f t="shared" si="1"/>
        <v>27386</v>
      </c>
      <c r="O17" s="11">
        <f t="shared" si="2"/>
        <v>12530</v>
      </c>
      <c r="P17" s="11">
        <f t="shared" si="3"/>
        <v>14856</v>
      </c>
    </row>
    <row r="18" spans="1:16" x14ac:dyDescent="0.2">
      <c r="A18" s="14" t="s">
        <v>20</v>
      </c>
      <c r="B18" s="11">
        <f>C18+D18</f>
        <v>21168</v>
      </c>
      <c r="C18" s="11">
        <v>6230</v>
      </c>
      <c r="D18" s="11">
        <v>14938</v>
      </c>
      <c r="E18" s="25">
        <v>15885</v>
      </c>
      <c r="F18" s="25">
        <v>2960</v>
      </c>
      <c r="G18" s="25">
        <v>12925</v>
      </c>
      <c r="H18" s="29">
        <v>12651</v>
      </c>
      <c r="I18" s="29">
        <v>3192</v>
      </c>
      <c r="J18" s="29">
        <v>9459</v>
      </c>
      <c r="K18" s="11">
        <f>L18+M18</f>
        <v>16928</v>
      </c>
      <c r="L18" s="11">
        <v>3817</v>
      </c>
      <c r="M18" s="11">
        <v>13111</v>
      </c>
      <c r="N18" s="11">
        <f t="shared" si="1"/>
        <v>16658</v>
      </c>
      <c r="O18" s="11">
        <f t="shared" si="2"/>
        <v>4049.75</v>
      </c>
      <c r="P18" s="11">
        <f t="shared" si="3"/>
        <v>12608.25</v>
      </c>
    </row>
    <row r="19" spans="1:16" ht="19.5" x14ac:dyDescent="0.2">
      <c r="A19" s="13" t="s">
        <v>21</v>
      </c>
      <c r="B19" s="15" t="s">
        <v>16</v>
      </c>
      <c r="C19" s="15" t="s">
        <v>16</v>
      </c>
      <c r="D19" s="15" t="s">
        <v>16</v>
      </c>
      <c r="E19" s="15" t="s">
        <v>16</v>
      </c>
      <c r="F19" s="15" t="s">
        <v>16</v>
      </c>
      <c r="G19" s="15" t="s">
        <v>16</v>
      </c>
      <c r="H19" s="30" t="s">
        <v>16</v>
      </c>
      <c r="I19" s="30" t="s">
        <v>16</v>
      </c>
      <c r="J19" s="30" t="s">
        <v>16</v>
      </c>
      <c r="K19" s="15" t="s">
        <v>16</v>
      </c>
      <c r="L19" s="15" t="s">
        <v>16</v>
      </c>
      <c r="M19" s="15" t="s">
        <v>16</v>
      </c>
    </row>
    <row r="20" spans="1:16" ht="19.5" x14ac:dyDescent="0.2">
      <c r="A20" s="13" t="s">
        <v>22</v>
      </c>
      <c r="B20" s="15" t="s">
        <v>16</v>
      </c>
      <c r="C20" s="15" t="s">
        <v>16</v>
      </c>
      <c r="D20" s="15" t="s">
        <v>16</v>
      </c>
      <c r="E20" s="15" t="s">
        <v>16</v>
      </c>
      <c r="F20" s="15" t="s">
        <v>16</v>
      </c>
      <c r="G20" s="15" t="s">
        <v>16</v>
      </c>
      <c r="H20" s="30" t="s">
        <v>16</v>
      </c>
      <c r="I20" s="30" t="s">
        <v>16</v>
      </c>
      <c r="J20" s="30" t="s">
        <v>16</v>
      </c>
      <c r="K20" s="15" t="s">
        <v>16</v>
      </c>
      <c r="L20" s="15" t="s">
        <v>16</v>
      </c>
      <c r="M20" s="15" t="s">
        <v>16</v>
      </c>
    </row>
    <row r="21" spans="1:16" ht="19.5" x14ac:dyDescent="0.3">
      <c r="A21" s="2"/>
      <c r="B21" s="16" t="s">
        <v>23</v>
      </c>
      <c r="C21" s="16"/>
      <c r="D21" s="16"/>
      <c r="E21" s="16" t="s">
        <v>23</v>
      </c>
      <c r="F21" s="16"/>
      <c r="G21" s="16"/>
      <c r="H21" s="34" t="s">
        <v>23</v>
      </c>
      <c r="I21" s="34"/>
      <c r="J21" s="34"/>
      <c r="K21" s="16" t="s">
        <v>23</v>
      </c>
      <c r="L21" s="16"/>
      <c r="M21" s="16"/>
    </row>
    <row r="22" spans="1:16" ht="19.5" x14ac:dyDescent="0.3">
      <c r="A22" s="17" t="s">
        <v>7</v>
      </c>
      <c r="B22" s="18">
        <f>B23+B24+B25+B26+B27+B31</f>
        <v>95.389789615446404</v>
      </c>
      <c r="C22" s="18">
        <f>C23+C24+C25+C26+C27+C31</f>
        <v>94.693489378633046</v>
      </c>
      <c r="D22" s="18">
        <f>D23+D24+D25+D26+D27+D31</f>
        <v>95.653810484375555</v>
      </c>
      <c r="E22" s="27">
        <v>100.00000000000001</v>
      </c>
      <c r="F22" s="27">
        <v>100</v>
      </c>
      <c r="G22" s="27">
        <v>99.999999999999986</v>
      </c>
      <c r="H22" s="31">
        <v>100</v>
      </c>
      <c r="I22" s="31">
        <v>100</v>
      </c>
      <c r="J22" s="31">
        <v>100</v>
      </c>
      <c r="K22" s="18">
        <f>K23+K24+K25+K26+K27+K31</f>
        <v>103.90618334920462</v>
      </c>
      <c r="L22" s="18">
        <f>L23+L24+L25+L26+L27+L31</f>
        <v>101.40337860272929</v>
      </c>
      <c r="M22" s="18">
        <f>M23+M24+M25+M26+M27+M31</f>
        <v>107.12384716732542</v>
      </c>
      <c r="N22" s="35">
        <f>N23+N24+N25+N26++N27+N31</f>
        <v>100</v>
      </c>
      <c r="O22" s="35">
        <f t="shared" ref="O22:P22" si="4">O23+O24+O25+O26++O27+O31</f>
        <v>100.00000000000001</v>
      </c>
      <c r="P22" s="35">
        <f t="shared" si="4"/>
        <v>100</v>
      </c>
    </row>
    <row r="23" spans="1:16" ht="19.5" x14ac:dyDescent="0.3">
      <c r="A23" s="10" t="s">
        <v>8</v>
      </c>
      <c r="B23" s="19">
        <f t="shared" ref="B23:B29" si="5">B7*100/$E$6</f>
        <v>0.50972834529039646</v>
      </c>
      <c r="C23" s="19">
        <f t="shared" ref="C23:C29" si="6">C7*100/$F$6</f>
        <v>0.3800207672227236</v>
      </c>
      <c r="D23" s="20">
        <f t="shared" ref="D23:D29" si="7">D7*100/$G$6</f>
        <v>0.67698452821311128</v>
      </c>
      <c r="E23" s="15">
        <v>0.67</v>
      </c>
      <c r="F23" s="15">
        <v>0.4</v>
      </c>
      <c r="G23" s="15">
        <v>1.02</v>
      </c>
      <c r="H23" s="30">
        <v>0.38</v>
      </c>
      <c r="I23" s="30">
        <v>0.25</v>
      </c>
      <c r="J23" s="30">
        <v>0.56000000000000005</v>
      </c>
      <c r="K23" s="19">
        <f>K7*100/$B$6</f>
        <v>0.35946755453692325</v>
      </c>
      <c r="L23" s="19">
        <f>L7*100/$C$6</f>
        <v>0.15659139075290945</v>
      </c>
      <c r="M23" s="20">
        <f>M7*100/$D$6</f>
        <v>0.62028985507246381</v>
      </c>
      <c r="N23" s="19">
        <f>N7*100/$N$6</f>
        <v>0.48410019665352022</v>
      </c>
      <c r="O23" s="19">
        <f>O7*100/$O$6</f>
        <v>0.30061212031052309</v>
      </c>
      <c r="P23" s="20">
        <f>P7*100/$P$6</f>
        <v>0.71741275906571855</v>
      </c>
    </row>
    <row r="24" spans="1:16" ht="19.5" x14ac:dyDescent="0.3">
      <c r="A24" s="2" t="s">
        <v>9</v>
      </c>
      <c r="B24" s="19">
        <f t="shared" si="5"/>
        <v>24.508499662768187</v>
      </c>
      <c r="C24" s="19">
        <f t="shared" si="6"/>
        <v>24.202936524110356</v>
      </c>
      <c r="D24" s="20">
        <f t="shared" si="7"/>
        <v>24.902519233368203</v>
      </c>
      <c r="E24" s="15">
        <v>27.62</v>
      </c>
      <c r="F24" s="15">
        <v>26.98</v>
      </c>
      <c r="G24" s="15">
        <v>28.44</v>
      </c>
      <c r="H24" s="30">
        <v>30.64</v>
      </c>
      <c r="I24" s="30">
        <v>30.3</v>
      </c>
      <c r="J24" s="30">
        <v>31.08</v>
      </c>
      <c r="K24" s="19">
        <f t="shared" ref="K24:K34" si="8">K8*100/$B$6</f>
        <v>27.349163125407831</v>
      </c>
      <c r="L24" s="19">
        <f t="shared" ref="L24:L34" si="9">L8*100/$C$6</f>
        <v>26.419878088273272</v>
      </c>
      <c r="M24" s="20">
        <f t="shared" ref="M24:M34" si="10">M8*100/$D$6</f>
        <v>28.543873517786562</v>
      </c>
      <c r="N24" s="19">
        <f t="shared" ref="N24:N34" si="11">N8*100/$N$6</f>
        <v>27.627521912204131</v>
      </c>
      <c r="O24" s="19">
        <f t="shared" ref="O24:O34" si="12">O8*100/$O$6</f>
        <v>27.253110728449538</v>
      </c>
      <c r="P24" s="20">
        <f t="shared" ref="P24:P34" si="13">P8*100/$P$6</f>
        <v>28.103600981855909</v>
      </c>
    </row>
    <row r="25" spans="1:16" ht="19.5" x14ac:dyDescent="0.3">
      <c r="A25" s="12" t="s">
        <v>10</v>
      </c>
      <c r="B25" s="19">
        <f t="shared" si="5"/>
        <v>28.85775157657239</v>
      </c>
      <c r="C25" s="19">
        <f t="shared" si="6"/>
        <v>30.017370714334234</v>
      </c>
      <c r="D25" s="20">
        <f t="shared" si="7"/>
        <v>27.362438245496364</v>
      </c>
      <c r="E25" s="15">
        <v>31.23</v>
      </c>
      <c r="F25" s="15">
        <v>30.62</v>
      </c>
      <c r="G25" s="15">
        <v>32.03</v>
      </c>
      <c r="H25" s="30">
        <v>31.62</v>
      </c>
      <c r="I25" s="30">
        <v>31.76</v>
      </c>
      <c r="J25" s="30">
        <v>31.44</v>
      </c>
      <c r="K25" s="19">
        <f t="shared" si="8"/>
        <v>32.832023278925149</v>
      </c>
      <c r="L25" s="19">
        <f t="shared" si="9"/>
        <v>32.276068162346739</v>
      </c>
      <c r="M25" s="20">
        <f t="shared" si="10"/>
        <v>33.546772068511196</v>
      </c>
      <c r="N25" s="19">
        <f t="shared" si="11"/>
        <v>31.228863088655061</v>
      </c>
      <c r="O25" s="19">
        <f t="shared" si="12"/>
        <v>31.468098645752846</v>
      </c>
      <c r="P25" s="20">
        <f t="shared" si="13"/>
        <v>30.924665333906926</v>
      </c>
    </row>
    <row r="26" spans="1:16" ht="19.5" x14ac:dyDescent="0.3">
      <c r="A26" s="12" t="s">
        <v>11</v>
      </c>
      <c r="B26" s="19">
        <f t="shared" si="5"/>
        <v>18.900176103873957</v>
      </c>
      <c r="C26" s="19">
        <f t="shared" si="6"/>
        <v>21.918736110706764</v>
      </c>
      <c r="D26" s="20">
        <f t="shared" si="7"/>
        <v>15.007783445037866</v>
      </c>
      <c r="E26" s="15">
        <v>17.68</v>
      </c>
      <c r="F26" s="15">
        <v>21.01</v>
      </c>
      <c r="G26" s="15">
        <v>13.39</v>
      </c>
      <c r="H26" s="30">
        <v>19.670000000000002</v>
      </c>
      <c r="I26" s="30">
        <v>21.82</v>
      </c>
      <c r="J26" s="30">
        <v>16.88</v>
      </c>
      <c r="K26" s="19">
        <f t="shared" si="8"/>
        <v>22.40273739500158</v>
      </c>
      <c r="L26" s="19">
        <f t="shared" si="9"/>
        <v>25.312260450015781</v>
      </c>
      <c r="M26" s="20">
        <f t="shared" si="10"/>
        <v>18.662187088274045</v>
      </c>
      <c r="N26" s="19">
        <f t="shared" si="11"/>
        <v>19.701028719880554</v>
      </c>
      <c r="O26" s="19">
        <f t="shared" si="12"/>
        <v>22.706116078469616</v>
      </c>
      <c r="P26" s="20">
        <f t="shared" si="13"/>
        <v>15.879937748310853</v>
      </c>
    </row>
    <row r="27" spans="1:16" ht="19.5" x14ac:dyDescent="0.3">
      <c r="A27" s="2" t="s">
        <v>12</v>
      </c>
      <c r="B27" s="19">
        <f t="shared" si="5"/>
        <v>11.683633926941488</v>
      </c>
      <c r="C27" s="19">
        <f t="shared" si="6"/>
        <v>9.6049375527671845</v>
      </c>
      <c r="D27" s="20">
        <f t="shared" si="7"/>
        <v>14.364085032260002</v>
      </c>
      <c r="E27" s="20">
        <v>12.290000000000001</v>
      </c>
      <c r="F27" s="20">
        <v>12.71</v>
      </c>
      <c r="G27" s="20">
        <v>11.74</v>
      </c>
      <c r="H27" s="30">
        <v>9.2799999999999994</v>
      </c>
      <c r="I27" s="30">
        <v>9.4</v>
      </c>
      <c r="J27" s="30">
        <v>9.11</v>
      </c>
      <c r="K27" s="19">
        <f t="shared" si="8"/>
        <v>10.353887622003381</v>
      </c>
      <c r="L27" s="19">
        <f t="shared" si="9"/>
        <v>9.720349092220852</v>
      </c>
      <c r="M27" s="20">
        <f t="shared" si="10"/>
        <v>11.168379446640316</v>
      </c>
      <c r="N27" s="19">
        <f t="shared" si="11"/>
        <v>10.951910541447493</v>
      </c>
      <c r="O27" s="19">
        <f t="shared" si="12"/>
        <v>10.475053721604917</v>
      </c>
      <c r="P27" s="20">
        <f t="shared" si="13"/>
        <v>11.558253409924843</v>
      </c>
    </row>
    <row r="28" spans="1:16" ht="19.5" x14ac:dyDescent="0.3">
      <c r="A28" s="13" t="s">
        <v>13</v>
      </c>
      <c r="B28" s="19">
        <f t="shared" si="5"/>
        <v>10.172813540868452</v>
      </c>
      <c r="C28" s="19">
        <f t="shared" si="6"/>
        <v>7.8733005327666019</v>
      </c>
      <c r="D28" s="20">
        <f t="shared" si="7"/>
        <v>13.138004735137624</v>
      </c>
      <c r="E28" s="15">
        <v>11.21</v>
      </c>
      <c r="F28" s="15">
        <v>11.49</v>
      </c>
      <c r="G28" s="15">
        <v>10.85</v>
      </c>
      <c r="H28" s="30">
        <v>8.02</v>
      </c>
      <c r="I28" s="30">
        <v>8.18</v>
      </c>
      <c r="J28" s="30">
        <v>7.81</v>
      </c>
      <c r="K28" s="19">
        <f t="shared" si="8"/>
        <v>8.7596870626266732</v>
      </c>
      <c r="L28" s="19">
        <f t="shared" si="9"/>
        <v>8.8638105818067032</v>
      </c>
      <c r="M28" s="20">
        <f t="shared" si="10"/>
        <v>8.6258234519104082</v>
      </c>
      <c r="N28" s="19">
        <f t="shared" si="11"/>
        <v>9.5898182437985628</v>
      </c>
      <c r="O28" s="19">
        <f t="shared" si="12"/>
        <v>9.198720930753236</v>
      </c>
      <c r="P28" s="20">
        <f t="shared" si="13"/>
        <v>10.08711440645798</v>
      </c>
    </row>
    <row r="29" spans="1:16" ht="19.5" x14ac:dyDescent="0.3">
      <c r="A29" s="13" t="s">
        <v>14</v>
      </c>
      <c r="B29" s="19">
        <f t="shared" si="5"/>
        <v>1.5108203860730367</v>
      </c>
      <c r="C29" s="19">
        <f t="shared" si="6"/>
        <v>1.7316370200005822</v>
      </c>
      <c r="D29" s="20">
        <f t="shared" si="7"/>
        <v>1.2260802971223779</v>
      </c>
      <c r="E29" s="15">
        <v>1.08</v>
      </c>
      <c r="F29" s="15">
        <v>1.22</v>
      </c>
      <c r="G29" s="15">
        <v>0.89</v>
      </c>
      <c r="H29" s="30">
        <v>1.26</v>
      </c>
      <c r="I29" s="30">
        <v>1.22</v>
      </c>
      <c r="J29" s="30">
        <v>1.3</v>
      </c>
      <c r="K29" s="19">
        <f t="shared" si="8"/>
        <v>1.5942005593767077</v>
      </c>
      <c r="L29" s="19">
        <f t="shared" si="9"/>
        <v>0.8565385104141473</v>
      </c>
      <c r="M29" s="20">
        <f t="shared" si="10"/>
        <v>2.5425559947299079</v>
      </c>
      <c r="N29" s="19">
        <f t="shared" si="11"/>
        <v>1.3620922976489307</v>
      </c>
      <c r="O29" s="19">
        <f t="shared" si="12"/>
        <v>1.2763327908516797</v>
      </c>
      <c r="P29" s="20">
        <f t="shared" si="13"/>
        <v>1.4711390034668623</v>
      </c>
    </row>
    <row r="30" spans="1:16" ht="19.5" x14ac:dyDescent="0.3">
      <c r="A30" s="14" t="s">
        <v>15</v>
      </c>
      <c r="B30" s="15" t="s">
        <v>16</v>
      </c>
      <c r="C30" s="15" t="s">
        <v>16</v>
      </c>
      <c r="D30" s="15" t="s">
        <v>16</v>
      </c>
      <c r="E30" s="26" t="s">
        <v>16</v>
      </c>
      <c r="F30" s="26" t="s">
        <v>16</v>
      </c>
      <c r="G30" s="26" t="s">
        <v>16</v>
      </c>
      <c r="H30" s="30" t="s">
        <v>16</v>
      </c>
      <c r="I30" s="30" t="s">
        <v>16</v>
      </c>
      <c r="J30" s="30" t="s">
        <v>16</v>
      </c>
      <c r="K30" s="21" t="s">
        <v>16</v>
      </c>
      <c r="L30" s="21" t="s">
        <v>16</v>
      </c>
      <c r="M30" s="21" t="s">
        <v>16</v>
      </c>
      <c r="N30" s="21" t="s">
        <v>16</v>
      </c>
      <c r="O30" s="21" t="s">
        <v>16</v>
      </c>
      <c r="P30" s="21" t="s">
        <v>16</v>
      </c>
    </row>
    <row r="31" spans="1:16" ht="19.5" x14ac:dyDescent="0.3">
      <c r="A31" s="2" t="s">
        <v>17</v>
      </c>
      <c r="B31" s="20">
        <v>10.93</v>
      </c>
      <c r="C31" s="19">
        <f>C15*100/$F$6</f>
        <v>8.569487709491785</v>
      </c>
      <c r="D31" s="20">
        <v>13.34</v>
      </c>
      <c r="E31" s="20">
        <v>10.51</v>
      </c>
      <c r="F31" s="20">
        <v>8.2800000000000011</v>
      </c>
      <c r="G31" s="20">
        <v>13.38</v>
      </c>
      <c r="H31" s="30">
        <v>8.41</v>
      </c>
      <c r="I31" s="30">
        <v>6.47</v>
      </c>
      <c r="J31" s="30">
        <v>10.93</v>
      </c>
      <c r="K31" s="19">
        <f t="shared" si="8"/>
        <v>10.608904373329768</v>
      </c>
      <c r="L31" s="19">
        <f t="shared" si="9"/>
        <v>7.5182314191197266</v>
      </c>
      <c r="M31" s="20">
        <f t="shared" si="10"/>
        <v>14.582345191040844</v>
      </c>
      <c r="N31" s="19">
        <f t="shared" si="11"/>
        <v>10.00657554115924</v>
      </c>
      <c r="O31" s="19">
        <f t="shared" si="12"/>
        <v>7.7970087054125603</v>
      </c>
      <c r="P31" s="20">
        <f t="shared" si="13"/>
        <v>12.816129766935749</v>
      </c>
    </row>
    <row r="32" spans="1:16" ht="19.5" x14ac:dyDescent="0.3">
      <c r="A32" s="14" t="s">
        <v>18</v>
      </c>
      <c r="B32" s="19">
        <f>B16*100/$E$6</f>
        <v>4.7462781522976032</v>
      </c>
      <c r="C32" s="19">
        <f>C16*100/$F$6</f>
        <v>4.423030267741904</v>
      </c>
      <c r="D32" s="20">
        <f>D16*100/$G$6</f>
        <v>5.1631019656327117</v>
      </c>
      <c r="E32" s="15">
        <v>5.29</v>
      </c>
      <c r="F32" s="15">
        <v>4.57</v>
      </c>
      <c r="G32" s="15">
        <v>6.22</v>
      </c>
      <c r="H32" s="30">
        <v>4.6399999999999997</v>
      </c>
      <c r="I32" s="30">
        <v>3.85</v>
      </c>
      <c r="J32" s="30">
        <v>5.66</v>
      </c>
      <c r="K32" s="19">
        <f t="shared" si="8"/>
        <v>5.6726239748026845</v>
      </c>
      <c r="L32" s="19">
        <f t="shared" si="9"/>
        <v>4.985919072585439</v>
      </c>
      <c r="M32" s="20">
        <f t="shared" si="10"/>
        <v>6.5554677206851117</v>
      </c>
      <c r="N32" s="19">
        <f t="shared" si="11"/>
        <v>5.0999852670001138</v>
      </c>
      <c r="O32" s="19">
        <f t="shared" si="12"/>
        <v>4.4973901673666186</v>
      </c>
      <c r="P32" s="20">
        <f t="shared" si="13"/>
        <v>5.8662094794645343</v>
      </c>
    </row>
    <row r="33" spans="1:16" ht="19.5" x14ac:dyDescent="0.3">
      <c r="A33" s="14" t="s">
        <v>19</v>
      </c>
      <c r="B33" s="19">
        <f>B17*100/$E$6</f>
        <v>3.2977663994682995</v>
      </c>
      <c r="C33" s="19">
        <f>C17*100/$F$6</f>
        <v>2.937300455132124</v>
      </c>
      <c r="D33" s="20">
        <f>D17*100/$G$6</f>
        <v>3.7625824019060681</v>
      </c>
      <c r="E33" s="15">
        <v>3.48</v>
      </c>
      <c r="F33" s="15">
        <v>3.14</v>
      </c>
      <c r="G33" s="15">
        <v>3.92</v>
      </c>
      <c r="H33" s="30">
        <v>2.38</v>
      </c>
      <c r="I33" s="30">
        <v>2</v>
      </c>
      <c r="J33" s="30">
        <v>2.88</v>
      </c>
      <c r="K33" s="19">
        <f t="shared" si="8"/>
        <v>2.9846874661341904</v>
      </c>
      <c r="L33" s="19">
        <f t="shared" si="9"/>
        <v>1.7499702804297654</v>
      </c>
      <c r="M33" s="20">
        <f t="shared" si="10"/>
        <v>4.5720685111989461</v>
      </c>
      <c r="N33" s="19">
        <f t="shared" si="11"/>
        <v>3.0508728536539649</v>
      </c>
      <c r="O33" s="19">
        <f t="shared" si="12"/>
        <v>2.4936576415033791</v>
      </c>
      <c r="P33" s="20">
        <f t="shared" si="13"/>
        <v>3.7593946908925271</v>
      </c>
    </row>
    <row r="34" spans="1:16" ht="19.5" x14ac:dyDescent="0.3">
      <c r="A34" s="14" t="s">
        <v>20</v>
      </c>
      <c r="B34" s="19">
        <f>B18*100/$E$6</f>
        <v>2.3139458745672554</v>
      </c>
      <c r="C34" s="19">
        <f>C18*100/$F$6</f>
        <v>1.2091569866177569</v>
      </c>
      <c r="D34" s="20">
        <f>D18*100/$G$6</f>
        <v>3.7385563336219798</v>
      </c>
      <c r="E34" s="15">
        <v>1.74</v>
      </c>
      <c r="F34" s="15">
        <v>0.56999999999999995</v>
      </c>
      <c r="G34" s="15">
        <v>3.24</v>
      </c>
      <c r="H34" s="30">
        <v>1.39</v>
      </c>
      <c r="I34" s="30">
        <v>0.62</v>
      </c>
      <c r="J34" s="30">
        <v>2.39</v>
      </c>
      <c r="K34" s="19">
        <f t="shared" si="8"/>
        <v>1.9515929323928918</v>
      </c>
      <c r="L34" s="19">
        <f t="shared" si="9"/>
        <v>0.78234206610452273</v>
      </c>
      <c r="M34" s="20">
        <f t="shared" si="10"/>
        <v>3.4548089591567854</v>
      </c>
      <c r="N34" s="19">
        <f t="shared" si="11"/>
        <v>1.8557452711665723</v>
      </c>
      <c r="O34" s="19">
        <f t="shared" si="12"/>
        <v>0.80596089654256253</v>
      </c>
      <c r="P34" s="20">
        <f t="shared" si="13"/>
        <v>3.190588860490422</v>
      </c>
    </row>
    <row r="35" spans="1:16" ht="19.5" x14ac:dyDescent="0.3">
      <c r="A35" s="13" t="s">
        <v>21</v>
      </c>
      <c r="B35" s="21" t="s">
        <v>16</v>
      </c>
      <c r="C35" s="21" t="s">
        <v>16</v>
      </c>
      <c r="D35" s="21" t="s">
        <v>16</v>
      </c>
      <c r="E35" s="15" t="s">
        <v>16</v>
      </c>
      <c r="F35" s="15" t="s">
        <v>16</v>
      </c>
      <c r="G35" s="15" t="s">
        <v>16</v>
      </c>
      <c r="H35" s="30" t="s">
        <v>16</v>
      </c>
      <c r="I35" s="30" t="s">
        <v>16</v>
      </c>
      <c r="J35" s="30" t="s">
        <v>16</v>
      </c>
      <c r="K35" s="21" t="s">
        <v>16</v>
      </c>
      <c r="L35" s="21" t="s">
        <v>16</v>
      </c>
      <c r="M35" s="21" t="s">
        <v>16</v>
      </c>
    </row>
    <row r="36" spans="1:16" ht="19.5" x14ac:dyDescent="0.3">
      <c r="A36" s="22" t="s">
        <v>22</v>
      </c>
      <c r="B36" s="23" t="s">
        <v>16</v>
      </c>
      <c r="C36" s="23" t="s">
        <v>16</v>
      </c>
      <c r="D36" s="23" t="s">
        <v>16</v>
      </c>
      <c r="E36" s="23" t="s">
        <v>16</v>
      </c>
      <c r="F36" s="23" t="s">
        <v>16</v>
      </c>
      <c r="G36" s="23" t="s">
        <v>16</v>
      </c>
      <c r="H36" s="32" t="s">
        <v>16</v>
      </c>
      <c r="I36" s="32" t="s">
        <v>16</v>
      </c>
      <c r="J36" s="32" t="s">
        <v>16</v>
      </c>
      <c r="K36" s="23" t="s">
        <v>16</v>
      </c>
      <c r="L36" s="23" t="s">
        <v>16</v>
      </c>
      <c r="M36" s="23" t="s">
        <v>16</v>
      </c>
    </row>
    <row r="37" spans="1:16" x14ac:dyDescent="0.35">
      <c r="A37" s="3"/>
    </row>
  </sheetData>
  <mergeCells count="6">
    <mergeCell ref="K5:M5"/>
    <mergeCell ref="K21:M21"/>
    <mergeCell ref="B5:D5"/>
    <mergeCell ref="B21:D21"/>
    <mergeCell ref="E5:G5"/>
    <mergeCell ref="E21:G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XFD1048576"/>
    </sheetView>
  </sheetViews>
  <sheetFormatPr defaultColWidth="11" defaultRowHeight="21" x14ac:dyDescent="0.35"/>
  <cols>
    <col min="1" max="1" width="11" style="1"/>
    <col min="2" max="13" width="11" style="3"/>
  </cols>
  <sheetData>
    <row r="1" spans="1:13" x14ac:dyDescent="0.35">
      <c r="A1" s="1" t="s">
        <v>0</v>
      </c>
      <c r="B1" s="2"/>
      <c r="C1" s="2"/>
      <c r="D1" s="2"/>
      <c r="E1" s="1" t="s">
        <v>0</v>
      </c>
      <c r="F1" s="2"/>
      <c r="G1" s="2"/>
      <c r="H1" s="1" t="s">
        <v>0</v>
      </c>
      <c r="I1" s="2"/>
      <c r="J1" s="2"/>
      <c r="K1" s="1" t="s">
        <v>0</v>
      </c>
      <c r="L1" s="2"/>
      <c r="M1" s="2"/>
    </row>
    <row r="2" spans="1:13" x14ac:dyDescent="0.35">
      <c r="A2" s="1" t="s">
        <v>1</v>
      </c>
      <c r="B2" s="2"/>
      <c r="C2" s="2"/>
      <c r="D2" s="2"/>
      <c r="E2" s="1" t="s">
        <v>24</v>
      </c>
      <c r="F2" s="2"/>
      <c r="G2" s="2"/>
      <c r="H2" s="1" t="s">
        <v>25</v>
      </c>
      <c r="I2" s="2"/>
      <c r="J2" s="2"/>
      <c r="K2" s="1" t="s">
        <v>26</v>
      </c>
      <c r="L2" s="2"/>
      <c r="M2" s="2"/>
    </row>
    <row r="4" spans="1:13" ht="18.75" x14ac:dyDescent="0.2">
      <c r="A4" s="4" t="s">
        <v>2</v>
      </c>
      <c r="B4" s="5" t="s">
        <v>3</v>
      </c>
      <c r="C4" s="5" t="s">
        <v>4</v>
      </c>
      <c r="D4" s="5" t="s">
        <v>5</v>
      </c>
      <c r="E4" s="5" t="s">
        <v>3</v>
      </c>
      <c r="F4" s="5" t="s">
        <v>4</v>
      </c>
      <c r="G4" s="5" t="s">
        <v>5</v>
      </c>
      <c r="H4" s="5" t="s">
        <v>3</v>
      </c>
      <c r="I4" s="5" t="s">
        <v>4</v>
      </c>
      <c r="J4" s="5" t="s">
        <v>5</v>
      </c>
      <c r="K4" s="5" t="s">
        <v>3</v>
      </c>
      <c r="L4" s="5" t="s">
        <v>4</v>
      </c>
      <c r="M4" s="5" t="s">
        <v>5</v>
      </c>
    </row>
    <row r="5" spans="1:13" ht="18.75" x14ac:dyDescent="0.3">
      <c r="A5" s="6"/>
      <c r="B5" s="7" t="s">
        <v>6</v>
      </c>
      <c r="C5" s="7"/>
      <c r="D5" s="7"/>
      <c r="E5" s="7" t="s">
        <v>6</v>
      </c>
      <c r="F5" s="7"/>
      <c r="G5" s="7"/>
      <c r="H5" s="33" t="s">
        <v>6</v>
      </c>
      <c r="I5" s="33"/>
      <c r="J5" s="33"/>
      <c r="K5" s="7" t="s">
        <v>6</v>
      </c>
      <c r="L5" s="7"/>
      <c r="M5" s="7"/>
    </row>
    <row r="6" spans="1:13" x14ac:dyDescent="0.2">
      <c r="A6" s="8" t="s">
        <v>7</v>
      </c>
      <c r="B6" s="9">
        <f>B7+B8+B9+B10+B12+B13+B16+B17+B18</f>
        <v>867394</v>
      </c>
      <c r="C6" s="9">
        <f>C7+C8+C9+C10+C12+C13+C16+C17+C18</f>
        <v>487894</v>
      </c>
      <c r="D6" s="9">
        <f>D7+D8+D9+D10+D12+D13+D16+D17+D18</f>
        <v>379500</v>
      </c>
      <c r="E6" s="24">
        <v>914801</v>
      </c>
      <c r="F6" s="24">
        <v>515235</v>
      </c>
      <c r="G6" s="24">
        <v>399566</v>
      </c>
      <c r="H6" s="28">
        <v>907108</v>
      </c>
      <c r="I6" s="28">
        <v>512029</v>
      </c>
      <c r="J6" s="28">
        <v>395079</v>
      </c>
      <c r="K6" s="9">
        <f>K7+K8+K9+K10+K11+K15</f>
        <v>901276</v>
      </c>
      <c r="L6" s="9">
        <f>L7+L8+L9+L10+L11+L15</f>
        <v>494741</v>
      </c>
      <c r="M6" s="9">
        <f>M7+M8+M9+M10+M11+M15</f>
        <v>406535</v>
      </c>
    </row>
    <row r="7" spans="1:13" x14ac:dyDescent="0.2">
      <c r="A7" s="10" t="s">
        <v>8</v>
      </c>
      <c r="B7" s="11">
        <f>C7+D7</f>
        <v>4663</v>
      </c>
      <c r="C7" s="11">
        <v>1958</v>
      </c>
      <c r="D7" s="11">
        <v>2705</v>
      </c>
      <c r="E7" s="25">
        <v>6119</v>
      </c>
      <c r="F7" s="25">
        <v>2059</v>
      </c>
      <c r="G7" s="25">
        <v>4060</v>
      </c>
      <c r="H7" s="29">
        <v>3482</v>
      </c>
      <c r="I7" s="29">
        <v>1261</v>
      </c>
      <c r="J7" s="29">
        <v>2221</v>
      </c>
      <c r="K7" s="11">
        <f>L7+M7</f>
        <v>3118</v>
      </c>
      <c r="L7" s="11">
        <v>764</v>
      </c>
      <c r="M7" s="11">
        <v>2354</v>
      </c>
    </row>
    <row r="8" spans="1:13" x14ac:dyDescent="0.3">
      <c r="A8" s="2" t="s">
        <v>9</v>
      </c>
      <c r="B8" s="11">
        <f>C8+D8</f>
        <v>224204</v>
      </c>
      <c r="C8" s="11">
        <v>124702</v>
      </c>
      <c r="D8" s="11">
        <v>99502</v>
      </c>
      <c r="E8" s="25">
        <v>252638</v>
      </c>
      <c r="F8" s="25">
        <v>139009</v>
      </c>
      <c r="G8" s="25">
        <v>113629</v>
      </c>
      <c r="H8" s="29">
        <v>277921</v>
      </c>
      <c r="I8" s="29">
        <v>155148</v>
      </c>
      <c r="J8" s="29">
        <v>122773</v>
      </c>
      <c r="K8" s="11">
        <f>L8+M8</f>
        <v>237225</v>
      </c>
      <c r="L8" s="11">
        <v>128901</v>
      </c>
      <c r="M8" s="11">
        <v>108324</v>
      </c>
    </row>
    <row r="9" spans="1:13" x14ac:dyDescent="0.2">
      <c r="A9" s="12" t="s">
        <v>10</v>
      </c>
      <c r="B9" s="11">
        <f>C9+D9</f>
        <v>263991</v>
      </c>
      <c r="C9" s="11">
        <v>154660</v>
      </c>
      <c r="D9" s="11">
        <v>109331</v>
      </c>
      <c r="E9" s="25">
        <v>285702</v>
      </c>
      <c r="F9" s="25">
        <v>157739</v>
      </c>
      <c r="G9" s="25">
        <v>127963</v>
      </c>
      <c r="H9" s="29">
        <v>286821</v>
      </c>
      <c r="I9" s="29">
        <v>162605</v>
      </c>
      <c r="J9" s="29">
        <v>124216</v>
      </c>
      <c r="K9" s="11">
        <f>L9+M9</f>
        <v>284783</v>
      </c>
      <c r="L9" s="11">
        <v>157473</v>
      </c>
      <c r="M9" s="11">
        <v>127310</v>
      </c>
    </row>
    <row r="10" spans="1:13" x14ac:dyDescent="0.2">
      <c r="A10" s="12" t="s">
        <v>11</v>
      </c>
      <c r="B10" s="11">
        <f>C10+D10</f>
        <v>172899</v>
      </c>
      <c r="C10" s="11">
        <v>112933</v>
      </c>
      <c r="D10" s="11">
        <v>59966</v>
      </c>
      <c r="E10" s="25">
        <v>161749</v>
      </c>
      <c r="F10" s="25">
        <v>108237</v>
      </c>
      <c r="G10" s="25">
        <v>53512</v>
      </c>
      <c r="H10" s="29">
        <v>178413</v>
      </c>
      <c r="I10" s="29">
        <v>111703</v>
      </c>
      <c r="J10" s="29">
        <v>66710</v>
      </c>
      <c r="K10" s="11">
        <f>L10+M10</f>
        <v>194320</v>
      </c>
      <c r="L10" s="11">
        <v>123497</v>
      </c>
      <c r="M10" s="11">
        <v>70823</v>
      </c>
    </row>
    <row r="11" spans="1:13" x14ac:dyDescent="0.3">
      <c r="A11" s="2" t="s">
        <v>12</v>
      </c>
      <c r="B11" s="11">
        <f>B12+B13</f>
        <v>106882</v>
      </c>
      <c r="C11" s="11">
        <f>C12+C13</f>
        <v>49488</v>
      </c>
      <c r="D11" s="11">
        <f>D12+D13</f>
        <v>57394</v>
      </c>
      <c r="E11" s="25">
        <v>112412</v>
      </c>
      <c r="F11" s="25">
        <v>65481</v>
      </c>
      <c r="G11" s="25">
        <v>46931</v>
      </c>
      <c r="H11" s="29">
        <v>84134</v>
      </c>
      <c r="I11" s="29">
        <v>48144</v>
      </c>
      <c r="J11" s="29">
        <v>35990</v>
      </c>
      <c r="K11" s="11">
        <f>K12+K13</f>
        <v>89809</v>
      </c>
      <c r="L11" s="11">
        <f>L12+L13</f>
        <v>47425</v>
      </c>
      <c r="M11" s="11">
        <f>M12+M13</f>
        <v>42384</v>
      </c>
    </row>
    <row r="12" spans="1:13" x14ac:dyDescent="0.2">
      <c r="A12" s="13" t="s">
        <v>13</v>
      </c>
      <c r="B12" s="11">
        <f>C12+D12</f>
        <v>93061</v>
      </c>
      <c r="C12" s="11">
        <v>40566</v>
      </c>
      <c r="D12" s="11">
        <v>52495</v>
      </c>
      <c r="E12" s="25">
        <v>102568</v>
      </c>
      <c r="F12" s="25">
        <v>59196</v>
      </c>
      <c r="G12" s="25">
        <v>43372</v>
      </c>
      <c r="H12" s="29">
        <v>72720</v>
      </c>
      <c r="I12" s="29">
        <v>41877</v>
      </c>
      <c r="J12" s="29">
        <v>30843</v>
      </c>
      <c r="K12" s="11">
        <f>L12+M12</f>
        <v>75981</v>
      </c>
      <c r="L12" s="11">
        <v>43246</v>
      </c>
      <c r="M12" s="11">
        <v>32735</v>
      </c>
    </row>
    <row r="13" spans="1:13" x14ac:dyDescent="0.2">
      <c r="A13" s="13" t="s">
        <v>14</v>
      </c>
      <c r="B13" s="11">
        <f>C13+D13</f>
        <v>13821</v>
      </c>
      <c r="C13" s="11">
        <v>8922</v>
      </c>
      <c r="D13" s="11">
        <v>4899</v>
      </c>
      <c r="E13" s="25">
        <v>9844</v>
      </c>
      <c r="F13" s="25">
        <v>6285</v>
      </c>
      <c r="G13" s="25">
        <v>3559</v>
      </c>
      <c r="H13" s="29">
        <v>11414</v>
      </c>
      <c r="I13" s="29">
        <v>6267</v>
      </c>
      <c r="J13" s="29">
        <v>5147</v>
      </c>
      <c r="K13" s="11">
        <f>L13+M13</f>
        <v>13828</v>
      </c>
      <c r="L13" s="11">
        <v>4179</v>
      </c>
      <c r="M13" s="11">
        <v>9649</v>
      </c>
    </row>
    <row r="14" spans="1:13" x14ac:dyDescent="0.2">
      <c r="A14" s="14" t="s">
        <v>15</v>
      </c>
      <c r="B14" s="15" t="s">
        <v>16</v>
      </c>
      <c r="C14" s="15" t="s">
        <v>16</v>
      </c>
      <c r="D14" s="15" t="s">
        <v>16</v>
      </c>
      <c r="E14" s="26" t="s">
        <v>16</v>
      </c>
      <c r="F14" s="26" t="s">
        <v>16</v>
      </c>
      <c r="G14" s="26" t="s">
        <v>16</v>
      </c>
      <c r="H14" s="30" t="s">
        <v>16</v>
      </c>
      <c r="I14" s="30" t="s">
        <v>16</v>
      </c>
      <c r="J14" s="30" t="s">
        <v>16</v>
      </c>
      <c r="K14" s="11" t="s">
        <v>16</v>
      </c>
      <c r="L14" s="11" t="s">
        <v>16</v>
      </c>
      <c r="M14" s="11" t="s">
        <v>16</v>
      </c>
    </row>
    <row r="15" spans="1:13" x14ac:dyDescent="0.3">
      <c r="A15" s="2" t="s">
        <v>17</v>
      </c>
      <c r="B15" s="11">
        <f>B16+B17+B18</f>
        <v>94755</v>
      </c>
      <c r="C15" s="11">
        <f>C16+C17+C18</f>
        <v>44153</v>
      </c>
      <c r="D15" s="11">
        <f>D16+D17+D18</f>
        <v>50602</v>
      </c>
      <c r="E15" s="25">
        <v>96181</v>
      </c>
      <c r="F15" s="25">
        <v>42710</v>
      </c>
      <c r="G15" s="25">
        <v>53471</v>
      </c>
      <c r="H15" s="29">
        <v>76337</v>
      </c>
      <c r="I15" s="29">
        <v>33168</v>
      </c>
      <c r="J15" s="29">
        <v>43169</v>
      </c>
      <c r="K15" s="11">
        <f>K16+K17+K18</f>
        <v>92021</v>
      </c>
      <c r="L15" s="11">
        <f>L16+L17+L18</f>
        <v>36681</v>
      </c>
      <c r="M15" s="11">
        <f>M16+M17+M18</f>
        <v>55340</v>
      </c>
    </row>
    <row r="16" spans="1:13" x14ac:dyDescent="0.2">
      <c r="A16" s="14" t="s">
        <v>18</v>
      </c>
      <c r="B16" s="11">
        <f>C16+D16</f>
        <v>43419</v>
      </c>
      <c r="C16" s="11">
        <v>22789</v>
      </c>
      <c r="D16" s="11">
        <v>20630</v>
      </c>
      <c r="E16" s="25">
        <v>48421</v>
      </c>
      <c r="F16" s="25">
        <v>23555</v>
      </c>
      <c r="G16" s="25">
        <v>24866</v>
      </c>
      <c r="H16" s="29">
        <v>42075</v>
      </c>
      <c r="I16" s="29">
        <v>19723</v>
      </c>
      <c r="J16" s="29">
        <v>22352</v>
      </c>
      <c r="K16" s="11">
        <f>L16+M16</f>
        <v>49204</v>
      </c>
      <c r="L16" s="11">
        <v>24326</v>
      </c>
      <c r="M16" s="11">
        <v>24878</v>
      </c>
    </row>
    <row r="17" spans="1:13" x14ac:dyDescent="0.2">
      <c r="A17" s="14" t="s">
        <v>19</v>
      </c>
      <c r="B17" s="11">
        <f>C17+D17</f>
        <v>30168</v>
      </c>
      <c r="C17" s="11">
        <v>15134</v>
      </c>
      <c r="D17" s="11">
        <v>15034</v>
      </c>
      <c r="E17" s="25">
        <v>31875</v>
      </c>
      <c r="F17" s="25">
        <v>16195</v>
      </c>
      <c r="G17" s="25">
        <v>15680</v>
      </c>
      <c r="H17" s="29">
        <v>21612</v>
      </c>
      <c r="I17" s="29">
        <v>10253</v>
      </c>
      <c r="J17" s="29">
        <v>11359</v>
      </c>
      <c r="K17" s="11">
        <f>L17+M17</f>
        <v>25889</v>
      </c>
      <c r="L17" s="11">
        <v>8538</v>
      </c>
      <c r="M17" s="11">
        <v>17351</v>
      </c>
    </row>
    <row r="18" spans="1:13" x14ac:dyDescent="0.2">
      <c r="A18" s="14" t="s">
        <v>20</v>
      </c>
      <c r="B18" s="11">
        <f>C18+D18</f>
        <v>21168</v>
      </c>
      <c r="C18" s="11">
        <v>6230</v>
      </c>
      <c r="D18" s="11">
        <v>14938</v>
      </c>
      <c r="E18" s="25">
        <v>15885</v>
      </c>
      <c r="F18" s="25">
        <v>2960</v>
      </c>
      <c r="G18" s="25">
        <v>12925</v>
      </c>
      <c r="H18" s="29">
        <v>12651</v>
      </c>
      <c r="I18" s="29">
        <v>3192</v>
      </c>
      <c r="J18" s="29">
        <v>9459</v>
      </c>
      <c r="K18" s="11">
        <f>L18+M18</f>
        <v>16928</v>
      </c>
      <c r="L18" s="11">
        <v>3817</v>
      </c>
      <c r="M18" s="11">
        <v>13111</v>
      </c>
    </row>
    <row r="19" spans="1:13" ht="19.5" x14ac:dyDescent="0.2">
      <c r="A19" s="13" t="s">
        <v>21</v>
      </c>
      <c r="B19" s="15" t="s">
        <v>16</v>
      </c>
      <c r="C19" s="15" t="s">
        <v>16</v>
      </c>
      <c r="D19" s="15" t="s">
        <v>16</v>
      </c>
      <c r="E19" s="15" t="s">
        <v>16</v>
      </c>
      <c r="F19" s="15" t="s">
        <v>16</v>
      </c>
      <c r="G19" s="15" t="s">
        <v>16</v>
      </c>
      <c r="H19" s="30" t="s">
        <v>16</v>
      </c>
      <c r="I19" s="30" t="s">
        <v>16</v>
      </c>
      <c r="J19" s="30" t="s">
        <v>16</v>
      </c>
      <c r="K19" s="15" t="s">
        <v>16</v>
      </c>
      <c r="L19" s="15" t="s">
        <v>16</v>
      </c>
      <c r="M19" s="15" t="s">
        <v>16</v>
      </c>
    </row>
    <row r="20" spans="1:13" ht="19.5" x14ac:dyDescent="0.2">
      <c r="A20" s="13" t="s">
        <v>22</v>
      </c>
      <c r="B20" s="15" t="s">
        <v>16</v>
      </c>
      <c r="C20" s="15" t="s">
        <v>16</v>
      </c>
      <c r="D20" s="15" t="s">
        <v>16</v>
      </c>
      <c r="E20" s="15" t="s">
        <v>16</v>
      </c>
      <c r="F20" s="15" t="s">
        <v>16</v>
      </c>
      <c r="G20" s="15" t="s">
        <v>16</v>
      </c>
      <c r="H20" s="30" t="s">
        <v>16</v>
      </c>
      <c r="I20" s="30" t="s">
        <v>16</v>
      </c>
      <c r="J20" s="30" t="s">
        <v>16</v>
      </c>
      <c r="K20" s="15" t="s">
        <v>16</v>
      </c>
      <c r="L20" s="15" t="s">
        <v>16</v>
      </c>
      <c r="M20" s="15" t="s">
        <v>16</v>
      </c>
    </row>
    <row r="21" spans="1:13" ht="19.5" x14ac:dyDescent="0.3">
      <c r="A21" s="2"/>
      <c r="B21" s="16" t="s">
        <v>23</v>
      </c>
      <c r="C21" s="16"/>
      <c r="D21" s="16"/>
      <c r="E21" s="16" t="s">
        <v>23</v>
      </c>
      <c r="F21" s="16"/>
      <c r="G21" s="16"/>
      <c r="H21" s="34" t="s">
        <v>23</v>
      </c>
      <c r="I21" s="34"/>
      <c r="J21" s="34"/>
      <c r="K21" s="16" t="s">
        <v>23</v>
      </c>
      <c r="L21" s="16"/>
      <c r="M21" s="16"/>
    </row>
    <row r="22" spans="1:13" ht="19.5" x14ac:dyDescent="0.3">
      <c r="A22" s="17" t="s">
        <v>7</v>
      </c>
      <c r="B22" s="18">
        <f>B23+B24+B25+B26+B27+B31</f>
        <v>95.389789615446404</v>
      </c>
      <c r="C22" s="18">
        <f>C23+C24+C25+C26+C27+C31</f>
        <v>94.693489378633046</v>
      </c>
      <c r="D22" s="18">
        <f>D23+D24+D25+D26+D27+D31</f>
        <v>95.653810484375555</v>
      </c>
      <c r="E22" s="27">
        <v>100.00000000000001</v>
      </c>
      <c r="F22" s="27">
        <v>100</v>
      </c>
      <c r="G22" s="27">
        <v>99.999999999999986</v>
      </c>
      <c r="H22" s="31">
        <v>100</v>
      </c>
      <c r="I22" s="31">
        <v>100</v>
      </c>
      <c r="J22" s="31">
        <v>100</v>
      </c>
      <c r="K22" s="18">
        <f>K23+K24+K25+K26+K27+K31</f>
        <v>103.90618334920462</v>
      </c>
      <c r="L22" s="18">
        <f>L23+L24+L25+L26+L27+L31</f>
        <v>101.40337860272929</v>
      </c>
      <c r="M22" s="18">
        <f>M23+M24+M25+M26+M27+M31</f>
        <v>107.12384716732542</v>
      </c>
    </row>
    <row r="23" spans="1:13" ht="19.5" x14ac:dyDescent="0.3">
      <c r="A23" s="10" t="s">
        <v>8</v>
      </c>
      <c r="B23" s="19">
        <f t="shared" ref="B23:B29" si="0">B7*100/$E$6</f>
        <v>0.50972834529039646</v>
      </c>
      <c r="C23" s="19">
        <f t="shared" ref="C23:C29" si="1">C7*100/$F$6</f>
        <v>0.3800207672227236</v>
      </c>
      <c r="D23" s="20">
        <f t="shared" ref="D23:D29" si="2">D7*100/$G$6</f>
        <v>0.67698452821311128</v>
      </c>
      <c r="E23" s="15">
        <v>0.67</v>
      </c>
      <c r="F23" s="15">
        <v>0.4</v>
      </c>
      <c r="G23" s="15">
        <v>1.02</v>
      </c>
      <c r="H23" s="30">
        <v>0.38</v>
      </c>
      <c r="I23" s="30">
        <v>0.25</v>
      </c>
      <c r="J23" s="30">
        <v>0.56000000000000005</v>
      </c>
      <c r="K23" s="19">
        <f>K7*100/$B$6</f>
        <v>0.35946755453692325</v>
      </c>
      <c r="L23" s="19">
        <f>L7*100/$C$6</f>
        <v>0.15659139075290945</v>
      </c>
      <c r="M23" s="20">
        <f>M7*100/$D$6</f>
        <v>0.62028985507246381</v>
      </c>
    </row>
    <row r="24" spans="1:13" ht="19.5" x14ac:dyDescent="0.3">
      <c r="A24" s="2" t="s">
        <v>9</v>
      </c>
      <c r="B24" s="19">
        <f t="shared" si="0"/>
        <v>24.508499662768187</v>
      </c>
      <c r="C24" s="19">
        <f t="shared" si="1"/>
        <v>24.202936524110356</v>
      </c>
      <c r="D24" s="20">
        <f t="shared" si="2"/>
        <v>24.902519233368203</v>
      </c>
      <c r="E24" s="15">
        <v>27.62</v>
      </c>
      <c r="F24" s="15">
        <v>26.98</v>
      </c>
      <c r="G24" s="15">
        <v>28.44</v>
      </c>
      <c r="H24" s="30">
        <v>30.64</v>
      </c>
      <c r="I24" s="30">
        <v>30.3</v>
      </c>
      <c r="J24" s="30">
        <v>31.08</v>
      </c>
      <c r="K24" s="19">
        <f t="shared" ref="K24:K34" si="3">K8*100/$B$6</f>
        <v>27.349163125407831</v>
      </c>
      <c r="L24" s="19">
        <f t="shared" ref="L24:L34" si="4">L8*100/$C$6</f>
        <v>26.419878088273272</v>
      </c>
      <c r="M24" s="20">
        <f t="shared" ref="M24:M34" si="5">M8*100/$D$6</f>
        <v>28.543873517786562</v>
      </c>
    </row>
    <row r="25" spans="1:13" ht="19.5" x14ac:dyDescent="0.3">
      <c r="A25" s="12" t="s">
        <v>10</v>
      </c>
      <c r="B25" s="19">
        <f t="shared" si="0"/>
        <v>28.85775157657239</v>
      </c>
      <c r="C25" s="19">
        <f t="shared" si="1"/>
        <v>30.017370714334234</v>
      </c>
      <c r="D25" s="20">
        <f t="shared" si="2"/>
        <v>27.362438245496364</v>
      </c>
      <c r="E25" s="15">
        <v>31.23</v>
      </c>
      <c r="F25" s="15">
        <v>30.62</v>
      </c>
      <c r="G25" s="15">
        <v>32.03</v>
      </c>
      <c r="H25" s="30">
        <v>31.62</v>
      </c>
      <c r="I25" s="30">
        <v>31.76</v>
      </c>
      <c r="J25" s="30">
        <v>31.44</v>
      </c>
      <c r="K25" s="19">
        <f t="shared" si="3"/>
        <v>32.832023278925149</v>
      </c>
      <c r="L25" s="19">
        <f t="shared" si="4"/>
        <v>32.276068162346739</v>
      </c>
      <c r="M25" s="20">
        <f t="shared" si="5"/>
        <v>33.546772068511196</v>
      </c>
    </row>
    <row r="26" spans="1:13" ht="19.5" x14ac:dyDescent="0.3">
      <c r="A26" s="12" t="s">
        <v>11</v>
      </c>
      <c r="B26" s="19">
        <f t="shared" si="0"/>
        <v>18.900176103873957</v>
      </c>
      <c r="C26" s="19">
        <f t="shared" si="1"/>
        <v>21.918736110706764</v>
      </c>
      <c r="D26" s="20">
        <f t="shared" si="2"/>
        <v>15.007783445037866</v>
      </c>
      <c r="E26" s="15">
        <v>17.68</v>
      </c>
      <c r="F26" s="15">
        <v>21.01</v>
      </c>
      <c r="G26" s="15">
        <v>13.39</v>
      </c>
      <c r="H26" s="30">
        <v>19.670000000000002</v>
      </c>
      <c r="I26" s="30">
        <v>21.82</v>
      </c>
      <c r="J26" s="30">
        <v>16.88</v>
      </c>
      <c r="K26" s="19">
        <f t="shared" si="3"/>
        <v>22.40273739500158</v>
      </c>
      <c r="L26" s="19">
        <f t="shared" si="4"/>
        <v>25.312260450015781</v>
      </c>
      <c r="M26" s="20">
        <f t="shared" si="5"/>
        <v>18.662187088274045</v>
      </c>
    </row>
    <row r="27" spans="1:13" ht="19.5" x14ac:dyDescent="0.3">
      <c r="A27" s="2" t="s">
        <v>12</v>
      </c>
      <c r="B27" s="19">
        <f t="shared" si="0"/>
        <v>11.683633926941488</v>
      </c>
      <c r="C27" s="19">
        <f t="shared" si="1"/>
        <v>9.6049375527671845</v>
      </c>
      <c r="D27" s="20">
        <f t="shared" si="2"/>
        <v>14.364085032260002</v>
      </c>
      <c r="E27" s="20">
        <v>12.290000000000001</v>
      </c>
      <c r="F27" s="20">
        <v>12.71</v>
      </c>
      <c r="G27" s="20">
        <v>11.74</v>
      </c>
      <c r="H27" s="30">
        <v>9.2799999999999994</v>
      </c>
      <c r="I27" s="30">
        <v>9.4</v>
      </c>
      <c r="J27" s="30">
        <v>9.11</v>
      </c>
      <c r="K27" s="19">
        <f t="shared" si="3"/>
        <v>10.353887622003381</v>
      </c>
      <c r="L27" s="19">
        <f t="shared" si="4"/>
        <v>9.720349092220852</v>
      </c>
      <c r="M27" s="20">
        <f t="shared" si="5"/>
        <v>11.168379446640316</v>
      </c>
    </row>
    <row r="28" spans="1:13" ht="19.5" x14ac:dyDescent="0.3">
      <c r="A28" s="13" t="s">
        <v>13</v>
      </c>
      <c r="B28" s="19">
        <f t="shared" si="0"/>
        <v>10.172813540868452</v>
      </c>
      <c r="C28" s="19">
        <f t="shared" si="1"/>
        <v>7.8733005327666019</v>
      </c>
      <c r="D28" s="20">
        <f t="shared" si="2"/>
        <v>13.138004735137624</v>
      </c>
      <c r="E28" s="15">
        <v>11.21</v>
      </c>
      <c r="F28" s="15">
        <v>11.49</v>
      </c>
      <c r="G28" s="15">
        <v>10.85</v>
      </c>
      <c r="H28" s="30">
        <v>8.02</v>
      </c>
      <c r="I28" s="30">
        <v>8.18</v>
      </c>
      <c r="J28" s="30">
        <v>7.81</v>
      </c>
      <c r="K28" s="19">
        <f t="shared" si="3"/>
        <v>8.7596870626266732</v>
      </c>
      <c r="L28" s="19">
        <f t="shared" si="4"/>
        <v>8.8638105818067032</v>
      </c>
      <c r="M28" s="20">
        <f t="shared" si="5"/>
        <v>8.6258234519104082</v>
      </c>
    </row>
    <row r="29" spans="1:13" ht="19.5" x14ac:dyDescent="0.3">
      <c r="A29" s="13" t="s">
        <v>14</v>
      </c>
      <c r="B29" s="19">
        <f t="shared" si="0"/>
        <v>1.5108203860730367</v>
      </c>
      <c r="C29" s="19">
        <f t="shared" si="1"/>
        <v>1.7316370200005822</v>
      </c>
      <c r="D29" s="20">
        <f t="shared" si="2"/>
        <v>1.2260802971223779</v>
      </c>
      <c r="E29" s="15">
        <v>1.08</v>
      </c>
      <c r="F29" s="15">
        <v>1.22</v>
      </c>
      <c r="G29" s="15">
        <v>0.89</v>
      </c>
      <c r="H29" s="30">
        <v>1.26</v>
      </c>
      <c r="I29" s="30">
        <v>1.22</v>
      </c>
      <c r="J29" s="30">
        <v>1.3</v>
      </c>
      <c r="K29" s="19">
        <f t="shared" si="3"/>
        <v>1.5942005593767077</v>
      </c>
      <c r="L29" s="19">
        <f t="shared" si="4"/>
        <v>0.8565385104141473</v>
      </c>
      <c r="M29" s="20">
        <f t="shared" si="5"/>
        <v>2.5425559947299079</v>
      </c>
    </row>
    <row r="30" spans="1:13" ht="19.5" x14ac:dyDescent="0.3">
      <c r="A30" s="14" t="s">
        <v>15</v>
      </c>
      <c r="B30" s="15" t="s">
        <v>16</v>
      </c>
      <c r="C30" s="15" t="s">
        <v>16</v>
      </c>
      <c r="D30" s="15" t="s">
        <v>16</v>
      </c>
      <c r="E30" s="26" t="s">
        <v>16</v>
      </c>
      <c r="F30" s="26" t="s">
        <v>16</v>
      </c>
      <c r="G30" s="26" t="s">
        <v>16</v>
      </c>
      <c r="H30" s="30" t="s">
        <v>16</v>
      </c>
      <c r="I30" s="30" t="s">
        <v>16</v>
      </c>
      <c r="J30" s="30" t="s">
        <v>16</v>
      </c>
      <c r="K30" s="21" t="s">
        <v>16</v>
      </c>
      <c r="L30" s="21" t="s">
        <v>16</v>
      </c>
      <c r="M30" s="21" t="s">
        <v>16</v>
      </c>
    </row>
    <row r="31" spans="1:13" ht="19.5" x14ac:dyDescent="0.3">
      <c r="A31" s="2" t="s">
        <v>17</v>
      </c>
      <c r="B31" s="20">
        <v>10.93</v>
      </c>
      <c r="C31" s="19">
        <f>C15*100/$F$6</f>
        <v>8.569487709491785</v>
      </c>
      <c r="D31" s="20">
        <v>13.34</v>
      </c>
      <c r="E31" s="20">
        <v>10.51</v>
      </c>
      <c r="F31" s="20">
        <v>8.2800000000000011</v>
      </c>
      <c r="G31" s="20">
        <v>13.38</v>
      </c>
      <c r="H31" s="30">
        <v>8.41</v>
      </c>
      <c r="I31" s="30">
        <v>6.47</v>
      </c>
      <c r="J31" s="30">
        <v>10.93</v>
      </c>
      <c r="K31" s="19">
        <f t="shared" si="3"/>
        <v>10.608904373329768</v>
      </c>
      <c r="L31" s="19">
        <f t="shared" si="4"/>
        <v>7.5182314191197266</v>
      </c>
      <c r="M31" s="20">
        <f t="shared" si="5"/>
        <v>14.582345191040844</v>
      </c>
    </row>
    <row r="32" spans="1:13" ht="19.5" x14ac:dyDescent="0.3">
      <c r="A32" s="14" t="s">
        <v>18</v>
      </c>
      <c r="B32" s="19">
        <f>B16*100/$E$6</f>
        <v>4.7462781522976032</v>
      </c>
      <c r="C32" s="19">
        <f>C16*100/$F$6</f>
        <v>4.423030267741904</v>
      </c>
      <c r="D32" s="20">
        <f>D16*100/$G$6</f>
        <v>5.1631019656327117</v>
      </c>
      <c r="E32" s="15">
        <v>5.29</v>
      </c>
      <c r="F32" s="15">
        <v>4.57</v>
      </c>
      <c r="G32" s="15">
        <v>6.22</v>
      </c>
      <c r="H32" s="30">
        <v>4.6399999999999997</v>
      </c>
      <c r="I32" s="30">
        <v>3.85</v>
      </c>
      <c r="J32" s="30">
        <v>5.66</v>
      </c>
      <c r="K32" s="19">
        <f t="shared" si="3"/>
        <v>5.6726239748026845</v>
      </c>
      <c r="L32" s="19">
        <f t="shared" si="4"/>
        <v>4.985919072585439</v>
      </c>
      <c r="M32" s="20">
        <f t="shared" si="5"/>
        <v>6.5554677206851117</v>
      </c>
    </row>
    <row r="33" spans="1:13" ht="19.5" x14ac:dyDescent="0.3">
      <c r="A33" s="14" t="s">
        <v>19</v>
      </c>
      <c r="B33" s="19">
        <f>B17*100/$E$6</f>
        <v>3.2977663994682995</v>
      </c>
      <c r="C33" s="19">
        <f>C17*100/$F$6</f>
        <v>2.937300455132124</v>
      </c>
      <c r="D33" s="20">
        <f>D17*100/$G$6</f>
        <v>3.7625824019060681</v>
      </c>
      <c r="E33" s="15">
        <v>3.48</v>
      </c>
      <c r="F33" s="15">
        <v>3.14</v>
      </c>
      <c r="G33" s="15">
        <v>3.92</v>
      </c>
      <c r="H33" s="30">
        <v>2.38</v>
      </c>
      <c r="I33" s="30">
        <v>2</v>
      </c>
      <c r="J33" s="30">
        <v>2.88</v>
      </c>
      <c r="K33" s="19">
        <f t="shared" si="3"/>
        <v>2.9846874661341904</v>
      </c>
      <c r="L33" s="19">
        <f t="shared" si="4"/>
        <v>1.7499702804297654</v>
      </c>
      <c r="M33" s="20">
        <f t="shared" si="5"/>
        <v>4.5720685111989461</v>
      </c>
    </row>
    <row r="34" spans="1:13" ht="19.5" x14ac:dyDescent="0.3">
      <c r="A34" s="14" t="s">
        <v>20</v>
      </c>
      <c r="B34" s="19">
        <f>B18*100/$E$6</f>
        <v>2.3139458745672554</v>
      </c>
      <c r="C34" s="19">
        <f>C18*100/$F$6</f>
        <v>1.2091569866177569</v>
      </c>
      <c r="D34" s="20">
        <f>D18*100/$G$6</f>
        <v>3.7385563336219798</v>
      </c>
      <c r="E34" s="15">
        <v>1.74</v>
      </c>
      <c r="F34" s="15">
        <v>0.56999999999999995</v>
      </c>
      <c r="G34" s="15">
        <v>3.24</v>
      </c>
      <c r="H34" s="30">
        <v>1.39</v>
      </c>
      <c r="I34" s="30">
        <v>0.62</v>
      </c>
      <c r="J34" s="30">
        <v>2.39</v>
      </c>
      <c r="K34" s="19">
        <f t="shared" si="3"/>
        <v>1.9515929323928918</v>
      </c>
      <c r="L34" s="19">
        <f t="shared" si="4"/>
        <v>0.78234206610452273</v>
      </c>
      <c r="M34" s="20">
        <f t="shared" si="5"/>
        <v>3.4548089591567854</v>
      </c>
    </row>
    <row r="35" spans="1:13" ht="19.5" x14ac:dyDescent="0.3">
      <c r="A35" s="13" t="s">
        <v>21</v>
      </c>
      <c r="B35" s="21" t="s">
        <v>16</v>
      </c>
      <c r="C35" s="21" t="s">
        <v>16</v>
      </c>
      <c r="D35" s="21" t="s">
        <v>16</v>
      </c>
      <c r="E35" s="15" t="s">
        <v>16</v>
      </c>
      <c r="F35" s="15" t="s">
        <v>16</v>
      </c>
      <c r="G35" s="15" t="s">
        <v>16</v>
      </c>
      <c r="H35" s="30" t="s">
        <v>16</v>
      </c>
      <c r="I35" s="30" t="s">
        <v>16</v>
      </c>
      <c r="J35" s="30" t="s">
        <v>16</v>
      </c>
      <c r="K35" s="21" t="s">
        <v>16</v>
      </c>
      <c r="L35" s="21" t="s">
        <v>16</v>
      </c>
      <c r="M35" s="21" t="s">
        <v>16</v>
      </c>
    </row>
    <row r="36" spans="1:13" ht="19.5" x14ac:dyDescent="0.3">
      <c r="A36" s="22" t="s">
        <v>22</v>
      </c>
      <c r="B36" s="23" t="s">
        <v>16</v>
      </c>
      <c r="C36" s="23" t="s">
        <v>16</v>
      </c>
      <c r="D36" s="23" t="s">
        <v>16</v>
      </c>
      <c r="E36" s="23" t="s">
        <v>16</v>
      </c>
      <c r="F36" s="23" t="s">
        <v>16</v>
      </c>
      <c r="G36" s="23" t="s">
        <v>16</v>
      </c>
      <c r="H36" s="32" t="s">
        <v>16</v>
      </c>
      <c r="I36" s="32" t="s">
        <v>16</v>
      </c>
      <c r="J36" s="32" t="s">
        <v>16</v>
      </c>
      <c r="K36" s="23" t="s">
        <v>16</v>
      </c>
      <c r="L36" s="23" t="s">
        <v>16</v>
      </c>
      <c r="M36" s="23" t="s">
        <v>16</v>
      </c>
    </row>
    <row r="37" spans="1:13" x14ac:dyDescent="0.35">
      <c r="A37" s="3"/>
    </row>
  </sheetData>
  <mergeCells count="6">
    <mergeCell ref="B5:D5"/>
    <mergeCell ref="E5:G5"/>
    <mergeCell ref="K5:M5"/>
    <mergeCell ref="B21:D21"/>
    <mergeCell ref="E21:G21"/>
    <mergeCell ref="K21:M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2020-01-31T05:36:40Z</dcterms:created>
  <dcterms:modified xsi:type="dcterms:W3CDTF">2020-01-31T05:41:10Z</dcterms:modified>
</cp:coreProperties>
</file>