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-60" windowWidth="11430" windowHeight="5970" tabRatio="764"/>
  </bookViews>
  <sheets>
    <sheet name="ตารางที่6" sheetId="3" r:id="rId1"/>
  </sheets>
  <definedNames>
    <definedName name="_xlnm.Print_Area" localSheetId="0">ตารางที่6!$A$1:$E$25</definedName>
  </definedNames>
  <calcPr calcId="125725"/>
</workbook>
</file>

<file path=xl/calcChain.xml><?xml version="1.0" encoding="utf-8"?>
<calcChain xmlns="http://schemas.openxmlformats.org/spreadsheetml/2006/main">
  <c r="D13" i="3"/>
  <c r="K21" s="1"/>
  <c r="D12"/>
  <c r="D11"/>
  <c r="D10"/>
  <c r="D9"/>
  <c r="D8"/>
  <c r="D6"/>
  <c r="H21" s="1"/>
  <c r="D5"/>
  <c r="D17" s="1"/>
  <c r="C13"/>
  <c r="C12"/>
  <c r="J20" s="1"/>
  <c r="C11"/>
  <c r="C10"/>
  <c r="C9"/>
  <c r="C8"/>
  <c r="C7"/>
  <c r="C6"/>
  <c r="C5"/>
  <c r="Q4"/>
  <c r="Q5"/>
  <c r="Q3"/>
  <c r="B13"/>
  <c r="B12"/>
  <c r="B11"/>
  <c r="B10"/>
  <c r="B9"/>
  <c r="B8"/>
  <c r="B6"/>
  <c r="H19" s="1"/>
  <c r="B5"/>
  <c r="B17" s="1"/>
  <c r="E2"/>
  <c r="C17" l="1"/>
  <c r="J7"/>
  <c r="J8" s="1"/>
  <c r="B18"/>
  <c r="C18"/>
  <c r="J19"/>
  <c r="D18"/>
  <c r="D16"/>
  <c r="D20"/>
  <c r="C16"/>
  <c r="C23"/>
  <c r="G24"/>
  <c r="G23"/>
  <c r="C21"/>
  <c r="B20"/>
  <c r="C15"/>
  <c r="D22"/>
  <c r="I21"/>
  <c r="J21"/>
  <c r="D23"/>
  <c r="G25"/>
  <c r="H25" s="1"/>
  <c r="D15"/>
  <c r="K10"/>
  <c r="N12" s="1"/>
  <c r="B19"/>
  <c r="B22"/>
  <c r="B23"/>
  <c r="K20"/>
  <c r="H20"/>
  <c r="K19"/>
  <c r="B16"/>
  <c r="C19"/>
  <c r="B21"/>
  <c r="C22"/>
  <c r="B15"/>
  <c r="D19"/>
  <c r="G10"/>
  <c r="G11" s="1"/>
  <c r="I10"/>
  <c r="C20"/>
  <c r="J10"/>
  <c r="D21"/>
  <c r="L21" l="1"/>
  <c r="F15"/>
  <c r="L11"/>
  <c r="G15"/>
  <c r="H15"/>
  <c r="I20"/>
  <c r="L20" s="1"/>
  <c r="I19"/>
  <c r="L19" s="1"/>
  <c r="N10"/>
  <c r="J11"/>
  <c r="N11"/>
  <c r="K11"/>
</calcChain>
</file>

<file path=xl/sharedStrings.xml><?xml version="1.0" encoding="utf-8"?>
<sst xmlns="http://schemas.openxmlformats.org/spreadsheetml/2006/main" count="44" uniqueCount="33">
  <si>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</si>
  <si>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</si>
  <si>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</si>
  <si>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</si>
  <si>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</si>
  <si>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</si>
  <si>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</si>
  <si>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1 - 9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</si>
  <si>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</si>
  <si>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</si>
  <si>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</si>
  <si>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</si>
  <si>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</si>
  <si>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</si>
  <si>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  ชั่วโมง   </t>
    </r>
    <r>
      <rPr>
        <vertAlign val="superscript"/>
        <sz val="14"/>
        <rFont val="TH SarabunPSK"/>
        <family val="2"/>
      </rPr>
      <t>1/</t>
    </r>
  </si>
  <si>
    <r>
      <t>1</t>
    </r>
    <r>
      <rPr>
        <sz val="13"/>
        <rFont val="TH SarabunPSK"/>
        <family val="2"/>
      </rPr>
      <t>/  ผู้ไม่ได้ทำงานในสัปดาห์การสำรวจ  แต่มีงานประจำ</t>
    </r>
  </si>
  <si>
    <t>ตารางที่ 6  จำนวนและร้อยละของผู้มีงานทำ  จำแนกตามชั่วโมงการทำงานต่อสัปดาห์และเพศ</t>
  </si>
  <si>
    <t>1 - 39 ชั่วโมง</t>
  </si>
  <si>
    <t xml:space="preserve"> 0   ชั่วโมง</t>
  </si>
  <si>
    <t>40-49 ชั่วโมง</t>
  </si>
  <si>
    <t>50 ชั่วโมงขึ้นไป</t>
  </si>
  <si>
    <t>1-34 ชั่วโมง</t>
  </si>
  <si>
    <t>0 ชม.</t>
  </si>
  <si>
    <t>1 - 9 ชม.</t>
  </si>
  <si>
    <t>10 - 19 ชม.</t>
  </si>
  <si>
    <t>20 - 29  ชม.</t>
  </si>
  <si>
    <t>30 - 34 ชม.</t>
  </si>
  <si>
    <t>35 - 39 ชม.</t>
  </si>
  <si>
    <t xml:space="preserve">40 - 49 ชม. </t>
  </si>
  <si>
    <t>50 ชม. ขึ้นไป</t>
  </si>
  <si>
    <t>1 - 34 ชั่วโมง</t>
  </si>
  <si>
    <t>เปรี่ยบเทียบผู้ทำงานทั้งหมด</t>
  </si>
  <si>
    <t>ที่มา : การสำรวจภาวะการทำงานของประชากร จังหวัดกาญจนบุรี ไตรมาส 3 : กรกฎาคม-กันยายน 2559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</si>
</sst>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0.0"/>
    <numFmt numFmtId="190" formatCode="\-"/>
    <numFmt numFmtId="191" formatCode="#,###\-"/>
  </numFmts>
  <fonts count="22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u/>
      <sz val="13"/>
      <name val="TH SarabunPSK"/>
      <family val="2"/>
    </font>
    <font>
      <sz val="14"/>
      <color rgb="FFFF0000"/>
      <name val="TH SarabunPSK"/>
      <family val="2"/>
    </font>
    <font>
      <sz val="14"/>
      <color rgb="FF00B0F0"/>
      <name val="TH SarabunPSK"/>
      <family val="2"/>
    </font>
    <font>
      <sz val="15"/>
      <color rgb="FF0070C0"/>
      <name val="TH SarabunPSK"/>
      <family val="2"/>
    </font>
    <font>
      <sz val="14"/>
      <color rgb="FF0070C0"/>
      <name val="TH SarabunPSK"/>
      <family val="2"/>
    </font>
    <font>
      <sz val="15"/>
      <color rgb="FF7030A0"/>
      <name val="TH SarabunPSK"/>
      <family val="2"/>
    </font>
    <font>
      <sz val="16"/>
      <color rgb="FFFFFF00"/>
      <name val="TH SarabunPSK"/>
      <family val="2"/>
    </font>
    <font>
      <sz val="16"/>
      <color rgb="FF002060"/>
      <name val="TH SarabunPSK"/>
      <family val="2"/>
    </font>
    <font>
      <b/>
      <sz val="16"/>
      <color rgb="FF002060"/>
      <name val="TH SarabunPSK"/>
      <family val="2"/>
    </font>
    <font>
      <b/>
      <sz val="18"/>
      <color rgb="FF7030A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2" fillId="0" borderId="0" xfId="0" applyFont="1" applyBorder="1" applyAlignment="1">
      <alignment horizontal="left" vertical="center"/>
    </xf>
    <xf numFmtId="188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2" fillId="0" borderId="0" xfId="0" applyFont="1"/>
    <xf numFmtId="2" fontId="8" fillId="0" borderId="0" xfId="0" applyNumberFormat="1" applyFont="1"/>
    <xf numFmtId="0" fontId="8" fillId="0" borderId="0" xfId="0" applyFont="1"/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4" fillId="0" borderId="0" xfId="0" applyNumberFormat="1" applyFont="1"/>
    <xf numFmtId="3" fontId="14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3" fontId="5" fillId="0" borderId="0" xfId="0" applyNumberFormat="1" applyFont="1"/>
    <xf numFmtId="190" fontId="7" fillId="0" borderId="0" xfId="0" applyNumberFormat="1" applyFont="1" applyAlignment="1">
      <alignment vertical="center"/>
    </xf>
    <xf numFmtId="3" fontId="5" fillId="0" borderId="0" xfId="0" applyNumberFormat="1" applyFont="1" applyAlignment="1"/>
    <xf numFmtId="188" fontId="2" fillId="0" borderId="0" xfId="0" applyNumberFormat="1" applyFont="1"/>
    <xf numFmtId="191" fontId="2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right" vertical="center"/>
    </xf>
    <xf numFmtId="3" fontId="7" fillId="0" borderId="0" xfId="0" applyNumberFormat="1" applyFont="1"/>
    <xf numFmtId="188" fontId="15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/>
    <xf numFmtId="3" fontId="8" fillId="0" borderId="0" xfId="0" applyNumberFormat="1" applyFont="1"/>
    <xf numFmtId="188" fontId="18" fillId="0" borderId="0" xfId="0" applyNumberFormat="1" applyFont="1"/>
    <xf numFmtId="0" fontId="4" fillId="0" borderId="0" xfId="0" applyFont="1" applyAlignment="1">
      <alignment horizontal="center"/>
    </xf>
    <xf numFmtId="3" fontId="16" fillId="0" borderId="0" xfId="0" applyNumberFormat="1" applyFont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0" xfId="0" applyFont="1" applyFill="1"/>
    <xf numFmtId="3" fontId="5" fillId="2" borderId="0" xfId="0" applyNumberFormat="1" applyFont="1" applyFill="1"/>
    <xf numFmtId="190" fontId="2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21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 vertical="center"/>
    </xf>
    <xf numFmtId="188" fontId="21" fillId="0" borderId="0" xfId="0" applyNumberFormat="1" applyFont="1" applyAlignment="1">
      <alignment horizontal="right" vertical="center"/>
    </xf>
    <xf numFmtId="18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7" fillId="0" borderId="3" xfId="0" applyFont="1" applyBorder="1"/>
  </cellXfs>
  <cellStyles count="6"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Q25"/>
  <sheetViews>
    <sheetView tabSelected="1" view="pageBreakPreview" topLeftCell="A16" zoomScale="90" zoomScaleSheetLayoutView="90" workbookViewId="0">
      <selection activeCell="A25" sqref="A25"/>
    </sheetView>
  </sheetViews>
  <sheetFormatPr defaultRowHeight="30.75" customHeight="1"/>
  <cols>
    <col min="1" max="1" width="32.7109375" style="6" customWidth="1"/>
    <col min="2" max="2" width="16" style="6" customWidth="1"/>
    <col min="3" max="4" width="18.28515625" style="6" customWidth="1"/>
    <col min="5" max="5" width="6" style="6" customWidth="1"/>
    <col min="6" max="9" width="9.140625" style="6"/>
    <col min="10" max="10" width="9.5703125" style="6" bestFit="1" customWidth="1"/>
    <col min="11" max="16384" width="9.140625" style="6"/>
  </cols>
  <sheetData>
    <row r="1" spans="1:17" s="1" customFormat="1" ht="32.25" customHeight="1">
      <c r="A1" s="1" t="s">
        <v>16</v>
      </c>
      <c r="B1" s="2"/>
      <c r="C1" s="2"/>
      <c r="D1" s="2"/>
    </row>
    <row r="2" spans="1:17" ht="17.25" customHeight="1">
      <c r="E2" s="24" t="e">
        <f>#REF!</f>
        <v>#REF!</v>
      </c>
      <c r="G2" s="54" t="s">
        <v>0</v>
      </c>
      <c r="H2" s="54" t="s">
        <v>22</v>
      </c>
      <c r="I2" s="54" t="s">
        <v>23</v>
      </c>
      <c r="J2" s="54" t="s">
        <v>24</v>
      </c>
      <c r="K2" s="54" t="s">
        <v>25</v>
      </c>
      <c r="L2" s="54" t="s">
        <v>26</v>
      </c>
      <c r="M2" s="54" t="s">
        <v>27</v>
      </c>
      <c r="N2" s="54" t="s">
        <v>28</v>
      </c>
      <c r="O2" s="54" t="s">
        <v>29</v>
      </c>
    </row>
    <row r="3" spans="1:17" s="59" customFormat="1" ht="30.75" customHeight="1">
      <c r="A3" s="56" t="s">
        <v>6</v>
      </c>
      <c r="B3" s="57" t="s">
        <v>0</v>
      </c>
      <c r="C3" s="57" t="s">
        <v>1</v>
      </c>
      <c r="D3" s="57" t="s">
        <v>2</v>
      </c>
      <c r="E3" s="58"/>
      <c r="G3" s="22">
        <v>465515.5</v>
      </c>
      <c r="H3" s="22">
        <v>2067.27</v>
      </c>
      <c r="I3" s="22">
        <v>0</v>
      </c>
      <c r="J3" s="22">
        <v>1826.92</v>
      </c>
      <c r="K3" s="22">
        <v>18321.580000000002</v>
      </c>
      <c r="L3" s="22">
        <v>12824.28</v>
      </c>
      <c r="M3" s="22">
        <v>35975.160000000003</v>
      </c>
      <c r="N3" s="22">
        <v>221195.85</v>
      </c>
      <c r="O3" s="22">
        <v>173304.45</v>
      </c>
      <c r="Q3" s="60">
        <f>SUM(H3:O3)</f>
        <v>465515.51</v>
      </c>
    </row>
    <row r="4" spans="1:17" s="8" customFormat="1" ht="29.25" customHeight="1">
      <c r="A4" s="25"/>
      <c r="B4" s="26"/>
      <c r="C4" s="27" t="s">
        <v>4</v>
      </c>
      <c r="D4" s="26"/>
      <c r="E4" s="7"/>
      <c r="G4" s="23">
        <v>254834.96</v>
      </c>
      <c r="H4" s="23">
        <v>615.96</v>
      </c>
      <c r="I4" s="23">
        <v>0</v>
      </c>
      <c r="J4" s="23">
        <v>463.08</v>
      </c>
      <c r="K4" s="23">
        <v>8920.7800000000007</v>
      </c>
      <c r="L4" s="23">
        <v>7706</v>
      </c>
      <c r="M4" s="23">
        <v>19753.419999999998</v>
      </c>
      <c r="N4" s="23">
        <v>124447.48</v>
      </c>
      <c r="O4" s="23">
        <v>92928.25</v>
      </c>
      <c r="Q4" s="38">
        <f t="shared" ref="Q4:Q5" si="0">SUM(H4:O4)</f>
        <v>254834.97</v>
      </c>
    </row>
    <row r="5" spans="1:17" s="10" customFormat="1" ht="29.25" customHeight="1">
      <c r="A5" s="28" t="s">
        <v>3</v>
      </c>
      <c r="B5" s="3">
        <f>G3</f>
        <v>465515.5</v>
      </c>
      <c r="C5" s="3">
        <f>G4</f>
        <v>254834.96</v>
      </c>
      <c r="D5" s="3">
        <f>G5</f>
        <v>210680.54</v>
      </c>
      <c r="E5" s="22"/>
      <c r="F5" s="23"/>
      <c r="G5" s="23">
        <v>210680.54</v>
      </c>
      <c r="H5" s="23">
        <v>1451.31</v>
      </c>
      <c r="I5" s="23">
        <v>0</v>
      </c>
      <c r="J5" s="23">
        <v>1363.84</v>
      </c>
      <c r="K5" s="23">
        <v>9400.7900000000009</v>
      </c>
      <c r="L5" s="23">
        <v>5118.28</v>
      </c>
      <c r="M5" s="23">
        <v>16221.74</v>
      </c>
      <c r="N5" s="23">
        <v>96748.37</v>
      </c>
      <c r="O5" s="23">
        <v>80376.2</v>
      </c>
      <c r="Q5" s="38">
        <f t="shared" si="0"/>
        <v>210680.52999999997</v>
      </c>
    </row>
    <row r="6" spans="1:17" s="10" customFormat="1" ht="27" customHeight="1">
      <c r="A6" s="11" t="s">
        <v>14</v>
      </c>
      <c r="B6" s="4">
        <f>H3</f>
        <v>2067.27</v>
      </c>
      <c r="C6" s="4">
        <f>H4</f>
        <v>615.96</v>
      </c>
      <c r="D6" s="4">
        <f>H5</f>
        <v>1451.31</v>
      </c>
      <c r="E6" s="22"/>
      <c r="F6" s="23"/>
      <c r="G6" s="55"/>
      <c r="H6" s="55"/>
      <c r="I6" s="55"/>
      <c r="J6" s="55"/>
      <c r="K6" s="55"/>
      <c r="L6" s="55"/>
      <c r="M6" s="55"/>
      <c r="N6" s="55"/>
      <c r="O6" s="55"/>
    </row>
    <row r="7" spans="1:17" s="14" customFormat="1" ht="27" customHeight="1">
      <c r="A7" s="11" t="s">
        <v>7</v>
      </c>
      <c r="B7" s="42">
        <v>0</v>
      </c>
      <c r="C7" s="42">
        <f>I4</f>
        <v>0</v>
      </c>
      <c r="D7" s="42">
        <v>0</v>
      </c>
      <c r="E7" s="22"/>
      <c r="F7" s="23"/>
      <c r="G7" s="62"/>
      <c r="H7" s="62"/>
      <c r="I7" s="65" t="s">
        <v>30</v>
      </c>
      <c r="J7" s="65">
        <f>SUM(B7:B10)</f>
        <v>32972.78</v>
      </c>
      <c r="K7" s="23"/>
      <c r="L7" s="23"/>
      <c r="M7" s="23"/>
      <c r="N7" s="23"/>
      <c r="O7" s="23"/>
    </row>
    <row r="8" spans="1:17" s="14" customFormat="1" ht="27" customHeight="1">
      <c r="A8" s="16" t="s">
        <v>8</v>
      </c>
      <c r="B8" s="4">
        <f>J3</f>
        <v>1826.92</v>
      </c>
      <c r="C8" s="4">
        <f>J4</f>
        <v>463.08</v>
      </c>
      <c r="D8" s="4">
        <f>J5</f>
        <v>1363.84</v>
      </c>
      <c r="E8" s="22"/>
      <c r="F8" s="23"/>
      <c r="G8" s="63"/>
      <c r="H8" s="64"/>
      <c r="I8" s="66" t="s">
        <v>31</v>
      </c>
      <c r="J8" s="67">
        <f>J7*100/B5</f>
        <v>7.0830681255511365</v>
      </c>
    </row>
    <row r="9" spans="1:17" s="14" customFormat="1" ht="27" customHeight="1">
      <c r="A9" s="11" t="s">
        <v>9</v>
      </c>
      <c r="B9" s="4">
        <f>K3</f>
        <v>18321.580000000002</v>
      </c>
      <c r="C9" s="4">
        <f>K4</f>
        <v>8920.7800000000007</v>
      </c>
      <c r="D9" s="4">
        <f>K5</f>
        <v>9400.7900000000009</v>
      </c>
      <c r="E9" s="22"/>
      <c r="F9" s="23"/>
    </row>
    <row r="10" spans="1:17" s="14" customFormat="1" ht="27" customHeight="1">
      <c r="A10" s="11" t="s">
        <v>10</v>
      </c>
      <c r="B10" s="4">
        <f>L3</f>
        <v>12824.28</v>
      </c>
      <c r="C10" s="4">
        <f>L4</f>
        <v>7706</v>
      </c>
      <c r="D10" s="4">
        <f>L5</f>
        <v>5118.28</v>
      </c>
      <c r="E10" s="22"/>
      <c r="F10" s="23"/>
      <c r="G10" s="36">
        <f>SUM(B7:B10)</f>
        <v>32972.78</v>
      </c>
      <c r="H10" s="15"/>
      <c r="I10" s="15">
        <f>SUM(B7:B11)</f>
        <v>68947.94</v>
      </c>
      <c r="J10" s="15">
        <f>SUM(C7:C11)</f>
        <v>36843.279999999999</v>
      </c>
      <c r="K10" s="15">
        <f>SUM(D7:D11)</f>
        <v>32104.65</v>
      </c>
      <c r="N10" s="15">
        <f>I10</f>
        <v>68947.94</v>
      </c>
    </row>
    <row r="11" spans="1:17" s="19" customFormat="1" ht="27" customHeight="1">
      <c r="A11" s="11" t="s">
        <v>11</v>
      </c>
      <c r="B11" s="4">
        <f>M3</f>
        <v>35975.160000000003</v>
      </c>
      <c r="C11" s="4">
        <f>M4</f>
        <v>19753.419999999998</v>
      </c>
      <c r="D11" s="4">
        <f>M5</f>
        <v>16221.74</v>
      </c>
      <c r="E11" s="22"/>
      <c r="F11" s="23"/>
      <c r="G11" s="37">
        <f>G10*100/B5</f>
        <v>7.0830681255511365</v>
      </c>
      <c r="H11" s="14"/>
      <c r="J11" s="17">
        <f>I10*100/B5</f>
        <v>14.811094367427078</v>
      </c>
      <c r="K11" s="17">
        <f>J10*100/C5</f>
        <v>14.457702349787487</v>
      </c>
      <c r="L11" s="17">
        <f>K10*100/D5</f>
        <v>15.238545524897553</v>
      </c>
      <c r="M11" s="14"/>
      <c r="N11" s="15">
        <f>J10</f>
        <v>36843.279999999999</v>
      </c>
      <c r="O11" s="14"/>
    </row>
    <row r="12" spans="1:17" s="19" customFormat="1" ht="27" customHeight="1">
      <c r="A12" s="11" t="s">
        <v>12</v>
      </c>
      <c r="B12" s="4">
        <f>N3</f>
        <v>221195.85</v>
      </c>
      <c r="C12" s="4">
        <f>N4</f>
        <v>124447.48</v>
      </c>
      <c r="D12" s="4">
        <f>N5</f>
        <v>96748.37</v>
      </c>
      <c r="E12" s="22"/>
      <c r="F12" s="23"/>
      <c r="G12" s="23"/>
      <c r="H12" s="14"/>
      <c r="I12" s="14"/>
      <c r="J12" s="14"/>
      <c r="K12" s="14"/>
      <c r="L12" s="14"/>
      <c r="M12" s="14"/>
      <c r="N12" s="15">
        <f>K10</f>
        <v>32104.65</v>
      </c>
      <c r="O12" s="14"/>
    </row>
    <row r="13" spans="1:17" s="19" customFormat="1" ht="27" customHeight="1">
      <c r="A13" s="20" t="s">
        <v>13</v>
      </c>
      <c r="B13" s="4">
        <f>O3</f>
        <v>173304.45</v>
      </c>
      <c r="C13" s="4">
        <f>O4</f>
        <v>92928.25</v>
      </c>
      <c r="D13" s="4">
        <f>O5</f>
        <v>80376.2</v>
      </c>
      <c r="E13" s="22"/>
      <c r="F13" s="23"/>
      <c r="G13" s="4"/>
      <c r="H13" s="15"/>
      <c r="I13" s="33"/>
      <c r="J13" s="33"/>
      <c r="K13" s="33"/>
      <c r="L13" s="33"/>
      <c r="M13" s="4"/>
      <c r="N13" s="4"/>
      <c r="O13" s="4"/>
    </row>
    <row r="14" spans="1:17" s="19" customFormat="1" ht="25.5" customHeight="1">
      <c r="B14" s="40"/>
      <c r="C14" s="29" t="s">
        <v>5</v>
      </c>
      <c r="D14" s="40"/>
      <c r="E14" s="18"/>
      <c r="G14" s="12"/>
      <c r="H14" s="15"/>
      <c r="I14" s="34"/>
      <c r="J14" s="34"/>
      <c r="K14" s="34"/>
      <c r="L14" s="34"/>
      <c r="M14" s="12"/>
      <c r="N14" s="4"/>
      <c r="O14" s="4"/>
    </row>
    <row r="15" spans="1:17" s="10" customFormat="1" ht="29.25" customHeight="1">
      <c r="A15" s="28" t="s">
        <v>3</v>
      </c>
      <c r="B15" s="44">
        <f t="shared" ref="B15:D16" si="1">B5*100/B$5</f>
        <v>100</v>
      </c>
      <c r="C15" s="44">
        <f t="shared" si="1"/>
        <v>100</v>
      </c>
      <c r="D15" s="44">
        <f t="shared" si="1"/>
        <v>100</v>
      </c>
      <c r="E15" s="9"/>
      <c r="F15" s="43">
        <f>SUM(B16:B23)</f>
        <v>100.00000214815618</v>
      </c>
      <c r="G15" s="43">
        <f>SUM(C16:C23)</f>
        <v>100.00000392410837</v>
      </c>
      <c r="H15" s="43">
        <f>SUM(D16:D23)</f>
        <v>99.999995253477124</v>
      </c>
      <c r="I15" s="34"/>
      <c r="J15" s="34"/>
      <c r="K15" s="34"/>
      <c r="L15" s="34"/>
      <c r="M15" s="4"/>
      <c r="N15" s="4"/>
      <c r="O15" s="4"/>
    </row>
    <row r="16" spans="1:17" s="10" customFormat="1" ht="27" customHeight="1">
      <c r="A16" s="11" t="s">
        <v>14</v>
      </c>
      <c r="B16" s="21">
        <f t="shared" si="1"/>
        <v>0.44408188341741572</v>
      </c>
      <c r="C16" s="21">
        <f t="shared" si="1"/>
        <v>0.24170937927825917</v>
      </c>
      <c r="D16" s="21">
        <f t="shared" si="1"/>
        <v>0.68886760969950045</v>
      </c>
      <c r="E16" s="9"/>
    </row>
    <row r="17" spans="1:14" s="14" customFormat="1" ht="27" customHeight="1">
      <c r="A17" s="11" t="s">
        <v>7</v>
      </c>
      <c r="B17" s="61">
        <f t="shared" ref="B17:D17" si="2">B7*100/B$5</f>
        <v>0</v>
      </c>
      <c r="C17" s="61">
        <f t="shared" si="2"/>
        <v>0</v>
      </c>
      <c r="D17" s="61">
        <f t="shared" si="2"/>
        <v>0</v>
      </c>
      <c r="E17" s="13"/>
      <c r="G17" s="39"/>
    </row>
    <row r="18" spans="1:14" s="14" customFormat="1" ht="27" customHeight="1">
      <c r="A18" s="16" t="s">
        <v>8</v>
      </c>
      <c r="B18" s="21">
        <f t="shared" ref="B18" si="3">B8*100/B$5</f>
        <v>0.39245094953873716</v>
      </c>
      <c r="C18" s="21">
        <f t="shared" ref="C18:C23" si="4">C8*100/C$5</f>
        <v>0.18171761048798016</v>
      </c>
      <c r="D18" s="21">
        <f t="shared" ref="D18" si="5">D8*100/D$5</f>
        <v>0.64734977421265383</v>
      </c>
      <c r="E18" s="13"/>
      <c r="F18" s="17"/>
      <c r="G18" s="46"/>
      <c r="H18" s="47" t="s">
        <v>18</v>
      </c>
      <c r="I18" s="47" t="s">
        <v>17</v>
      </c>
      <c r="J18" s="47" t="s">
        <v>19</v>
      </c>
      <c r="K18" s="48" t="s">
        <v>20</v>
      </c>
      <c r="L18" s="49" t="s">
        <v>0</v>
      </c>
      <c r="M18" s="50"/>
      <c r="N18" s="50"/>
    </row>
    <row r="19" spans="1:14" s="14" customFormat="1" ht="27" customHeight="1">
      <c r="A19" s="11" t="s">
        <v>9</v>
      </c>
      <c r="B19" s="21">
        <f t="shared" ref="B19:D23" si="6">B9*100/B$5</f>
        <v>3.9357615374783443</v>
      </c>
      <c r="C19" s="21">
        <f t="shared" si="4"/>
        <v>3.5006107482270101</v>
      </c>
      <c r="D19" s="21">
        <f t="shared" si="6"/>
        <v>4.46210646697602</v>
      </c>
      <c r="E19" s="13"/>
      <c r="F19" s="17"/>
      <c r="H19" s="15">
        <f>B6</f>
        <v>2067.27</v>
      </c>
      <c r="I19" s="15" t="e">
        <f>#REF!</f>
        <v>#REF!</v>
      </c>
      <c r="J19" s="15">
        <f>B12</f>
        <v>221195.85</v>
      </c>
      <c r="K19" s="15">
        <f>B13</f>
        <v>173304.45</v>
      </c>
      <c r="L19" s="15" t="e">
        <f>SUM(H19:K19)</f>
        <v>#REF!</v>
      </c>
    </row>
    <row r="20" spans="1:14" s="14" customFormat="1" ht="27" customHeight="1">
      <c r="A20" s="11" t="s">
        <v>10</v>
      </c>
      <c r="B20" s="21">
        <f t="shared" si="6"/>
        <v>2.7548556385340555</v>
      </c>
      <c r="C20" s="21">
        <f t="shared" si="4"/>
        <v>3.023917911420003</v>
      </c>
      <c r="D20" s="21">
        <f t="shared" si="6"/>
        <v>2.4294033041684817</v>
      </c>
      <c r="E20" s="13"/>
      <c r="F20" s="17"/>
      <c r="H20" s="15">
        <f>C6</f>
        <v>615.96</v>
      </c>
      <c r="I20" s="15" t="e">
        <f>#REF!</f>
        <v>#REF!</v>
      </c>
      <c r="J20" s="15">
        <f>C12</f>
        <v>124447.48</v>
      </c>
      <c r="K20" s="15">
        <f>C13</f>
        <v>92928.25</v>
      </c>
      <c r="L20" s="15" t="e">
        <f t="shared" ref="L20:L21" si="7">SUM(H20:K20)</f>
        <v>#REF!</v>
      </c>
    </row>
    <row r="21" spans="1:14" s="19" customFormat="1" ht="27" customHeight="1">
      <c r="A21" s="11" t="s">
        <v>11</v>
      </c>
      <c r="B21" s="21">
        <f t="shared" si="6"/>
        <v>7.7280262418759431</v>
      </c>
      <c r="C21" s="21">
        <f t="shared" si="4"/>
        <v>7.7514560796524927</v>
      </c>
      <c r="D21" s="21">
        <f t="shared" si="6"/>
        <v>7.6996859795403978</v>
      </c>
      <c r="E21" s="18"/>
      <c r="H21" s="45">
        <f>D6</f>
        <v>1451.31</v>
      </c>
      <c r="I21" s="45" t="e">
        <f>#REF!</f>
        <v>#REF!</v>
      </c>
      <c r="J21" s="45">
        <f>D12</f>
        <v>96748.37</v>
      </c>
      <c r="K21" s="45">
        <f>D13</f>
        <v>80376.2</v>
      </c>
      <c r="L21" s="15" t="e">
        <f t="shared" si="7"/>
        <v>#REF!</v>
      </c>
    </row>
    <row r="22" spans="1:14" s="19" customFormat="1" ht="27" customHeight="1">
      <c r="A22" s="11" t="s">
        <v>12</v>
      </c>
      <c r="B22" s="21">
        <f t="shared" si="6"/>
        <v>47.516323301801982</v>
      </c>
      <c r="C22" s="21">
        <f t="shared" si="4"/>
        <v>48.83453981353265</v>
      </c>
      <c r="D22" s="21">
        <f t="shared" si="6"/>
        <v>45.921835020927894</v>
      </c>
      <c r="E22" s="18"/>
      <c r="G22" s="51" t="s">
        <v>21</v>
      </c>
    </row>
    <row r="23" spans="1:14" s="19" customFormat="1" ht="27" customHeight="1" thickBot="1">
      <c r="A23" s="69" t="s">
        <v>13</v>
      </c>
      <c r="B23" s="68">
        <f t="shared" si="6"/>
        <v>37.22850259550971</v>
      </c>
      <c r="C23" s="68">
        <f t="shared" si="4"/>
        <v>36.466052381509982</v>
      </c>
      <c r="D23" s="68">
        <f t="shared" si="6"/>
        <v>38.150747097952184</v>
      </c>
      <c r="E23" s="70"/>
      <c r="G23" s="45">
        <f>SUM(B7:B10)</f>
        <v>32972.78</v>
      </c>
    </row>
    <row r="24" spans="1:14" s="32" customFormat="1" ht="21" customHeight="1">
      <c r="A24" s="30" t="s">
        <v>15</v>
      </c>
      <c r="B24" s="31"/>
      <c r="C24" s="31"/>
      <c r="D24" s="31"/>
      <c r="G24" s="52">
        <f>SUM(C7:C10)</f>
        <v>17089.86</v>
      </c>
    </row>
    <row r="25" spans="1:14" ht="30.75" customHeight="1">
      <c r="A25" s="5" t="s">
        <v>32</v>
      </c>
      <c r="B25" s="2"/>
      <c r="C25" s="41"/>
      <c r="D25" s="41"/>
      <c r="G25" s="35">
        <f>SUM(D7:D10)</f>
        <v>15882.91</v>
      </c>
      <c r="H25" s="53">
        <f>(G25*100)/B5</f>
        <v>3.4118971333929804</v>
      </c>
    </row>
  </sheetData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&amp;R&amp;"TH SarabunPSK,ตัวหนา"&amp;18 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2015-07-21T07:10:48Z</cp:lastPrinted>
  <dcterms:created xsi:type="dcterms:W3CDTF">2000-11-20T04:06:35Z</dcterms:created>
  <dcterms:modified xsi:type="dcterms:W3CDTF">2017-03-03T03:18:50Z</dcterms:modified>
</cp:coreProperties>
</file>