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5A56C08E-6321-4B3C-AC54-3986D4D2D14F}" xr6:coauthVersionLast="46" xr6:coauthVersionMax="46" xr10:uidLastSave="{00000000-0000-0000-0000-000000000000}"/>
  <bookViews>
    <workbookView xWindow="0" yWindow="384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7" i="9"/>
  <c r="D18" i="9"/>
  <c r="D19" i="9"/>
  <c r="D20" i="9"/>
  <c r="D21" i="9"/>
  <c r="C22" i="9"/>
  <c r="E19" i="9" s="1"/>
  <c r="C20" i="9"/>
  <c r="B21" i="9"/>
  <c r="D16" i="9"/>
  <c r="F16" i="9" s="1"/>
  <c r="C19" i="9"/>
  <c r="B15" i="9"/>
  <c r="B16" i="9"/>
  <c r="D22" i="9"/>
  <c r="F19" i="9" s="1"/>
  <c r="C16" i="9"/>
  <c r="E16" i="9" s="1"/>
  <c r="C17" i="9"/>
  <c r="C18" i="9"/>
  <c r="C21" i="9"/>
  <c r="C15" i="9"/>
  <c r="B17" i="9"/>
  <c r="B18" i="9"/>
  <c r="B19" i="9"/>
  <c r="B20" i="9"/>
  <c r="B22" i="9"/>
  <c r="D15" i="9"/>
  <c r="F15" i="9" s="1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<sst xmlns="http://schemas.openxmlformats.org/spreadsheetml/2006/main" count="27" uniqueCount="18">
  <si>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</si>
  <si>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</si>
  <si>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</si>
  <si>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</si>
  <si>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</si>
  <si>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</si>
  <si>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</si>
  <si>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</si>
  <si>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</si>
  <si>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</si>
  <si>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</si>
  <si>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</si>
  <si>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</si>
  <si>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</si>
  <si>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</si>
  <si>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</si>
  <si>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เดือนธันวาคม พ.ศ. 2559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</si>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</sst>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3" xfId="0" applyFont="1" applyFill="1" applyBorder="1" applyAlignment="1">
      <alignment horizontal="right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D14" sqref="D14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17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7" t="s">
        <v>2</v>
      </c>
      <c r="E2" s="11"/>
      <c r="F2" s="11"/>
      <c r="G2" s="31"/>
    </row>
    <row r="3" spans="1:10" s="12" customFormat="1" ht="24.75" customHeight="1" x14ac:dyDescent="0.65">
      <c r="A3" s="42"/>
      <c r="B3" s="63" t="s">
        <v>3</v>
      </c>
      <c r="C3" s="63"/>
      <c r="D3" s="64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281218.46000000002</v>
      </c>
      <c r="C4" s="55">
        <v>157072.5</v>
      </c>
      <c r="D4" s="58">
        <v>124145.96</v>
      </c>
      <c r="E4" s="13">
        <f>SUM(C5:C12)</f>
        <v>157072.51999999999</v>
      </c>
      <c r="F4" s="13">
        <f>SUM(D5:D12)</f>
        <v>124145.95999999999</v>
      </c>
      <c r="G4" s="32"/>
    </row>
    <row r="5" spans="1:10" s="9" customFormat="1" ht="30.75" customHeight="1" x14ac:dyDescent="0.6">
      <c r="A5" s="43" t="s">
        <v>12</v>
      </c>
      <c r="B5" s="56">
        <v>5453.11</v>
      </c>
      <c r="C5" s="56">
        <v>5136.12</v>
      </c>
      <c r="D5" s="59">
        <v>316.99</v>
      </c>
      <c r="E5" s="13"/>
      <c r="F5" s="13">
        <f>D5</f>
        <v>316.99</v>
      </c>
      <c r="G5" s="34"/>
    </row>
    <row r="6" spans="1:10" s="9" customFormat="1" ht="30.75" customHeight="1" x14ac:dyDescent="0.6">
      <c r="A6" s="43" t="s">
        <v>14</v>
      </c>
      <c r="B6" s="56">
        <v>3402.13</v>
      </c>
      <c r="C6" s="56">
        <v>2048.36</v>
      </c>
      <c r="D6" s="59">
        <v>1353.77</v>
      </c>
      <c r="E6" s="13">
        <f>C6</f>
        <v>2048.36</v>
      </c>
      <c r="F6" s="13">
        <f>D6</f>
        <v>1353.77</v>
      </c>
      <c r="G6" s="35"/>
    </row>
    <row r="7" spans="1:10" s="9" customFormat="1" ht="30.75" customHeight="1" x14ac:dyDescent="0.6">
      <c r="A7" s="44" t="s">
        <v>6</v>
      </c>
      <c r="B7" s="56">
        <v>44374.1</v>
      </c>
      <c r="C7" s="56">
        <v>22544.05</v>
      </c>
      <c r="D7" s="59">
        <v>21830.05</v>
      </c>
      <c r="E7" s="13">
        <f>C7+C8+C9</f>
        <v>77920.760000000009</v>
      </c>
      <c r="F7" s="13">
        <f>D7+D8+D9</f>
        <v>56191.83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74562.44</v>
      </c>
      <c r="C8" s="56">
        <v>45004</v>
      </c>
      <c r="D8" s="59">
        <v>29558.45</v>
      </c>
      <c r="E8" s="16">
        <f>C10+C11</f>
        <v>58086.84</v>
      </c>
      <c r="F8" s="16">
        <f>D10+D11</f>
        <v>49728.77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15176.04</v>
      </c>
      <c r="C9" s="56">
        <v>10372.709999999999</v>
      </c>
      <c r="D9" s="59">
        <v>4803.33</v>
      </c>
      <c r="E9" s="16">
        <f>C12</f>
        <v>13880.44</v>
      </c>
      <c r="F9" s="16">
        <f>D12</f>
        <v>16554.599999999999</v>
      </c>
      <c r="G9" s="37"/>
    </row>
    <row r="10" spans="1:10" s="10" customFormat="1" ht="30.75" customHeight="1" x14ac:dyDescent="0.65">
      <c r="A10" s="43" t="s">
        <v>9</v>
      </c>
      <c r="B10" s="56">
        <v>43277.18</v>
      </c>
      <c r="C10" s="56">
        <v>22139.51</v>
      </c>
      <c r="D10" s="59">
        <v>21137.67</v>
      </c>
      <c r="E10" s="13">
        <f>SUM(E5:E9)</f>
        <v>151936.40000000002</v>
      </c>
      <c r="F10" s="13">
        <f>SUM(F5:F9)</f>
        <v>124145.95999999999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64538.43</v>
      </c>
      <c r="C11" s="56">
        <v>35947.33</v>
      </c>
      <c r="D11" s="59">
        <v>28591.1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30435.040000000001</v>
      </c>
      <c r="C12" s="56">
        <v>13880.44</v>
      </c>
      <c r="D12" s="59">
        <v>16554.599999999999</v>
      </c>
      <c r="E12" s="21"/>
      <c r="F12" s="21"/>
      <c r="G12" s="39"/>
    </row>
    <row r="13" spans="1:10" s="10" customFormat="1" ht="25.5" customHeight="1" x14ac:dyDescent="0.65">
      <c r="A13" s="45"/>
      <c r="B13" s="65" t="s">
        <v>5</v>
      </c>
      <c r="C13" s="65"/>
      <c r="D13" s="66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100.00000355595434</v>
      </c>
      <c r="C14" s="46">
        <f>SUM(C15:C22)</f>
        <v>100.00001273297363</v>
      </c>
      <c r="D14" s="60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1.9391010106520032</v>
      </c>
      <c r="C15" s="49">
        <f t="shared" ref="C15:C22" si="0">C5/$C$4*100</f>
        <v>3.2699040252112876</v>
      </c>
      <c r="D15" s="61">
        <f>D5/$D$4*100</f>
        <v>0.25533654095550107</v>
      </c>
      <c r="E15" s="20"/>
      <c r="F15" s="20">
        <f>D15</f>
        <v>0.25533654095550107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1.2097818898517543</v>
      </c>
      <c r="C16" s="49">
        <f t="shared" si="0"/>
        <v>1.3040856929125086</v>
      </c>
      <c r="D16" s="61">
        <f>D6/$D$4*100</f>
        <v>1.0904664154999486</v>
      </c>
      <c r="E16" s="20">
        <f>C16</f>
        <v>1.3040856929125086</v>
      </c>
      <c r="F16" s="20">
        <f>D16</f>
        <v>1.0904664154999486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15.779227295391632</v>
      </c>
      <c r="C17" s="49">
        <f t="shared" si="0"/>
        <v>14.35263970459501</v>
      </c>
      <c r="D17" s="61">
        <f t="shared" ref="D17:D21" si="2">D7/$D$4*100</f>
        <v>17.584180749820614</v>
      </c>
      <c r="E17" s="25">
        <f>E7*100/E4</f>
        <v>49.608142786529442</v>
      </c>
      <c r="F17" s="25">
        <f>F7*100/F4</f>
        <v>45.262713341618209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26.514063123736616</v>
      </c>
      <c r="C18" s="49">
        <f t="shared" si="0"/>
        <v>28.651737255089209</v>
      </c>
      <c r="D18" s="61">
        <f t="shared" si="2"/>
        <v>23.809433669851195</v>
      </c>
      <c r="E18" s="25">
        <f>E8*100/E4</f>
        <v>36.980905380521051</v>
      </c>
      <c r="F18" s="25">
        <f>F8*100/F4</f>
        <v>40.056696166351287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5.396530512257268</v>
      </c>
      <c r="C19" s="49">
        <f t="shared" si="0"/>
        <v>6.6037721434369479</v>
      </c>
      <c r="D19" s="61">
        <f t="shared" si="2"/>
        <v>3.8690989219463927</v>
      </c>
      <c r="E19" s="26">
        <f>C22</f>
        <v>8.8369638224386833</v>
      </c>
      <c r="F19" s="26">
        <f>D22</f>
        <v>13.334787535575057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15.389167553225347</v>
      </c>
      <c r="C20" s="49">
        <f t="shared" si="0"/>
        <v>14.095089847045154</v>
      </c>
      <c r="D20" s="61">
        <f t="shared" si="2"/>
        <v>17.026466265998504</v>
      </c>
      <c r="E20" s="27"/>
      <c r="F20" s="27">
        <f>SUM(F15:F19)</f>
        <v>100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22.949570949218622</v>
      </c>
      <c r="C21" s="49">
        <f t="shared" si="0"/>
        <v>22.885820242244826</v>
      </c>
      <c r="D21" s="61">
        <f t="shared" si="2"/>
        <v>23.030229900352776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10.822561221621084</v>
      </c>
      <c r="C22" s="52">
        <f t="shared" si="0"/>
        <v>8.8369638224386833</v>
      </c>
      <c r="D22" s="62">
        <f>D12/$D$4*100</f>
        <v>13.334787535575057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16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2021-01-26T06:43:40Z</dcterms:modified>
</cp:coreProperties>
</file>