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5" sheetId="1" r:id="rId1"/>
  </sheets>
  <calcPr calcId="125725"/>
</workbook>
</file>

<file path=xl/calcChain.xml><?xml version="1.0" encoding="utf-8"?>
<calcChain xmlns="http://schemas.openxmlformats.org/spreadsheetml/2006/main">
  <c r="I26" i="1"/>
  <c r="I25"/>
  <c r="J23"/>
  <c r="I23"/>
  <c r="J22"/>
  <c r="I22"/>
  <c r="I20"/>
  <c r="I13"/>
  <c r="E13"/>
  <c r="E12"/>
  <c r="F11"/>
  <c r="E11"/>
  <c r="I10"/>
  <c r="F10"/>
  <c r="E10"/>
  <c r="J9"/>
  <c r="I9"/>
  <c r="F9"/>
  <c r="E9"/>
  <c r="F8"/>
  <c r="E8"/>
  <c r="J7"/>
  <c r="I7"/>
  <c r="E7"/>
  <c r="J6"/>
  <c r="I6"/>
  <c r="H6"/>
  <c r="G6"/>
  <c r="F6"/>
  <c r="E6"/>
</calcChain>
</file>

<file path=xl/sharedStrings.xml><?xml version="1.0" encoding="utf-8"?>
<sst xmlns="http://schemas.openxmlformats.org/spreadsheetml/2006/main" count="103" uniqueCount="73">
  <si>
    <t xml:space="preserve">ตาราง  </t>
  </si>
  <si>
    <t>วัด สำนักสงฆ์ โบสถ์คริสต์ มัสยิด พระภิกษุ และสามเณร เป็นรายอำเภอ พ.ศ. 2557</t>
  </si>
  <si>
    <t xml:space="preserve">Table </t>
  </si>
  <si>
    <t>Temple, House of Priest, Church, Mosque, Buddhist Monk and Novice by District: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</si>
  <si>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</si>
  <si>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</si>
  <si>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</si>
  <si>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</si>
  <si>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</si>
  <si>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</si>
  <si>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</si>
  <si>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</si>
  <si>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</si>
  <si>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</si>
  <si>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</si>
  <si>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</si>
  <si>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</si>
  <si>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</si>
  <si>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</si>
  <si>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</si>
  <si>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เมืองอุบลราชธานี</t>
  </si>
  <si>
    <t>Muang Ubon Ratchathani</t>
  </si>
  <si>
    <t>กุดข้าวปุ้น</t>
  </si>
  <si>
    <t>-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</si>
  <si>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</si>
  <si>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</si>
  <si>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</si>
  <si>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</si>
  <si>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</si>
  <si>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</si>
  <si>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</si>
  <si>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</si>
  <si>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</si>
  <si>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</si>
  <si>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</si>
  <si>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</si>
  <si>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</si>
  <si>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</si>
  <si>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</si>
  <si>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</si>
  <si>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</si>
  <si>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</si>
  <si>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</si>
  <si>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</si>
  <si>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</si>
  <si>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</si>
  <si>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</si>
  <si>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</si>
  <si>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</si>
  <si>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</si>
  <si>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</si>
  <si>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</si>
  <si>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</si>
  <si>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</si>
  <si>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</si>
  <si>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</si>
  <si>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</si>
  <si>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</si>
  <si>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</si>
  <si>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</si>
  <si>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</si>
  <si>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</si>
  <si>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</si>
  <si>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</si>
  <si>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</si>
  <si>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</si>
  <si>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</si>
  <si>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</si>
  <si>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</si>
  <si>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</si>
  <si>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</si>
  <si>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ที่มา:  สำนักงานพระพุทธศาสนาจังหวัดอุบลราชธานี</t>
  </si>
  <si>
    <t>Source:  Ubon Ratchathani Provincial Buddhism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</si>
</sst>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8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0" applyFont="1" applyBorder="1" applyAlignment="1"/>
    <xf numFmtId="0" fontId="5" fillId="0" borderId="0" xfId="0" applyFont="1" applyBorder="1"/>
    <xf numFmtId="0" fontId="6" fillId="0" borderId="0" xfId="0" applyFont="1" applyBorder="1"/>
    <xf numFmtId="0" fontId="3" fillId="0" borderId="9" xfId="0" applyFont="1" applyBorder="1"/>
    <xf numFmtId="3" fontId="6" fillId="0" borderId="10" xfId="1" applyNumberFormat="1" applyFont="1" applyBorder="1" applyAlignment="1">
      <alignment horizontal="right"/>
    </xf>
    <xf numFmtId="0" fontId="6" fillId="0" borderId="10" xfId="0" applyFont="1" applyBorder="1"/>
    <xf numFmtId="0" fontId="6" fillId="0" borderId="11" xfId="0" quotePrefix="1" applyFont="1" applyBorder="1" applyAlignment="1">
      <alignment horizontal="left"/>
    </xf>
    <xf numFmtId="0" fontId="6" fillId="0" borderId="0" xfId="0" applyFont="1" applyBorder="1" applyAlignment="1"/>
    <xf numFmtId="0" fontId="6" fillId="0" borderId="11" xfId="0" applyFont="1" applyBorder="1" applyAlignment="1">
      <alignment horizontal="left"/>
    </xf>
    <xf numFmtId="0" fontId="6" fillId="0" borderId="11" xfId="0" quotePrefix="1" applyFont="1" applyBorder="1" applyAlignment="1"/>
    <xf numFmtId="3" fontId="6" fillId="0" borderId="10" xfId="2" applyNumberFormat="1" applyFont="1" applyBorder="1" applyAlignment="1">
      <alignment horizontal="right"/>
    </xf>
    <xf numFmtId="0" fontId="6" fillId="0" borderId="11" xfId="0" applyFont="1" applyBorder="1" applyAlignment="1"/>
    <xf numFmtId="0" fontId="6" fillId="0" borderId="0" xfId="0" quotePrefix="1" applyFont="1" applyBorder="1" applyAlignment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</cellXfs>
  <cellStyles count="4">
    <cellStyle name="Normal" xfId="0" builtinId="0"/>
    <cellStyle name="เครื่องหมายจุลภาค 2" xfId="1"/>
    <cellStyle name="ปกติ 2" xfId="2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0</xdr:row>
      <xdr:rowOff>0</xdr:rowOff>
    </xdr:from>
    <xdr:to>
      <xdr:col>15</xdr:col>
      <xdr:colOff>304800</xdr:colOff>
      <xdr:row>34</xdr:row>
      <xdr:rowOff>200025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10010775" y="0"/>
          <a:ext cx="1019175" cy="7439025"/>
          <a:chOff x="998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21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99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23" y="721"/>
            <a:ext cx="5" cy="6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35"/>
  <sheetViews>
    <sheetView showGridLines="0" tabSelected="1" workbookViewId="0">
      <selection activeCell="Q13" sqref="Q13"/>
    </sheetView>
  </sheetViews>
  <sheetFormatPr defaultRowHeight="18.75"/>
  <cols>
    <col min="1" max="1" width="1.7109375" style="35" customWidth="1"/>
    <col min="2" max="2" width="6" style="35" customWidth="1"/>
    <col min="3" max="3" width="5.42578125" style="35" customWidth="1"/>
    <col min="4" max="4" width="9.42578125" style="35" customWidth="1"/>
    <col min="5" max="5" width="14.7109375" style="35" customWidth="1"/>
    <col min="6" max="6" width="15.42578125" style="35" customWidth="1"/>
    <col min="7" max="7" width="16.5703125" style="35" customWidth="1"/>
    <col min="8" max="8" width="18.5703125" style="35" customWidth="1"/>
    <col min="9" max="10" width="16" style="35" customWidth="1"/>
    <col min="11" max="11" width="1.7109375" style="35" customWidth="1"/>
    <col min="12" max="12" width="20.85546875" style="35" customWidth="1"/>
    <col min="13" max="13" width="2.28515625" style="35" customWidth="1"/>
    <col min="14" max="14" width="7.28515625" style="35" customWidth="1"/>
    <col min="15" max="15" width="8.85546875" style="35" customWidth="1"/>
    <col min="16" max="16384" width="9.140625" style="35"/>
  </cols>
  <sheetData>
    <row r="1" spans="1:12" s="1" customFormat="1">
      <c r="B1" s="1" t="s">
        <v>0</v>
      </c>
      <c r="C1" s="2">
        <v>3.15</v>
      </c>
      <c r="D1" s="1" t="s">
        <v>1</v>
      </c>
    </row>
    <row r="2" spans="1:12" s="3" customFormat="1">
      <c r="B2" s="1" t="s">
        <v>2</v>
      </c>
      <c r="C2" s="2">
        <v>3.15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8" customFormat="1" ht="24" customHeight="1">
      <c r="A6" s="13" t="s">
        <v>18</v>
      </c>
      <c r="B6" s="13"/>
      <c r="C6" s="13"/>
      <c r="D6" s="14"/>
      <c r="E6" s="15">
        <f t="shared" ref="E6:J6" si="0">SUM(E7:E31)</f>
        <v>1049</v>
      </c>
      <c r="F6" s="15">
        <f t="shared" si="0"/>
        <v>645</v>
      </c>
      <c r="G6" s="15">
        <f t="shared" si="0"/>
        <v>68</v>
      </c>
      <c r="H6" s="15">
        <f t="shared" si="0"/>
        <v>1</v>
      </c>
      <c r="I6" s="15">
        <f t="shared" si="0"/>
        <v>9775</v>
      </c>
      <c r="J6" s="15">
        <f t="shared" si="0"/>
        <v>3273</v>
      </c>
      <c r="K6" s="16"/>
      <c r="L6" s="17" t="s">
        <v>19</v>
      </c>
    </row>
    <row r="7" spans="1:12" s="8" customFormat="1" ht="17.25">
      <c r="A7" s="19" t="s">
        <v>20</v>
      </c>
      <c r="B7" s="20"/>
      <c r="C7" s="21"/>
      <c r="D7" s="22"/>
      <c r="E7" s="23">
        <f>78+11</f>
        <v>89</v>
      </c>
      <c r="F7" s="24">
        <v>26</v>
      </c>
      <c r="G7" s="23">
        <v>12</v>
      </c>
      <c r="H7" s="23">
        <v>1</v>
      </c>
      <c r="I7" s="23">
        <f>809+219</f>
        <v>1028</v>
      </c>
      <c r="J7" s="23">
        <f>585+75</f>
        <v>660</v>
      </c>
      <c r="K7" s="25" t="s">
        <v>21</v>
      </c>
      <c r="L7" s="20"/>
    </row>
    <row r="8" spans="1:12" s="8" customFormat="1" ht="17.25">
      <c r="A8" s="26" t="s">
        <v>22</v>
      </c>
      <c r="B8" s="20"/>
      <c r="C8" s="21"/>
      <c r="D8" s="22"/>
      <c r="E8" s="23">
        <f>0+15</f>
        <v>15</v>
      </c>
      <c r="F8" s="24">
        <f>0+35</f>
        <v>35</v>
      </c>
      <c r="G8" s="23" t="s">
        <v>23</v>
      </c>
      <c r="H8" s="23" t="s">
        <v>23</v>
      </c>
      <c r="I8" s="23">
        <v>206</v>
      </c>
      <c r="J8" s="23">
        <v>11</v>
      </c>
      <c r="K8" s="27" t="s">
        <v>24</v>
      </c>
      <c r="L8" s="20"/>
    </row>
    <row r="9" spans="1:12" s="8" customFormat="1" ht="17.25">
      <c r="A9" s="26" t="s">
        <v>25</v>
      </c>
      <c r="B9" s="20"/>
      <c r="C9" s="21"/>
      <c r="D9" s="22"/>
      <c r="E9" s="23">
        <f>2+32</f>
        <v>34</v>
      </c>
      <c r="F9" s="24">
        <f>1+33</f>
        <v>34</v>
      </c>
      <c r="G9" s="23">
        <v>3</v>
      </c>
      <c r="H9" s="23" t="s">
        <v>23</v>
      </c>
      <c r="I9" s="23">
        <f>636+25</f>
        <v>661</v>
      </c>
      <c r="J9" s="23">
        <f>126+30</f>
        <v>156</v>
      </c>
      <c r="K9" s="27" t="s">
        <v>26</v>
      </c>
      <c r="L9" s="20"/>
    </row>
    <row r="10" spans="1:12" s="8" customFormat="1" ht="17.25">
      <c r="A10" s="26" t="s">
        <v>27</v>
      </c>
      <c r="B10" s="20"/>
      <c r="C10" s="21"/>
      <c r="D10" s="22"/>
      <c r="E10" s="23">
        <f>5+99</f>
        <v>104</v>
      </c>
      <c r="F10" s="24">
        <f>6+20</f>
        <v>26</v>
      </c>
      <c r="G10" s="23" t="s">
        <v>23</v>
      </c>
      <c r="H10" s="23" t="s">
        <v>23</v>
      </c>
      <c r="I10" s="23">
        <f>587+57</f>
        <v>644</v>
      </c>
      <c r="J10" s="23">
        <v>84</v>
      </c>
      <c r="K10" s="27" t="s">
        <v>28</v>
      </c>
      <c r="L10" s="20"/>
    </row>
    <row r="11" spans="1:12" s="8" customFormat="1" ht="17.25">
      <c r="A11" s="26" t="s">
        <v>29</v>
      </c>
      <c r="B11" s="20"/>
      <c r="C11" s="21"/>
      <c r="D11" s="22"/>
      <c r="E11" s="23">
        <f>2+22</f>
        <v>24</v>
      </c>
      <c r="F11" s="24">
        <f>0+11</f>
        <v>11</v>
      </c>
      <c r="G11" s="23" t="s">
        <v>23</v>
      </c>
      <c r="H11" s="23" t="s">
        <v>23</v>
      </c>
      <c r="I11" s="23">
        <v>234</v>
      </c>
      <c r="J11" s="23">
        <v>16</v>
      </c>
      <c r="K11" s="25" t="s">
        <v>30</v>
      </c>
      <c r="L11" s="20"/>
    </row>
    <row r="12" spans="1:12" s="8" customFormat="1" ht="17.25">
      <c r="A12" s="26" t="s">
        <v>31</v>
      </c>
      <c r="B12" s="20"/>
      <c r="C12" s="21"/>
      <c r="D12" s="22"/>
      <c r="E12" s="23">
        <f>0+24</f>
        <v>24</v>
      </c>
      <c r="F12" s="24">
        <v>7</v>
      </c>
      <c r="G12" s="23">
        <v>1</v>
      </c>
      <c r="H12" s="23" t="s">
        <v>23</v>
      </c>
      <c r="I12" s="23">
        <v>138</v>
      </c>
      <c r="J12" s="23">
        <v>52</v>
      </c>
      <c r="K12" s="25" t="s">
        <v>32</v>
      </c>
      <c r="L12" s="20"/>
    </row>
    <row r="13" spans="1:12" s="8" customFormat="1" ht="17.25">
      <c r="A13" s="26" t="s">
        <v>33</v>
      </c>
      <c r="B13" s="20"/>
      <c r="C13" s="21"/>
      <c r="D13" s="22"/>
      <c r="E13" s="23">
        <f>6+77</f>
        <v>83</v>
      </c>
      <c r="F13" s="24">
        <v>65</v>
      </c>
      <c r="G13" s="23">
        <v>4</v>
      </c>
      <c r="H13" s="23" t="s">
        <v>23</v>
      </c>
      <c r="I13" s="23">
        <f>857+79</f>
        <v>936</v>
      </c>
      <c r="J13" s="23">
        <v>149</v>
      </c>
      <c r="K13" s="27" t="s">
        <v>34</v>
      </c>
      <c r="L13" s="20"/>
    </row>
    <row r="14" spans="1:12" s="8" customFormat="1" ht="17.25">
      <c r="A14" s="26" t="s">
        <v>35</v>
      </c>
      <c r="B14" s="20"/>
      <c r="C14" s="21"/>
      <c r="D14" s="22"/>
      <c r="E14" s="23">
        <v>93</v>
      </c>
      <c r="F14" s="24">
        <v>58</v>
      </c>
      <c r="G14" s="23">
        <v>2</v>
      </c>
      <c r="H14" s="23" t="s">
        <v>23</v>
      </c>
      <c r="I14" s="23">
        <v>738</v>
      </c>
      <c r="J14" s="23">
        <v>140</v>
      </c>
      <c r="K14" s="27" t="s">
        <v>36</v>
      </c>
      <c r="L14" s="20"/>
    </row>
    <row r="15" spans="1:12" s="8" customFormat="1" ht="17.25">
      <c r="A15" s="26" t="s">
        <v>37</v>
      </c>
      <c r="B15" s="20"/>
      <c r="C15" s="21"/>
      <c r="D15" s="22"/>
      <c r="E15" s="23">
        <v>22</v>
      </c>
      <c r="F15" s="24">
        <v>16</v>
      </c>
      <c r="G15" s="23">
        <v>2</v>
      </c>
      <c r="H15" s="23" t="s">
        <v>23</v>
      </c>
      <c r="I15" s="23">
        <v>204</v>
      </c>
      <c r="J15" s="23">
        <v>74</v>
      </c>
      <c r="K15" s="25" t="s">
        <v>38</v>
      </c>
      <c r="L15" s="20"/>
    </row>
    <row r="16" spans="1:12" s="8" customFormat="1" ht="17.25">
      <c r="A16" s="26" t="s">
        <v>39</v>
      </c>
      <c r="B16" s="20"/>
      <c r="C16" s="21"/>
      <c r="D16" s="22"/>
      <c r="E16" s="23">
        <v>13</v>
      </c>
      <c r="F16" s="24">
        <v>17</v>
      </c>
      <c r="G16" s="23">
        <v>2</v>
      </c>
      <c r="H16" s="23" t="s">
        <v>23</v>
      </c>
      <c r="I16" s="23">
        <v>160</v>
      </c>
      <c r="J16" s="23">
        <v>22</v>
      </c>
      <c r="K16" s="27" t="s">
        <v>40</v>
      </c>
      <c r="L16" s="20"/>
    </row>
    <row r="17" spans="1:12" s="8" customFormat="1" ht="17.25">
      <c r="A17" s="26" t="s">
        <v>41</v>
      </c>
      <c r="B17" s="20"/>
      <c r="C17" s="21"/>
      <c r="D17" s="22"/>
      <c r="E17" s="23">
        <v>32</v>
      </c>
      <c r="F17" s="24">
        <v>15</v>
      </c>
      <c r="G17" s="23" t="s">
        <v>23</v>
      </c>
      <c r="H17" s="23" t="s">
        <v>23</v>
      </c>
      <c r="I17" s="23">
        <v>257</v>
      </c>
      <c r="J17" s="23">
        <v>20</v>
      </c>
      <c r="K17" s="27" t="s">
        <v>42</v>
      </c>
      <c r="L17" s="20"/>
    </row>
    <row r="18" spans="1:12" s="8" customFormat="1" ht="17.25">
      <c r="A18" s="26" t="s">
        <v>43</v>
      </c>
      <c r="B18" s="20"/>
      <c r="C18" s="21"/>
      <c r="D18" s="22"/>
      <c r="E18" s="23">
        <v>23</v>
      </c>
      <c r="F18" s="24">
        <v>15</v>
      </c>
      <c r="G18" s="23">
        <v>2</v>
      </c>
      <c r="H18" s="23" t="s">
        <v>23</v>
      </c>
      <c r="I18" s="23">
        <v>389</v>
      </c>
      <c r="J18" s="23">
        <v>104</v>
      </c>
      <c r="K18" s="27" t="s">
        <v>44</v>
      </c>
      <c r="L18" s="20"/>
    </row>
    <row r="19" spans="1:12" s="8" customFormat="1" ht="17.25">
      <c r="A19" s="26" t="s">
        <v>45</v>
      </c>
      <c r="B19" s="20"/>
      <c r="C19" s="21"/>
      <c r="D19" s="22"/>
      <c r="E19" s="23">
        <v>42</v>
      </c>
      <c r="F19" s="24">
        <v>22</v>
      </c>
      <c r="G19" s="23" t="s">
        <v>23</v>
      </c>
      <c r="H19" s="23" t="s">
        <v>23</v>
      </c>
      <c r="I19" s="23">
        <v>416</v>
      </c>
      <c r="J19" s="23">
        <v>148</v>
      </c>
      <c r="K19" s="25" t="s">
        <v>46</v>
      </c>
      <c r="L19" s="20"/>
    </row>
    <row r="20" spans="1:12" s="8" customFormat="1" ht="17.25">
      <c r="A20" s="26" t="s">
        <v>47</v>
      </c>
      <c r="B20" s="20"/>
      <c r="C20" s="21"/>
      <c r="D20" s="22"/>
      <c r="E20" s="23">
        <v>86</v>
      </c>
      <c r="F20" s="24">
        <v>46</v>
      </c>
      <c r="G20" s="23">
        <v>4</v>
      </c>
      <c r="H20" s="23" t="s">
        <v>23</v>
      </c>
      <c r="I20" s="23">
        <f>599+37</f>
        <v>636</v>
      </c>
      <c r="J20" s="23">
        <v>128</v>
      </c>
      <c r="K20" s="27" t="s">
        <v>48</v>
      </c>
      <c r="L20" s="20"/>
    </row>
    <row r="21" spans="1:12" s="8" customFormat="1" ht="17.25">
      <c r="A21" s="26" t="s">
        <v>49</v>
      </c>
      <c r="B21" s="20"/>
      <c r="C21" s="21"/>
      <c r="D21" s="22"/>
      <c r="E21" s="23">
        <v>14</v>
      </c>
      <c r="F21" s="24">
        <v>21</v>
      </c>
      <c r="G21" s="23">
        <v>5</v>
      </c>
      <c r="H21" s="23" t="s">
        <v>23</v>
      </c>
      <c r="I21" s="23">
        <v>165</v>
      </c>
      <c r="J21" s="23">
        <v>10</v>
      </c>
      <c r="K21" s="25" t="s">
        <v>50</v>
      </c>
      <c r="L21" s="20"/>
    </row>
    <row r="22" spans="1:12" s="8" customFormat="1" ht="17.25">
      <c r="A22" s="26" t="s">
        <v>51</v>
      </c>
      <c r="B22" s="20"/>
      <c r="C22" s="21"/>
      <c r="D22" s="22"/>
      <c r="E22" s="23">
        <v>83</v>
      </c>
      <c r="F22" s="24">
        <v>36</v>
      </c>
      <c r="G22" s="23" t="s">
        <v>23</v>
      </c>
      <c r="H22" s="23" t="s">
        <v>23</v>
      </c>
      <c r="I22" s="23">
        <f>389+59</f>
        <v>448</v>
      </c>
      <c r="J22" s="23">
        <f>429+6</f>
        <v>435</v>
      </c>
      <c r="K22" s="28" t="s">
        <v>52</v>
      </c>
      <c r="L22" s="20"/>
    </row>
    <row r="23" spans="1:12" s="8" customFormat="1" ht="17.25">
      <c r="A23" s="26" t="s">
        <v>53</v>
      </c>
      <c r="B23" s="20"/>
      <c r="C23" s="21"/>
      <c r="D23" s="22"/>
      <c r="E23" s="29">
        <v>77</v>
      </c>
      <c r="F23" s="24">
        <v>34</v>
      </c>
      <c r="G23" s="29">
        <v>10</v>
      </c>
      <c r="H23" s="29" t="s">
        <v>23</v>
      </c>
      <c r="I23" s="29">
        <f>754+126</f>
        <v>880</v>
      </c>
      <c r="J23" s="29">
        <f>278+50</f>
        <v>328</v>
      </c>
      <c r="K23" s="30" t="s">
        <v>54</v>
      </c>
      <c r="L23" s="20"/>
    </row>
    <row r="24" spans="1:12" s="8" customFormat="1" ht="17.25">
      <c r="A24" s="26" t="s">
        <v>55</v>
      </c>
      <c r="B24" s="20"/>
      <c r="C24" s="21"/>
      <c r="D24" s="22"/>
      <c r="E24" s="29">
        <v>49</v>
      </c>
      <c r="F24" s="24">
        <v>23</v>
      </c>
      <c r="G24" s="29">
        <v>7</v>
      </c>
      <c r="H24" s="29" t="s">
        <v>23</v>
      </c>
      <c r="I24" s="29">
        <v>307</v>
      </c>
      <c r="J24" s="29">
        <v>168</v>
      </c>
      <c r="K24" s="30" t="s">
        <v>56</v>
      </c>
      <c r="L24" s="20"/>
    </row>
    <row r="25" spans="1:12" s="8" customFormat="1" ht="17.25">
      <c r="A25" s="26" t="s">
        <v>57</v>
      </c>
      <c r="B25" s="20"/>
      <c r="C25" s="21"/>
      <c r="D25" s="22"/>
      <c r="E25" s="29">
        <v>34</v>
      </c>
      <c r="F25" s="24">
        <v>29</v>
      </c>
      <c r="G25" s="29">
        <v>2</v>
      </c>
      <c r="H25" s="29" t="s">
        <v>23</v>
      </c>
      <c r="I25" s="29">
        <f>297+11</f>
        <v>308</v>
      </c>
      <c r="J25" s="29">
        <v>42</v>
      </c>
      <c r="K25" s="30" t="s">
        <v>58</v>
      </c>
      <c r="L25" s="20"/>
    </row>
    <row r="26" spans="1:12" s="8" customFormat="1" ht="17.25">
      <c r="A26" s="31" t="s">
        <v>59</v>
      </c>
      <c r="B26" s="20"/>
      <c r="C26" s="21"/>
      <c r="D26" s="22"/>
      <c r="E26" s="29">
        <v>30</v>
      </c>
      <c r="F26" s="24">
        <v>32</v>
      </c>
      <c r="G26" s="29">
        <v>4</v>
      </c>
      <c r="H26" s="29" t="s">
        <v>23</v>
      </c>
      <c r="I26" s="29">
        <f>352+19</f>
        <v>371</v>
      </c>
      <c r="J26" s="29">
        <v>137</v>
      </c>
      <c r="K26" s="28" t="s">
        <v>60</v>
      </c>
      <c r="L26" s="20"/>
    </row>
    <row r="27" spans="1:12" s="8" customFormat="1" ht="17.25">
      <c r="A27" s="26" t="s">
        <v>61</v>
      </c>
      <c r="B27" s="20"/>
      <c r="C27" s="21"/>
      <c r="D27" s="22"/>
      <c r="E27" s="29">
        <v>10</v>
      </c>
      <c r="F27" s="24">
        <v>7</v>
      </c>
      <c r="G27" s="29">
        <v>2</v>
      </c>
      <c r="H27" s="29" t="s">
        <v>23</v>
      </c>
      <c r="I27" s="29">
        <v>27</v>
      </c>
      <c r="J27" s="29">
        <v>114</v>
      </c>
      <c r="K27" s="30" t="s">
        <v>62</v>
      </c>
      <c r="L27" s="20"/>
    </row>
    <row r="28" spans="1:12" s="8" customFormat="1" ht="17.25">
      <c r="A28" s="26" t="s">
        <v>63</v>
      </c>
      <c r="B28" s="20"/>
      <c r="C28" s="21"/>
      <c r="D28" s="22"/>
      <c r="E28" s="29">
        <v>22</v>
      </c>
      <c r="F28" s="24">
        <v>16</v>
      </c>
      <c r="G28" s="29" t="s">
        <v>23</v>
      </c>
      <c r="H28" s="29" t="s">
        <v>23</v>
      </c>
      <c r="I28" s="29">
        <v>179</v>
      </c>
      <c r="J28" s="29">
        <v>44</v>
      </c>
      <c r="K28" s="30" t="s">
        <v>64</v>
      </c>
      <c r="L28" s="20"/>
    </row>
    <row r="29" spans="1:12" s="8" customFormat="1" ht="17.25">
      <c r="A29" s="26" t="s">
        <v>65</v>
      </c>
      <c r="B29" s="21"/>
      <c r="C29" s="21"/>
      <c r="D29" s="22"/>
      <c r="E29" s="29">
        <v>24</v>
      </c>
      <c r="F29" s="24">
        <v>18</v>
      </c>
      <c r="G29" s="29">
        <v>1</v>
      </c>
      <c r="H29" s="29" t="s">
        <v>23</v>
      </c>
      <c r="I29" s="29">
        <v>41</v>
      </c>
      <c r="J29" s="29">
        <v>191</v>
      </c>
      <c r="K29" s="30" t="s">
        <v>66</v>
      </c>
      <c r="L29" s="21"/>
    </row>
    <row r="30" spans="1:12" s="8" customFormat="1" ht="17.25">
      <c r="A30" s="26" t="s">
        <v>67</v>
      </c>
      <c r="B30" s="21"/>
      <c r="C30" s="21"/>
      <c r="D30" s="22"/>
      <c r="E30" s="29">
        <v>13</v>
      </c>
      <c r="F30" s="24">
        <v>19</v>
      </c>
      <c r="G30" s="29">
        <v>2</v>
      </c>
      <c r="H30" s="29" t="s">
        <v>23</v>
      </c>
      <c r="I30" s="29">
        <v>208</v>
      </c>
      <c r="J30" s="29">
        <v>33</v>
      </c>
      <c r="K30" s="30" t="s">
        <v>68</v>
      </c>
      <c r="L30" s="21"/>
    </row>
    <row r="31" spans="1:12" s="8" customFormat="1" ht="17.25">
      <c r="A31" s="26" t="s">
        <v>69</v>
      </c>
      <c r="B31" s="21"/>
      <c r="C31" s="21"/>
      <c r="D31" s="22"/>
      <c r="E31" s="29">
        <v>9</v>
      </c>
      <c r="F31" s="24">
        <v>17</v>
      </c>
      <c r="G31" s="29">
        <v>3</v>
      </c>
      <c r="H31" s="29" t="s">
        <v>23</v>
      </c>
      <c r="I31" s="29">
        <v>194</v>
      </c>
      <c r="J31" s="29">
        <v>7</v>
      </c>
      <c r="K31" s="30" t="s">
        <v>70</v>
      </c>
      <c r="L31" s="21"/>
    </row>
    <row r="32" spans="1:12" ht="3" customHeight="1">
      <c r="A32" s="32"/>
      <c r="B32" s="32"/>
      <c r="C32" s="32"/>
      <c r="D32" s="33"/>
      <c r="E32" s="34"/>
      <c r="F32" s="34"/>
      <c r="G32" s="34"/>
      <c r="H32" s="34"/>
      <c r="I32" s="34"/>
      <c r="J32" s="34"/>
      <c r="K32" s="32"/>
      <c r="L32" s="32"/>
    </row>
    <row r="33" spans="1:12" ht="3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8" customFormat="1" ht="17.25">
      <c r="B34" s="8" t="s">
        <v>71</v>
      </c>
    </row>
    <row r="35" spans="1:12" s="8" customFormat="1" ht="17.25">
      <c r="B35" s="8" t="s">
        <v>72</v>
      </c>
    </row>
  </sheetData>
  <mergeCells count="3">
    <mergeCell ref="A4:D5"/>
    <mergeCell ref="K4:L5"/>
    <mergeCell ref="A6:D6"/>
  </mergeCells>
  <pageMargins left="0.55118110236220474" right="0.35433070866141736" top="0.56000000000000005" bottom="0.48" header="0.51181102362204722" footer="0.4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2016-01-27T04:46:23Z</dcterms:created>
  <dcterms:modified xsi:type="dcterms:W3CDTF">2016-01-27T04:46:25Z</dcterms:modified>
</cp:coreProperties>
</file>