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การศึกษา\"/>
    </mc:Choice>
  </mc:AlternateContent>
  <bookViews>
    <workbookView xWindow="0" yWindow="0" windowWidth="20490" windowHeight="7650"/>
  </bookViews>
  <sheets>
    <sheet name="T-7" sheetId="1" r:id="rId1"/>
  </sheets>
  <definedNames>
    <definedName name="_xlnm.Print_Area" localSheetId="0">'T-7'!$A$1:$W$40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E32" i="1"/>
  <c r="Q31" i="1"/>
  <c r="E31" i="1"/>
  <c r="Q30" i="1"/>
  <c r="Q29" i="1" s="1"/>
  <c r="E30" i="1"/>
  <c r="N29" i="1"/>
  <c r="K29" i="1"/>
  <c r="H29" i="1"/>
  <c r="Q28" i="1"/>
  <c r="E28" i="1" s="1"/>
  <c r="Q27" i="1"/>
  <c r="E27" i="1" s="1"/>
  <c r="Q26" i="1"/>
  <c r="E26" i="1"/>
  <c r="Q25" i="1"/>
  <c r="N25" i="1"/>
  <c r="K25" i="1"/>
  <c r="K12" i="1" s="1"/>
  <c r="H25" i="1"/>
  <c r="Q24" i="1"/>
  <c r="E24" i="1"/>
  <c r="Q23" i="1"/>
  <c r="E23" i="1"/>
  <c r="Q22" i="1"/>
  <c r="E22" i="1"/>
  <c r="Q21" i="1"/>
  <c r="E21" i="1"/>
  <c r="Q20" i="1"/>
  <c r="E20" i="1"/>
  <c r="Q19" i="1"/>
  <c r="Q18" i="1" s="1"/>
  <c r="E19" i="1"/>
  <c r="N18" i="1"/>
  <c r="N12" i="1" s="1"/>
  <c r="K18" i="1"/>
  <c r="H18" i="1"/>
  <c r="E18" i="1" s="1"/>
  <c r="E17" i="1"/>
  <c r="E16" i="1"/>
  <c r="E15" i="1"/>
  <c r="E14" i="1"/>
  <c r="Q13" i="1"/>
  <c r="E13" i="1" s="1"/>
  <c r="N13" i="1"/>
  <c r="K13" i="1"/>
  <c r="H13" i="1"/>
  <c r="H12" i="1"/>
  <c r="E29" i="1" l="1"/>
  <c r="Q12" i="1"/>
  <c r="E12" i="1" s="1"/>
  <c r="E25" i="1"/>
</calcChain>
</file>

<file path=xl/sharedStrings.xml><?xml version="1.0" encoding="utf-8"?>
<sst xmlns="http://schemas.openxmlformats.org/spreadsheetml/2006/main" count="103" uniqueCount="72">
  <si>
    <t xml:space="preserve">ตาราง     </t>
  </si>
  <si>
    <t>นักเรียน จำแนกตามสังกัด เพศ และชั้นเรียน ปีการศึกษา 2561</t>
  </si>
  <si>
    <t xml:space="preserve">Table </t>
  </si>
  <si>
    <t>Student by Jurisdiction, Sex and Grade: Academic Year 2018</t>
  </si>
  <si>
    <t>ชั้นเรียน</t>
  </si>
  <si>
    <r>
      <t xml:space="preserve">สังกัด  </t>
    </r>
    <r>
      <rPr>
        <sz val="11"/>
        <rFont val="TH SarabunPSK"/>
        <family val="2"/>
      </rPr>
      <t>Jurisdiction</t>
    </r>
  </si>
  <si>
    <t>Grade</t>
  </si>
  <si>
    <t>สนง.คณะกรรมการ</t>
  </si>
  <si>
    <t>กรมส่งเสริม</t>
  </si>
  <si>
    <t>รวม</t>
  </si>
  <si>
    <t>การศึกษาขั้นพื้นฐาน</t>
  </si>
  <si>
    <t>ส่งเสริมการศึกษาเอกชน</t>
  </si>
  <si>
    <t>การปกครองท้องถิ่น</t>
  </si>
  <si>
    <t>ส่วนราชการอื่น</t>
  </si>
  <si>
    <t>Total</t>
  </si>
  <si>
    <t>Office of the Basic</t>
  </si>
  <si>
    <t>Office of the Private</t>
  </si>
  <si>
    <t xml:space="preserve">Department of Local </t>
  </si>
  <si>
    <t>Other organizations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</si>
  <si>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</si>
  <si>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</si>
  <si>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</si>
  <si>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</si>
  <si>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</si>
  <si>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</si>
  <si>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</si>
  <si>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</si>
  <si>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</si>
  <si>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</si>
  <si>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</si>
  <si>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</si>
  <si>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 xml:space="preserve"> </t>
  </si>
  <si>
    <t>Kindergarten 2</t>
  </si>
  <si>
    <t>อนุบาล 3</t>
  </si>
  <si>
    <t>-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</si>
  <si>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</si>
  <si>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</si>
  <si>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</si>
  <si>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</si>
  <si>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</si>
  <si>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</si>
  <si>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</si>
  <si>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</si>
  <si>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</si>
  <si>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</si>
  <si>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</si>
  <si>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</si>
  <si>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</si>
  <si>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</si>
  <si>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</si>
  <si>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</si>
  <si>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</si>
  <si>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</si>
  <si>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</si>
  <si>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</si>
  <si>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</si>
  <si>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</si>
  <si>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</si>
  <si>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</si>
  <si>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</si>
  <si>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</si>
  <si>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</si>
  <si>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</si>
  <si>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</si>
  <si>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</si>
  <si>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</si>
  <si>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</si>
  <si>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</si>
  <si>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</t>
  </si>
  <si>
    <t xml:space="preserve"> ที่มา:   </t>
  </si>
  <si>
    <t>สำนักงานศึกษาธิการจังหวัดกระบี่</t>
  </si>
  <si>
    <t>Source: Krabi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</si>
</sst>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8" fontId="6" fillId="0" borderId="1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18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8" fontId="4" fillId="0" borderId="11" xfId="0" applyNumberFormat="1" applyFont="1" applyBorder="1" applyAlignment="1">
      <alignment horizontal="right" vertical="center"/>
    </xf>
    <xf numFmtId="188" fontId="4" fillId="0" borderId="11" xfId="1" applyNumberFormat="1" applyFont="1" applyBorder="1" applyAlignment="1">
      <alignment horizontal="right" vertical="center"/>
    </xf>
    <xf numFmtId="188" fontId="4" fillId="0" borderId="6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8" fontId="3" fillId="0" borderId="0" xfId="0" applyNumberFormat="1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1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0" fontId="9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1040343</xdr:colOff>
      <xdr:row>36</xdr:row>
      <xdr:rowOff>186266</xdr:rowOff>
    </xdr:from>
    <xdr:to>
      <xdr:col>22</xdr:col>
      <xdr:colOff>312209</xdr:colOff>
      <xdr:row>39</xdr:row>
      <xdr:rowOff>154517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2656464" y="6284456"/>
          <a:ext cx="990745" cy="570406"/>
          <a:chOff x="10219267" y="5772150"/>
          <a:chExt cx="467783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 rot="5400000">
            <a:off x="10235932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1"/>
  <sheetViews>
    <sheetView showGridLines="0" tabSelected="1" view="pageBreakPreview" topLeftCell="A16" zoomScale="87" zoomScaleNormal="100" zoomScaleSheetLayoutView="87" workbookViewId="0">
      <selection activeCell="F35" sqref="F35"/>
    </sheetView>
  </sheetViews>
  <sheetFormatPr defaultColWidth="9.09765625" defaultRowHeight="18.75"/>
  <cols>
    <col min="1" max="1" width="1.69921875" style="4" customWidth="1"/>
    <col min="2" max="2" width="5.8984375" style="4" customWidth="1"/>
    <col min="3" max="3" width="4.3984375" style="4" customWidth="1"/>
    <col min="4" max="4" width="3.69921875" style="4" customWidth="1"/>
    <col min="5" max="19" width="7" style="4" customWidth="1"/>
    <col min="20" max="20" width="1.09765625" style="4" customWidth="1"/>
    <col min="21" max="21" width="15.69921875" style="4" customWidth="1"/>
    <col min="22" max="22" width="2.296875" style="4" customWidth="1"/>
    <col min="23" max="23" width="5.296875" style="4" customWidth="1"/>
    <col min="24" max="16384" width="9.09765625" style="4"/>
  </cols>
  <sheetData>
    <row r="1" spans="1:22" s="1" customFormat="1">
      <c r="B1" s="1" t="s">
        <v>0</v>
      </c>
      <c r="C1" s="2">
        <v>3.7</v>
      </c>
      <c r="D1" s="1" t="s">
        <v>1</v>
      </c>
    </row>
    <row r="2" spans="1:22" s="3" customFormat="1" ht="20.25" customHeight="1">
      <c r="B2" s="1" t="s">
        <v>2</v>
      </c>
      <c r="C2" s="2">
        <v>3.7</v>
      </c>
      <c r="D2" s="1" t="s">
        <v>3</v>
      </c>
      <c r="E2" s="1"/>
    </row>
    <row r="3" spans="1:22" ht="6.75" customHeight="1"/>
    <row r="4" spans="1:22" s="14" customFormat="1" ht="15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</row>
    <row r="5" spans="1:22" s="14" customFormat="1" ht="15.75" customHeight="1">
      <c r="A5" s="15"/>
      <c r="B5" s="15"/>
      <c r="C5" s="15"/>
      <c r="D5" s="16"/>
      <c r="E5" s="17"/>
      <c r="F5" s="18"/>
      <c r="G5" s="19"/>
      <c r="H5" s="17" t="s">
        <v>7</v>
      </c>
      <c r="I5" s="18"/>
      <c r="J5" s="19"/>
      <c r="K5" s="20" t="s">
        <v>7</v>
      </c>
      <c r="L5" s="21"/>
      <c r="M5" s="22"/>
      <c r="N5" s="17" t="s">
        <v>8</v>
      </c>
      <c r="O5" s="18"/>
      <c r="P5" s="19"/>
      <c r="Q5" s="18"/>
      <c r="R5" s="18"/>
      <c r="S5" s="18"/>
      <c r="T5" s="23"/>
      <c r="U5" s="24"/>
    </row>
    <row r="6" spans="1:22" s="14" customFormat="1" ht="17.25" customHeight="1">
      <c r="A6" s="15"/>
      <c r="B6" s="15"/>
      <c r="C6" s="15"/>
      <c r="D6" s="16"/>
      <c r="E6" s="17" t="s">
        <v>9</v>
      </c>
      <c r="F6" s="18"/>
      <c r="G6" s="19"/>
      <c r="H6" s="17" t="s">
        <v>10</v>
      </c>
      <c r="I6" s="18"/>
      <c r="J6" s="19"/>
      <c r="K6" s="17" t="s">
        <v>11</v>
      </c>
      <c r="L6" s="18"/>
      <c r="M6" s="19"/>
      <c r="N6" s="17" t="s">
        <v>12</v>
      </c>
      <c r="O6" s="18"/>
      <c r="P6" s="19"/>
      <c r="Q6" s="18" t="s">
        <v>13</v>
      </c>
      <c r="R6" s="18"/>
      <c r="S6" s="18"/>
      <c r="T6" s="23"/>
      <c r="U6" s="24"/>
    </row>
    <row r="7" spans="1:22" s="14" customFormat="1" ht="16.5" customHeight="1">
      <c r="A7" s="15"/>
      <c r="B7" s="15"/>
      <c r="C7" s="15"/>
      <c r="D7" s="16"/>
      <c r="E7" s="25" t="s">
        <v>14</v>
      </c>
      <c r="F7" s="26"/>
      <c r="G7" s="27"/>
      <c r="H7" s="25" t="s">
        <v>15</v>
      </c>
      <c r="I7" s="26"/>
      <c r="J7" s="27"/>
      <c r="K7" s="25" t="s">
        <v>16</v>
      </c>
      <c r="L7" s="26"/>
      <c r="M7" s="27"/>
      <c r="N7" s="25" t="s">
        <v>17</v>
      </c>
      <c r="O7" s="26"/>
      <c r="P7" s="27"/>
      <c r="Q7" s="26" t="s">
        <v>18</v>
      </c>
      <c r="R7" s="26"/>
      <c r="S7" s="26"/>
      <c r="T7" s="23"/>
      <c r="U7" s="24"/>
    </row>
    <row r="8" spans="1:22" s="14" customFormat="1" ht="14.25" customHeight="1">
      <c r="A8" s="15"/>
      <c r="B8" s="15"/>
      <c r="C8" s="15"/>
      <c r="D8" s="16"/>
      <c r="E8" s="28"/>
      <c r="F8" s="29"/>
      <c r="G8" s="30"/>
      <c r="H8" s="31" t="s">
        <v>19</v>
      </c>
      <c r="I8" s="32"/>
      <c r="J8" s="33"/>
      <c r="K8" s="31" t="s">
        <v>19</v>
      </c>
      <c r="L8" s="32"/>
      <c r="M8" s="33"/>
      <c r="N8" s="25" t="s">
        <v>20</v>
      </c>
      <c r="O8" s="26"/>
      <c r="P8" s="27"/>
      <c r="Q8" s="31"/>
      <c r="R8" s="32"/>
      <c r="S8" s="33"/>
      <c r="T8" s="23"/>
      <c r="U8" s="24"/>
    </row>
    <row r="9" spans="1:22" s="14" customFormat="1" ht="13.5" customHeight="1">
      <c r="A9" s="15"/>
      <c r="B9" s="15"/>
      <c r="C9" s="15"/>
      <c r="D9" s="16"/>
      <c r="E9" s="34" t="s">
        <v>9</v>
      </c>
      <c r="F9" s="35" t="s">
        <v>21</v>
      </c>
      <c r="G9" s="35" t="s">
        <v>22</v>
      </c>
      <c r="H9" s="36" t="s">
        <v>9</v>
      </c>
      <c r="I9" s="36" t="s">
        <v>21</v>
      </c>
      <c r="J9" s="35" t="s">
        <v>22</v>
      </c>
      <c r="K9" s="36" t="s">
        <v>9</v>
      </c>
      <c r="L9" s="36" t="s">
        <v>21</v>
      </c>
      <c r="M9" s="35" t="s">
        <v>22</v>
      </c>
      <c r="N9" s="36" t="s">
        <v>9</v>
      </c>
      <c r="O9" s="36" t="s">
        <v>21</v>
      </c>
      <c r="P9" s="36" t="s">
        <v>22</v>
      </c>
      <c r="Q9" s="34" t="s">
        <v>9</v>
      </c>
      <c r="R9" s="34" t="s">
        <v>21</v>
      </c>
      <c r="S9" s="37" t="s">
        <v>22</v>
      </c>
      <c r="T9" s="23"/>
      <c r="U9" s="24"/>
    </row>
    <row r="10" spans="1:22" s="14" customFormat="1" ht="13.5" customHeight="1">
      <c r="A10" s="38"/>
      <c r="B10" s="38"/>
      <c r="C10" s="38"/>
      <c r="D10" s="39"/>
      <c r="E10" s="40" t="s">
        <v>14</v>
      </c>
      <c r="F10" s="41" t="s">
        <v>23</v>
      </c>
      <c r="G10" s="41" t="s">
        <v>24</v>
      </c>
      <c r="H10" s="40" t="s">
        <v>14</v>
      </c>
      <c r="I10" s="40" t="s">
        <v>23</v>
      </c>
      <c r="J10" s="41" t="s">
        <v>24</v>
      </c>
      <c r="K10" s="40" t="s">
        <v>14</v>
      </c>
      <c r="L10" s="40" t="s">
        <v>23</v>
      </c>
      <c r="M10" s="41" t="s">
        <v>24</v>
      </c>
      <c r="N10" s="40" t="s">
        <v>14</v>
      </c>
      <c r="O10" s="40" t="s">
        <v>23</v>
      </c>
      <c r="P10" s="41" t="s">
        <v>24</v>
      </c>
      <c r="Q10" s="40" t="s">
        <v>14</v>
      </c>
      <c r="R10" s="40" t="s">
        <v>23</v>
      </c>
      <c r="S10" s="42" t="s">
        <v>24</v>
      </c>
      <c r="T10" s="43"/>
      <c r="U10" s="44"/>
    </row>
    <row r="11" spans="1:22" s="14" customFormat="1" ht="3" customHeight="1">
      <c r="A11" s="45"/>
      <c r="B11" s="45"/>
      <c r="C11" s="45"/>
      <c r="D11" s="46"/>
      <c r="E11" s="34"/>
      <c r="F11" s="35"/>
      <c r="G11" s="35"/>
      <c r="H11" s="34"/>
      <c r="I11" s="34"/>
      <c r="J11" s="35"/>
      <c r="K11" s="35"/>
      <c r="L11" s="35"/>
      <c r="M11" s="35"/>
      <c r="N11" s="34"/>
      <c r="O11" s="34"/>
      <c r="P11" s="35"/>
      <c r="Q11" s="34"/>
      <c r="R11" s="34"/>
      <c r="S11" s="37"/>
      <c r="T11" s="47"/>
    </row>
    <row r="12" spans="1:22" s="55" customFormat="1" ht="13.5" customHeight="1">
      <c r="A12" s="48" t="s">
        <v>25</v>
      </c>
      <c r="B12" s="48"/>
      <c r="C12" s="48"/>
      <c r="D12" s="49"/>
      <c r="E12" s="50">
        <f>SUM(H12:Q12)</f>
        <v>102392</v>
      </c>
      <c r="F12" s="51"/>
      <c r="G12" s="51"/>
      <c r="H12" s="50">
        <f>SUM(H13+H18+H25+H29)</f>
        <v>58295</v>
      </c>
      <c r="I12" s="50"/>
      <c r="J12" s="50"/>
      <c r="K12" s="50">
        <f t="shared" ref="K12:Q12" si="0">SUM(K13+K18+K25+K29)</f>
        <v>25072</v>
      </c>
      <c r="L12" s="50"/>
      <c r="M12" s="50"/>
      <c r="N12" s="50">
        <f>SUM(N13+N18+N25+N29)</f>
        <v>17831</v>
      </c>
      <c r="O12" s="50"/>
      <c r="P12" s="50"/>
      <c r="Q12" s="50">
        <f t="shared" si="0"/>
        <v>1194</v>
      </c>
      <c r="R12" s="50"/>
      <c r="S12" s="50"/>
      <c r="T12" s="52"/>
      <c r="U12" s="53" t="s">
        <v>14</v>
      </c>
      <c r="V12" s="54"/>
    </row>
    <row r="13" spans="1:22" s="14" customFormat="1" ht="13.5" customHeight="1">
      <c r="A13" s="56" t="s">
        <v>26</v>
      </c>
      <c r="B13" s="57"/>
      <c r="C13" s="57"/>
      <c r="D13" s="58"/>
      <c r="E13" s="50">
        <f>SUM(H13+K13+N13+Q13)</f>
        <v>26293</v>
      </c>
      <c r="F13" s="59"/>
      <c r="G13" s="59"/>
      <c r="H13" s="60">
        <f>SUM(H14:H17)</f>
        <v>7628</v>
      </c>
      <c r="I13" s="60"/>
      <c r="J13" s="60"/>
      <c r="K13" s="60">
        <f t="shared" ref="K13:Q13" si="1">SUM(K14:K17)</f>
        <v>6510</v>
      </c>
      <c r="L13" s="60"/>
      <c r="M13" s="60"/>
      <c r="N13" s="60">
        <f>SUM(N14:N17)</f>
        <v>12125</v>
      </c>
      <c r="O13" s="60"/>
      <c r="P13" s="60"/>
      <c r="Q13" s="60">
        <f t="shared" si="1"/>
        <v>30</v>
      </c>
      <c r="R13" s="61"/>
      <c r="S13" s="61"/>
      <c r="T13" s="62" t="s">
        <v>27</v>
      </c>
      <c r="U13" s="63"/>
      <c r="V13" s="64"/>
    </row>
    <row r="14" spans="1:22" s="14" customFormat="1" ht="13.5" customHeight="1">
      <c r="A14" s="65"/>
      <c r="B14" s="65" t="s">
        <v>28</v>
      </c>
      <c r="C14" s="65"/>
      <c r="D14" s="66"/>
      <c r="E14" s="67">
        <f t="shared" ref="E14:E32" si="2">SUM(H14+K14+N14+Q14)</f>
        <v>3598</v>
      </c>
      <c r="F14" s="59"/>
      <c r="G14" s="59"/>
      <c r="H14" s="68">
        <v>868</v>
      </c>
      <c r="I14" s="68"/>
      <c r="J14" s="69"/>
      <c r="K14" s="69">
        <v>1775</v>
      </c>
      <c r="L14" s="69"/>
      <c r="M14" s="69"/>
      <c r="N14" s="68">
        <v>945</v>
      </c>
      <c r="O14" s="68"/>
      <c r="P14" s="69"/>
      <c r="Q14" s="68">
        <v>10</v>
      </c>
      <c r="R14" s="70"/>
      <c r="S14" s="71"/>
      <c r="T14" s="72"/>
      <c r="U14" s="73" t="s">
        <v>29</v>
      </c>
    </row>
    <row r="15" spans="1:22" s="14" customFormat="1" ht="13.5" customHeight="1">
      <c r="A15" s="65"/>
      <c r="B15" s="65" t="s">
        <v>30</v>
      </c>
      <c r="C15" s="65"/>
      <c r="D15" s="66"/>
      <c r="E15" s="67">
        <f t="shared" si="2"/>
        <v>6286</v>
      </c>
      <c r="F15" s="59"/>
      <c r="G15" s="59"/>
      <c r="H15" s="68">
        <v>3090</v>
      </c>
      <c r="I15" s="68"/>
      <c r="J15" s="69"/>
      <c r="K15" s="69">
        <v>2127</v>
      </c>
      <c r="L15" s="69"/>
      <c r="M15" s="69"/>
      <c r="N15" s="68">
        <v>1049</v>
      </c>
      <c r="O15" s="68"/>
      <c r="P15" s="69" t="s">
        <v>31</v>
      </c>
      <c r="Q15" s="68">
        <v>20</v>
      </c>
      <c r="R15" s="70"/>
      <c r="S15" s="71"/>
      <c r="T15" s="72"/>
      <c r="U15" s="73" t="s">
        <v>32</v>
      </c>
    </row>
    <row r="16" spans="1:22" s="14" customFormat="1" ht="13.5" customHeight="1">
      <c r="A16" s="65"/>
      <c r="B16" s="65" t="s">
        <v>33</v>
      </c>
      <c r="C16" s="65"/>
      <c r="D16" s="66"/>
      <c r="E16" s="67">
        <f>SUM(H16+K16+N16)</f>
        <v>7056</v>
      </c>
      <c r="F16" s="59"/>
      <c r="G16" s="59"/>
      <c r="H16" s="68">
        <v>3670</v>
      </c>
      <c r="I16" s="68"/>
      <c r="J16" s="69"/>
      <c r="K16" s="69">
        <v>2310</v>
      </c>
      <c r="L16" s="69"/>
      <c r="M16" s="69"/>
      <c r="N16" s="68">
        <v>1076</v>
      </c>
      <c r="O16" s="68"/>
      <c r="P16" s="69"/>
      <c r="Q16" s="68" t="s">
        <v>34</v>
      </c>
      <c r="R16" s="70"/>
      <c r="S16" s="59"/>
      <c r="T16" s="73"/>
      <c r="U16" s="74" t="s">
        <v>35</v>
      </c>
    </row>
    <row r="17" spans="1:24" s="14" customFormat="1" ht="13.5" customHeight="1">
      <c r="A17" s="65"/>
      <c r="B17" s="65" t="s">
        <v>36</v>
      </c>
      <c r="C17" s="65"/>
      <c r="D17" s="66"/>
      <c r="E17" s="67">
        <f>SUM(K17+N17)</f>
        <v>9353</v>
      </c>
      <c r="F17" s="59"/>
      <c r="G17" s="59"/>
      <c r="H17" s="68" t="s">
        <v>34</v>
      </c>
      <c r="I17" s="68"/>
      <c r="J17" s="69"/>
      <c r="K17" s="69">
        <v>298</v>
      </c>
      <c r="L17" s="69"/>
      <c r="M17" s="69"/>
      <c r="N17" s="68">
        <v>9055</v>
      </c>
      <c r="O17" s="68"/>
      <c r="P17" s="69"/>
      <c r="Q17" s="68" t="s">
        <v>34</v>
      </c>
      <c r="R17" s="70"/>
      <c r="S17" s="59"/>
      <c r="T17" s="73"/>
      <c r="U17" s="74" t="s">
        <v>37</v>
      </c>
    </row>
    <row r="18" spans="1:24" s="14" customFormat="1" ht="13.5" customHeight="1">
      <c r="A18" s="75" t="s">
        <v>38</v>
      </c>
      <c r="B18" s="65"/>
      <c r="C18" s="65"/>
      <c r="D18" s="66"/>
      <c r="E18" s="50">
        <f t="shared" si="2"/>
        <v>47166</v>
      </c>
      <c r="F18" s="59"/>
      <c r="G18" s="51"/>
      <c r="H18" s="60">
        <f>SUM(H19:H24)</f>
        <v>29737</v>
      </c>
      <c r="I18" s="60"/>
      <c r="J18" s="60"/>
      <c r="K18" s="60">
        <f t="shared" ref="K18" si="3">SUM(K19:K24)</f>
        <v>13066</v>
      </c>
      <c r="L18" s="60"/>
      <c r="M18" s="60"/>
      <c r="N18" s="60">
        <f>SUM(N19:N24)</f>
        <v>3945</v>
      </c>
      <c r="O18" s="60"/>
      <c r="P18" s="60"/>
      <c r="Q18" s="60">
        <f>SUM(Q19:Q24)</f>
        <v>418</v>
      </c>
      <c r="R18" s="61"/>
      <c r="S18" s="61"/>
      <c r="T18" s="62" t="s">
        <v>39</v>
      </c>
      <c r="U18" s="73"/>
      <c r="V18" s="64"/>
      <c r="W18" s="64"/>
    </row>
    <row r="19" spans="1:24" s="14" customFormat="1" ht="13.5" customHeight="1">
      <c r="A19" s="65"/>
      <c r="B19" s="65" t="s">
        <v>40</v>
      </c>
      <c r="C19" s="65"/>
      <c r="D19" s="66"/>
      <c r="E19" s="67">
        <f t="shared" si="2"/>
        <v>8200</v>
      </c>
      <c r="F19" s="59"/>
      <c r="G19" s="59"/>
      <c r="H19" s="68">
        <v>5031</v>
      </c>
      <c r="I19" s="68"/>
      <c r="J19" s="69"/>
      <c r="K19" s="69">
        <v>2359</v>
      </c>
      <c r="L19" s="69"/>
      <c r="M19" s="69"/>
      <c r="N19" s="68">
        <v>780</v>
      </c>
      <c r="O19" s="68"/>
      <c r="P19" s="69"/>
      <c r="Q19" s="70">
        <f>16+14</f>
        <v>30</v>
      </c>
      <c r="R19" s="70"/>
      <c r="S19" s="59"/>
      <c r="T19" s="73"/>
      <c r="U19" s="74" t="s">
        <v>41</v>
      </c>
    </row>
    <row r="20" spans="1:24" ht="13.5" customHeight="1">
      <c r="A20" s="65"/>
      <c r="B20" s="65" t="s">
        <v>42</v>
      </c>
      <c r="C20" s="65"/>
      <c r="D20" s="66"/>
      <c r="E20" s="67">
        <f t="shared" si="2"/>
        <v>7767</v>
      </c>
      <c r="F20" s="59"/>
      <c r="G20" s="59"/>
      <c r="H20" s="68">
        <v>4771</v>
      </c>
      <c r="I20" s="68"/>
      <c r="J20" s="69"/>
      <c r="K20" s="69">
        <v>2197</v>
      </c>
      <c r="L20" s="69"/>
      <c r="M20" s="69"/>
      <c r="N20" s="68">
        <v>751</v>
      </c>
      <c r="O20" s="68"/>
      <c r="P20" s="69"/>
      <c r="Q20" s="70">
        <f>36+12</f>
        <v>48</v>
      </c>
      <c r="R20" s="70"/>
      <c r="S20" s="59"/>
      <c r="T20" s="73"/>
      <c r="U20" s="74" t="s">
        <v>43</v>
      </c>
    </row>
    <row r="21" spans="1:24" ht="13.5" customHeight="1">
      <c r="A21" s="75"/>
      <c r="B21" s="65" t="s">
        <v>44</v>
      </c>
      <c r="C21" s="65"/>
      <c r="D21" s="66"/>
      <c r="E21" s="67">
        <f t="shared" si="2"/>
        <v>7883</v>
      </c>
      <c r="F21" s="59"/>
      <c r="G21" s="59"/>
      <c r="H21" s="68">
        <v>4941</v>
      </c>
      <c r="I21" s="68"/>
      <c r="J21" s="69"/>
      <c r="K21" s="69">
        <v>2188</v>
      </c>
      <c r="L21" s="69"/>
      <c r="M21" s="69"/>
      <c r="N21" s="68">
        <v>683</v>
      </c>
      <c r="O21" s="68"/>
      <c r="P21" s="69"/>
      <c r="Q21" s="70">
        <f>62+9</f>
        <v>71</v>
      </c>
      <c r="R21" s="70"/>
      <c r="S21" s="59"/>
      <c r="T21" s="73"/>
      <c r="U21" s="74" t="s">
        <v>45</v>
      </c>
    </row>
    <row r="22" spans="1:24" ht="13.5" customHeight="1">
      <c r="A22" s="65"/>
      <c r="B22" s="65" t="s">
        <v>46</v>
      </c>
      <c r="C22" s="65"/>
      <c r="D22" s="66"/>
      <c r="E22" s="67">
        <f t="shared" si="2"/>
        <v>7922</v>
      </c>
      <c r="F22" s="59"/>
      <c r="G22" s="59"/>
      <c r="H22" s="68">
        <v>5043</v>
      </c>
      <c r="I22" s="68"/>
      <c r="J22" s="69"/>
      <c r="K22" s="69">
        <v>2189</v>
      </c>
      <c r="L22" s="69"/>
      <c r="M22" s="69"/>
      <c r="N22" s="68">
        <v>609</v>
      </c>
      <c r="O22" s="68"/>
      <c r="P22" s="69"/>
      <c r="Q22" s="70">
        <f>68+13</f>
        <v>81</v>
      </c>
      <c r="R22" s="70"/>
      <c r="S22" s="59"/>
      <c r="T22" s="73"/>
      <c r="U22" s="74" t="s">
        <v>47</v>
      </c>
    </row>
    <row r="23" spans="1:24" ht="13.5" customHeight="1">
      <c r="A23" s="65"/>
      <c r="B23" s="65" t="s">
        <v>48</v>
      </c>
      <c r="C23" s="65"/>
      <c r="D23" s="66"/>
      <c r="E23" s="67">
        <f t="shared" si="2"/>
        <v>7836</v>
      </c>
      <c r="F23" s="59"/>
      <c r="G23" s="59"/>
      <c r="H23" s="68">
        <v>5055</v>
      </c>
      <c r="I23" s="68"/>
      <c r="J23" s="69"/>
      <c r="K23" s="69">
        <v>2099</v>
      </c>
      <c r="L23" s="69"/>
      <c r="M23" s="69"/>
      <c r="N23" s="68">
        <v>606</v>
      </c>
      <c r="O23" s="68"/>
      <c r="P23" s="69"/>
      <c r="Q23" s="70">
        <f>66+10</f>
        <v>76</v>
      </c>
      <c r="R23" s="70"/>
      <c r="S23" s="59"/>
      <c r="T23" s="73"/>
      <c r="U23" s="74" t="s">
        <v>49</v>
      </c>
    </row>
    <row r="24" spans="1:24" ht="13.5" customHeight="1">
      <c r="A24" s="65"/>
      <c r="B24" s="65" t="s">
        <v>50</v>
      </c>
      <c r="C24" s="65"/>
      <c r="D24" s="66"/>
      <c r="E24" s="67">
        <f t="shared" si="2"/>
        <v>7558</v>
      </c>
      <c r="F24" s="59"/>
      <c r="G24" s="59"/>
      <c r="H24" s="68">
        <v>4896</v>
      </c>
      <c r="I24" s="68"/>
      <c r="J24" s="69"/>
      <c r="K24" s="69">
        <v>2034</v>
      </c>
      <c r="L24" s="69"/>
      <c r="M24" s="69"/>
      <c r="N24" s="68">
        <v>516</v>
      </c>
      <c r="O24" s="68"/>
      <c r="P24" s="69"/>
      <c r="Q24" s="70">
        <f>104+8</f>
        <v>112</v>
      </c>
      <c r="R24" s="70"/>
      <c r="S24" s="59"/>
      <c r="T24" s="73"/>
      <c r="U24" s="74" t="s">
        <v>51</v>
      </c>
    </row>
    <row r="25" spans="1:24" ht="13.5" customHeight="1">
      <c r="A25" s="75" t="s">
        <v>52</v>
      </c>
      <c r="B25" s="65"/>
      <c r="C25" s="65"/>
      <c r="D25" s="66"/>
      <c r="E25" s="50">
        <f>SUM(H25+K25+N25+Q25)</f>
        <v>19478</v>
      </c>
      <c r="F25" s="59"/>
      <c r="G25" s="59"/>
      <c r="H25" s="60">
        <f>SUM(H26:H28)</f>
        <v>13704</v>
      </c>
      <c r="I25" s="60"/>
      <c r="J25" s="60"/>
      <c r="K25" s="60">
        <f t="shared" ref="K25" si="4">SUM(K26:K28)</f>
        <v>3940</v>
      </c>
      <c r="L25" s="60"/>
      <c r="M25" s="60"/>
      <c r="N25" s="60">
        <f>SUM(N26:N28)</f>
        <v>1335</v>
      </c>
      <c r="O25" s="60"/>
      <c r="P25" s="60"/>
      <c r="Q25" s="61">
        <f>SUM(Q26:Q28)</f>
        <v>499</v>
      </c>
      <c r="R25" s="70"/>
      <c r="S25" s="70"/>
      <c r="T25" s="62" t="s">
        <v>53</v>
      </c>
      <c r="U25" s="63"/>
      <c r="V25" s="64"/>
      <c r="X25" s="76"/>
    </row>
    <row r="26" spans="1:24" ht="13.5" customHeight="1">
      <c r="A26" s="65"/>
      <c r="B26" s="65" t="s">
        <v>54</v>
      </c>
      <c r="C26" s="65"/>
      <c r="D26" s="66"/>
      <c r="E26" s="67">
        <f>SUM(H26+K26+N26+Q26)</f>
        <v>7102</v>
      </c>
      <c r="F26" s="59"/>
      <c r="G26" s="59"/>
      <c r="H26" s="68">
        <v>4938</v>
      </c>
      <c r="I26" s="68"/>
      <c r="J26" s="69"/>
      <c r="K26" s="69">
        <v>1456</v>
      </c>
      <c r="L26" s="69"/>
      <c r="M26" s="69"/>
      <c r="N26" s="68">
        <v>519</v>
      </c>
      <c r="O26" s="68"/>
      <c r="P26" s="69"/>
      <c r="Q26" s="70">
        <f>173+16</f>
        <v>189</v>
      </c>
      <c r="R26" s="70"/>
      <c r="S26" s="59"/>
      <c r="T26" s="73"/>
      <c r="U26" s="74" t="s">
        <v>55</v>
      </c>
    </row>
    <row r="27" spans="1:24" ht="13.5" customHeight="1">
      <c r="A27" s="65"/>
      <c r="B27" s="65" t="s">
        <v>56</v>
      </c>
      <c r="C27" s="65"/>
      <c r="D27" s="66"/>
      <c r="E27" s="67">
        <f t="shared" si="2"/>
        <v>6687</v>
      </c>
      <c r="F27" s="59"/>
      <c r="G27" s="59"/>
      <c r="H27" s="68">
        <v>4694</v>
      </c>
      <c r="I27" s="68"/>
      <c r="J27" s="69"/>
      <c r="K27" s="69">
        <v>1389</v>
      </c>
      <c r="L27" s="69"/>
      <c r="M27" s="69"/>
      <c r="N27" s="68">
        <v>448</v>
      </c>
      <c r="O27" s="68"/>
      <c r="P27" s="69"/>
      <c r="Q27" s="70">
        <f>139+17</f>
        <v>156</v>
      </c>
      <c r="R27" s="70"/>
      <c r="S27" s="59"/>
      <c r="T27" s="73"/>
      <c r="U27" s="74" t="s">
        <v>57</v>
      </c>
    </row>
    <row r="28" spans="1:24" ht="13.5" customHeight="1">
      <c r="A28" s="65"/>
      <c r="B28" s="65" t="s">
        <v>58</v>
      </c>
      <c r="C28" s="65"/>
      <c r="D28" s="66"/>
      <c r="E28" s="67">
        <f t="shared" si="2"/>
        <v>5689</v>
      </c>
      <c r="F28" s="59"/>
      <c r="G28" s="59"/>
      <c r="H28" s="68">
        <v>4072</v>
      </c>
      <c r="I28" s="68"/>
      <c r="J28" s="69"/>
      <c r="K28" s="69">
        <v>1095</v>
      </c>
      <c r="L28" s="69"/>
      <c r="M28" s="69"/>
      <c r="N28" s="68">
        <v>368</v>
      </c>
      <c r="O28" s="68"/>
      <c r="P28" s="69"/>
      <c r="Q28" s="70">
        <f>127+27</f>
        <v>154</v>
      </c>
      <c r="R28" s="70"/>
      <c r="S28" s="59"/>
      <c r="T28" s="73"/>
      <c r="U28" s="74" t="s">
        <v>59</v>
      </c>
    </row>
    <row r="29" spans="1:24" ht="13.5" customHeight="1">
      <c r="A29" s="75" t="s">
        <v>60</v>
      </c>
      <c r="B29" s="65"/>
      <c r="C29" s="65"/>
      <c r="D29" s="66"/>
      <c r="E29" s="50">
        <f t="shared" si="2"/>
        <v>9455</v>
      </c>
      <c r="F29" s="59"/>
      <c r="G29" s="59"/>
      <c r="H29" s="60">
        <f>SUM(H30:H32)</f>
        <v>7226</v>
      </c>
      <c r="I29" s="60"/>
      <c r="J29" s="60"/>
      <c r="K29" s="60">
        <f t="shared" ref="K29" si="5">SUM(K30:K32)</f>
        <v>1556</v>
      </c>
      <c r="L29" s="60"/>
      <c r="M29" s="60"/>
      <c r="N29" s="60">
        <f>SUM(N30:N32)</f>
        <v>426</v>
      </c>
      <c r="O29" s="60"/>
      <c r="P29" s="60"/>
      <c r="Q29" s="61">
        <f>SUM(Q30:Q32)</f>
        <v>247</v>
      </c>
      <c r="R29" s="70"/>
      <c r="S29" s="70"/>
      <c r="T29" s="62" t="s">
        <v>61</v>
      </c>
      <c r="U29" s="63"/>
      <c r="V29" s="64"/>
    </row>
    <row r="30" spans="1:24" ht="13.5" customHeight="1">
      <c r="A30" s="65"/>
      <c r="B30" s="65" t="s">
        <v>62</v>
      </c>
      <c r="C30" s="65"/>
      <c r="D30" s="66"/>
      <c r="E30" s="67">
        <f t="shared" si="2"/>
        <v>3372</v>
      </c>
      <c r="F30" s="59"/>
      <c r="G30" s="59"/>
      <c r="H30" s="68">
        <v>2498</v>
      </c>
      <c r="I30" s="68"/>
      <c r="J30" s="69"/>
      <c r="K30" s="69">
        <v>593</v>
      </c>
      <c r="L30" s="69"/>
      <c r="M30" s="69"/>
      <c r="N30" s="68">
        <v>181</v>
      </c>
      <c r="O30" s="68"/>
      <c r="P30" s="69"/>
      <c r="Q30" s="70">
        <f>94+6</f>
        <v>100</v>
      </c>
      <c r="R30" s="70"/>
      <c r="S30" s="59"/>
      <c r="T30" s="73"/>
      <c r="U30" s="74" t="s">
        <v>63</v>
      </c>
    </row>
    <row r="31" spans="1:24" ht="13.5" customHeight="1">
      <c r="A31" s="65"/>
      <c r="B31" s="65" t="s">
        <v>64</v>
      </c>
      <c r="C31" s="65"/>
      <c r="D31" s="66"/>
      <c r="E31" s="67">
        <f t="shared" si="2"/>
        <v>3152</v>
      </c>
      <c r="F31" s="59"/>
      <c r="G31" s="59"/>
      <c r="H31" s="68">
        <v>2440</v>
      </c>
      <c r="I31" s="68"/>
      <c r="J31" s="69"/>
      <c r="K31" s="69">
        <v>494</v>
      </c>
      <c r="L31" s="69"/>
      <c r="M31" s="69"/>
      <c r="N31" s="68">
        <v>136</v>
      </c>
      <c r="O31" s="68"/>
      <c r="P31" s="69"/>
      <c r="Q31" s="70">
        <f>71+11</f>
        <v>82</v>
      </c>
      <c r="R31" s="70"/>
      <c r="S31" s="59"/>
      <c r="T31" s="73"/>
      <c r="U31" s="74" t="s">
        <v>65</v>
      </c>
    </row>
    <row r="32" spans="1:24" ht="13.5" customHeight="1">
      <c r="A32" s="65"/>
      <c r="B32" s="65" t="s">
        <v>66</v>
      </c>
      <c r="C32" s="65"/>
      <c r="D32" s="66"/>
      <c r="E32" s="67">
        <f t="shared" si="2"/>
        <v>2931</v>
      </c>
      <c r="F32" s="59"/>
      <c r="G32" s="59"/>
      <c r="H32" s="68">
        <v>2288</v>
      </c>
      <c r="I32" s="68"/>
      <c r="J32" s="69"/>
      <c r="K32" s="69">
        <v>469</v>
      </c>
      <c r="L32" s="69"/>
      <c r="M32" s="69"/>
      <c r="N32" s="68">
        <v>109</v>
      </c>
      <c r="O32" s="68"/>
      <c r="P32" s="69"/>
      <c r="Q32" s="70">
        <f>49+16</f>
        <v>65</v>
      </c>
      <c r="R32" s="70"/>
      <c r="S32" s="59"/>
      <c r="T32" s="73"/>
      <c r="U32" s="74" t="s">
        <v>67</v>
      </c>
    </row>
    <row r="33" spans="1:21" ht="3" customHeight="1">
      <c r="A33" s="77"/>
      <c r="B33" s="77"/>
      <c r="C33" s="77"/>
      <c r="D33" s="77"/>
      <c r="E33" s="78"/>
      <c r="F33" s="79"/>
      <c r="G33" s="79"/>
      <c r="H33" s="78"/>
      <c r="I33" s="78"/>
      <c r="J33" s="79"/>
      <c r="K33" s="79"/>
      <c r="L33" s="79"/>
      <c r="M33" s="79"/>
      <c r="N33" s="78"/>
      <c r="O33" s="78"/>
      <c r="P33" s="79"/>
      <c r="Q33" s="78"/>
      <c r="R33" s="78"/>
      <c r="S33" s="79"/>
      <c r="T33" s="77"/>
      <c r="U33" s="77"/>
    </row>
    <row r="34" spans="1:21" ht="3" customHeight="1"/>
    <row r="35" spans="1:21" s="82" customFormat="1" ht="16.5" customHeight="1">
      <c r="A35" s="80" t="s">
        <v>68</v>
      </c>
      <c r="B35" s="80"/>
      <c r="C35" s="81" t="s">
        <v>69</v>
      </c>
      <c r="D35" s="80" t="s">
        <v>70</v>
      </c>
      <c r="E35" s="80"/>
      <c r="F35" s="80"/>
      <c r="G35" s="80"/>
      <c r="H35" s="82" t="s">
        <v>71</v>
      </c>
      <c r="I35" s="80"/>
      <c r="J35" s="80"/>
      <c r="K35" s="80"/>
      <c r="L35" s="80"/>
      <c r="M35" s="80"/>
      <c r="N35" s="83"/>
      <c r="P35" s="14"/>
    </row>
    <row r="36" spans="1:21" s="84" customFormat="1" ht="15" customHeight="1">
      <c r="A36" s="80"/>
      <c r="B36" s="14"/>
      <c r="C36" s="14"/>
      <c r="D36" s="80"/>
      <c r="E36" s="14"/>
      <c r="F36" s="14"/>
      <c r="G36" s="80"/>
      <c r="I36" s="80"/>
      <c r="M36" s="85"/>
    </row>
    <row r="37" spans="1:21" s="86" customFormat="1" ht="16.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spans="1:21" s="86" customFormat="1" ht="16.5" customHeight="1">
      <c r="A38" s="87"/>
      <c r="B38" s="84"/>
      <c r="C38" s="84"/>
      <c r="D38" s="84"/>
      <c r="E38" s="87"/>
      <c r="F38" s="84"/>
      <c r="G38" s="84"/>
      <c r="H38" s="87"/>
      <c r="I38" s="87"/>
      <c r="J38" s="87"/>
      <c r="K38" s="87"/>
      <c r="L38" s="84"/>
      <c r="M38" s="87"/>
      <c r="N38" s="87"/>
      <c r="O38" s="87"/>
      <c r="P38" s="87"/>
      <c r="Q38" s="84"/>
      <c r="R38" s="87"/>
      <c r="S38" s="87"/>
      <c r="T38" s="87"/>
      <c r="U38" s="87"/>
    </row>
    <row r="39" spans="1:21" s="86" customFormat="1" ht="15" customHeight="1">
      <c r="A39" s="87"/>
      <c r="B39" s="84"/>
      <c r="C39" s="84"/>
      <c r="D39" s="84"/>
      <c r="E39" s="87"/>
      <c r="F39" s="84"/>
      <c r="G39" s="84"/>
      <c r="H39" s="87"/>
      <c r="I39" s="87"/>
      <c r="J39" s="87"/>
      <c r="K39" s="87"/>
      <c r="L39" s="84"/>
      <c r="M39" s="87"/>
      <c r="N39" s="87"/>
      <c r="O39" s="87"/>
      <c r="P39" s="87"/>
      <c r="Q39" s="84"/>
      <c r="R39" s="87"/>
      <c r="S39" s="87"/>
      <c r="T39" s="87"/>
      <c r="U39" s="87"/>
    </row>
    <row r="40" spans="1:21" ht="15" customHeight="1">
      <c r="A40" s="14"/>
      <c r="B40" s="84"/>
      <c r="C40" s="84"/>
      <c r="D40" s="84"/>
      <c r="E40" s="87"/>
      <c r="F40" s="84"/>
      <c r="G40" s="84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>
      <c r="N41" s="88"/>
      <c r="O41" s="88"/>
      <c r="P41" s="88"/>
    </row>
  </sheetData>
  <mergeCells count="23">
    <mergeCell ref="H8:J8"/>
    <mergeCell ref="K8:M8"/>
    <mergeCell ref="N8:P8"/>
    <mergeCell ref="Q8:S8"/>
    <mergeCell ref="A12:D12"/>
    <mergeCell ref="K6:M6"/>
    <mergeCell ref="N6:P6"/>
    <mergeCell ref="Q6:S6"/>
    <mergeCell ref="E7:G7"/>
    <mergeCell ref="H7:J7"/>
    <mergeCell ref="K7:M7"/>
    <mergeCell ref="N7:P7"/>
    <mergeCell ref="Q7:S7"/>
    <mergeCell ref="A4:D10"/>
    <mergeCell ref="H4:S4"/>
    <mergeCell ref="T4:U10"/>
    <mergeCell ref="E5:G5"/>
    <mergeCell ref="H5:J5"/>
    <mergeCell ref="K5:M5"/>
    <mergeCell ref="N5:P5"/>
    <mergeCell ref="Q5:S5"/>
    <mergeCell ref="E6:G6"/>
    <mergeCell ref="H6:J6"/>
  </mergeCells>
  <pageMargins left="0.55118110236220474" right="0.43" top="0.78740157480314965" bottom="0.51181102362204722" header="0.51181102362204722" footer="0.43307086614173229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>krabi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2020-04-08T03:44:10Z</dcterms:created>
  <dcterms:modified xsi:type="dcterms:W3CDTF">2020-04-08T03:44:29Z</dcterms:modified>
</cp:coreProperties>
</file>