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0320" windowHeight="8160" tabRatio="846" activeTab="5"/>
  </bookViews>
  <sheets>
    <sheet name="T-11.1" sheetId="32" r:id="rId1"/>
    <sheet name="T-11.2" sheetId="33" r:id="rId2"/>
    <sheet name="T-11.3" sheetId="34" r:id="rId3"/>
    <sheet name="T-11.4" sheetId="35" r:id="rId4"/>
    <sheet name="T-11.5" sheetId="36" r:id="rId5"/>
    <sheet name="T-11.6" sheetId="25" r:id="rId6"/>
    <sheet name="T-11.7" sheetId="23" r:id="rId7"/>
    <sheet name="T-11.8" sheetId="24" r:id="rId8"/>
    <sheet name="T-11.9" sheetId="22" r:id="rId9"/>
    <sheet name="T-11.10" sheetId="21" r:id="rId10"/>
    <sheet name="T-11.11" sheetId="29" r:id="rId11"/>
    <sheet name="Sheet1" sheetId="37" r:id="rId12"/>
  </sheets>
  <definedNames>
    <definedName name="_xlnm.Print_Area" localSheetId="0">'T-11.1'!$A$1:$P$28</definedName>
    <definedName name="_xlnm.Print_Area" localSheetId="9">'T-11.10'!$A$1:$P$61</definedName>
    <definedName name="_xlnm.Print_Area" localSheetId="10">'T-11.11'!$A$1:$U$54</definedName>
    <definedName name="_xlnm.Print_Area" localSheetId="1">'T-11.2'!$A$1:$Q$27</definedName>
    <definedName name="_xlnm.Print_Area" localSheetId="2">'T-11.3'!$A$1:$Q$61</definedName>
    <definedName name="_xlnm.Print_Area" localSheetId="3">'T-11.4'!$A$1:$Q$58</definedName>
    <definedName name="_xlnm.Print_Area" localSheetId="4">'T-11.5'!$A$1:$P$54</definedName>
    <definedName name="_xlnm.Print_Area" localSheetId="5">'T-11.6'!$A$1:$O$37</definedName>
    <definedName name="_xlnm.Print_Area" localSheetId="6">'T-11.7'!$A$1:$L$47</definedName>
    <definedName name="_xlnm.Print_Area" localSheetId="7">'T-11.8'!$A$1:$M$43</definedName>
    <definedName name="_xlnm.Print_Area" localSheetId="8">'T-11.9'!$A$1:$P$42</definedName>
  </definedNames>
  <calcPr calcId="144525"/>
</workbook>
</file>

<file path=xl/calcChain.xml><?xml version="1.0" encoding="utf-8"?>
<calcChain xmlns="http://schemas.openxmlformats.org/spreadsheetml/2006/main">
  <c r="H32" i="37" l="1"/>
  <c r="E26" i="37"/>
  <c r="A26" i="37"/>
  <c r="E12" i="35" l="1"/>
  <c r="I12" i="35"/>
  <c r="J12" i="35"/>
  <c r="F12" i="35"/>
  <c r="G12" i="35"/>
  <c r="H12" i="35"/>
  <c r="I49" i="35" l="1"/>
  <c r="J48" i="35"/>
  <c r="I48" i="35"/>
  <c r="J47" i="35"/>
  <c r="I47" i="35"/>
  <c r="I45" i="35"/>
  <c r="J43" i="35"/>
  <c r="I43" i="35"/>
  <c r="J42" i="35"/>
  <c r="I42" i="35"/>
  <c r="J41" i="35"/>
  <c r="I41" i="35"/>
  <c r="J39" i="35"/>
  <c r="J26" i="35"/>
  <c r="I26" i="35"/>
  <c r="J25" i="35"/>
  <c r="I25" i="35"/>
  <c r="I24" i="35"/>
  <c r="J22" i="35"/>
  <c r="I22" i="35"/>
  <c r="J21" i="35"/>
  <c r="I21" i="35"/>
  <c r="J20" i="35"/>
  <c r="I20" i="35"/>
  <c r="J19" i="35"/>
  <c r="I19" i="35"/>
  <c r="J18" i="35"/>
  <c r="I18" i="35"/>
  <c r="J17" i="35"/>
  <c r="J16" i="35"/>
  <c r="I16" i="35"/>
  <c r="J15" i="35"/>
  <c r="I15" i="35"/>
  <c r="J13" i="35"/>
  <c r="I13" i="35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G9" i="29"/>
  <c r="H9" i="29"/>
  <c r="I9" i="29"/>
  <c r="J9" i="29"/>
  <c r="K9" i="29"/>
  <c r="L9" i="29"/>
  <c r="M9" i="29"/>
  <c r="N9" i="29"/>
  <c r="O9" i="29"/>
  <c r="P9" i="29"/>
  <c r="F9" i="29"/>
  <c r="F8" i="21"/>
  <c r="G8" i="21"/>
  <c r="H8" i="21"/>
  <c r="I8" i="21"/>
  <c r="J8" i="21"/>
  <c r="K8" i="21"/>
  <c r="E8" i="21"/>
  <c r="E31" i="22"/>
  <c r="E15" i="22"/>
  <c r="E11" i="22"/>
  <c r="F20" i="32"/>
  <c r="F19" i="32"/>
  <c r="F18" i="32"/>
  <c r="F17" i="32"/>
  <c r="F16" i="32"/>
  <c r="F15" i="32"/>
  <c r="F14" i="32"/>
  <c r="F13" i="32"/>
  <c r="F12" i="32"/>
</calcChain>
</file>

<file path=xl/sharedStrings.xml><?xml version="1.0" encoding="utf-8"?>
<sst xmlns="http://schemas.openxmlformats.org/spreadsheetml/2006/main" count="938" uniqueCount="349">
  <si>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</si>
  <si>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</si>
  <si>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</si>
  <si>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</si>
  <si>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</si>
  <si>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</si>
  <si>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</si>
  <si>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</si>
  <si>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</si>
  <si>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</si>
  <si>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</si>
  <si>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</si>
  <si>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</si>
  <si>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</si>
  <si>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</si>
  <si>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</si>
  <si>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</si>
  <si>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</si>
  <si>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</si>
  <si>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</si>
  <si>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</si>
  <si>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</si>
  <si>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</si>
  <si>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</si>
  <si>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</si>
  <si>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</si>
  <si>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</si>
  <si>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</si>
  <si>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</si>
  <si>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</si>
  <si>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</si>
  <si>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</si>
  <si>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</si>
  <si>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ห่าน</t>
  </si>
  <si>
    <t>ชนิดของพืชผัก</t>
  </si>
  <si>
    <t>Type of vegetable crops</t>
  </si>
  <si>
    <t>Type of field crops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</si>
  <si>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</si>
  <si>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</si>
  <si>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</si>
  <si>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</si>
  <si>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</si>
  <si>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</si>
  <si>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</si>
  <si>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</si>
  <si>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</si>
  <si>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</si>
  <si>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</si>
  <si>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</si>
  <si>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</si>
  <si>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</si>
  <si>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</si>
  <si>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</si>
  <si>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</si>
  <si>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</si>
  <si>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</si>
  <si>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</si>
  <si>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</si>
  <si>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</si>
  <si>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</si>
  <si>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</si>
  <si>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</si>
  <si>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</si>
  <si>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</si>
  <si>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</si>
  <si>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</si>
  <si>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</si>
  <si>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</si>
  <si>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</si>
  <si>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</si>
  <si>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</si>
  <si>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</si>
  <si>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</si>
  <si>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</si>
  <si>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</si>
  <si>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</si>
  <si>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</si>
  <si>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</si>
  <si>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</si>
  <si>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</si>
  <si>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</si>
  <si>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</si>
  <si>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</si>
  <si>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</si>
  <si>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</si>
  <si>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</si>
  <si>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</si>
  <si>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</si>
  <si>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</si>
  <si>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</si>
  <si>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</si>
  <si>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</si>
  <si>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</si>
  <si>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</si>
  <si>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</si>
  <si>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</si>
  <si>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</si>
  <si>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</si>
  <si>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</si>
  <si>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</si>
  <si>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</si>
  <si>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</si>
  <si>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</si>
  <si>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</si>
  <si>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</si>
  <si>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</si>
  <si>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</si>
  <si>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</si>
  <si>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</si>
  <si>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</si>
  <si>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</si>
  <si>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</si>
  <si>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</si>
  <si>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</si>
  <si>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</si>
  <si>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</si>
  <si>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</si>
  <si>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</si>
  <si>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</si>
  <si>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</si>
  <si>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</si>
  <si>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</si>
  <si>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</si>
  <si>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</si>
  <si>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</si>
  <si>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</si>
  <si>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</si>
  <si>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</si>
  <si>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</si>
  <si>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</si>
  <si>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</si>
  <si>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</si>
  <si>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</si>
  <si>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</si>
  <si>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</si>
  <si>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</si>
  <si>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</si>
  <si>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</si>
  <si>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</si>
  <si>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</si>
  <si>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</si>
  <si>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</si>
  <si>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</si>
  <si>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</si>
  <si>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</si>
  <si>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Goose</t>
  </si>
  <si>
    <t>Fresh water</t>
  </si>
  <si>
    <t>แกะ</t>
  </si>
  <si>
    <t>Sheep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</si>
  <si>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</t>
  </si>
  <si>
    <t>Planted Area of Major Rice Harvested Area, Production and Yield per Rai by Type of Rice and District: Crop Year 2017  /2018</t>
  </si>
  <si>
    <t xml:space="preserve">    ที่มา:   สำนักงานเกษตรจังหวัดอุบลราชธานี </t>
  </si>
  <si>
    <t>Source:  Ubon Ratchathani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</si>
  <si>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</si>
  <si>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</si>
  <si>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</si>
  <si>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</si>
  <si>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</si>
  <si>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</si>
  <si>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</si>
  <si>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</si>
  <si>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</si>
  <si>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</si>
  <si>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</si>
  <si>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</si>
  <si>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</si>
  <si>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</si>
  <si>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</si>
  <si>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</si>
  <si>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</si>
  <si>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</si>
  <si>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</si>
  <si>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</si>
  <si>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</si>
  <si>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</si>
  <si>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</si>
  <si>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</si>
  <si>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</si>
  <si>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</si>
  <si>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</si>
  <si>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Second Rice, Harvested Area, Production and Yield per Rai by Type of Rice and District: Crop Year 2017/2018  </t>
  </si>
  <si>
    <t xml:space="preserve">    ที่มา:   สำนักงานเกษตรจังหวัดอุบลราชธานี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</si>
  <si>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</si>
  <si>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2560/2561</t>
  </si>
  <si>
    <t>Planted Area of Field Crops, Harvested Area, Production and Yield per Rai by Type of Field Crops: Crop Year 2017/2018</t>
  </si>
  <si>
    <t>มันสำปะหลัง</t>
  </si>
  <si>
    <t>ปอแก้ว</t>
  </si>
  <si>
    <t>อ้อยโรงงาน</t>
  </si>
  <si>
    <t>เผือก</t>
  </si>
  <si>
    <t>มันเทศ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</si>
  <si>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</si>
  <si>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Planted Area of Fruit Trees and Tree Crops, Harvested Area, Production and Yield per Rai by Type of Fruit Trees and Tree Crops: Crop Year  2017</t>
  </si>
  <si>
    <t>ยางพารา</t>
  </si>
  <si>
    <t>มะม่วงหิมพานต์</t>
  </si>
  <si>
    <t>ปาล์มน้ำมัน</t>
  </si>
  <si>
    <t>กล้วยน้ำว้า</t>
  </si>
  <si>
    <t>มะม่วง</t>
  </si>
  <si>
    <t>มะขามหวาน</t>
  </si>
  <si>
    <t>หน่อไม้ไผ่</t>
  </si>
  <si>
    <t>ลำไย</t>
  </si>
  <si>
    <t>เงาะ</t>
  </si>
  <si>
    <t>มะพร้าว</t>
  </si>
  <si>
    <t>มะละกอ</t>
  </si>
  <si>
    <t>น้อยหน่า</t>
  </si>
  <si>
    <t>มะนาว</t>
  </si>
  <si>
    <t>ฝรั่ง</t>
  </si>
  <si>
    <t>ส้มเขียวหวาน</t>
  </si>
  <si>
    <t>ขนุน</t>
  </si>
  <si>
    <t>กล้วยหอม</t>
  </si>
  <si>
    <t>ส้มโอ</t>
  </si>
  <si>
    <t>กระท้อน</t>
  </si>
  <si>
    <t>ปศุสัตว์ จำแนกเป็นรายอำเภอ พ.ศ. 2560</t>
  </si>
  <si>
    <t>Livestock by District: 2017</t>
  </si>
  <si>
    <t xml:space="preserve">    ที่มา:   สำนักงานปศุสัตว์จังหวัดอุบลราชธานี  </t>
  </si>
  <si>
    <t xml:space="preserve">               Source:  Ubon Ratchathani Provincial Livestock Office                                                                                                                                        </t>
  </si>
  <si>
    <t>Freshwater Culture Household by Type of Culture, Production of Freshwater Aquaculture and District: 2017</t>
  </si>
  <si>
    <t xml:space="preserve">     ที่มา:   สำนักงานประมงจังหวัดอุบลราชธานี </t>
  </si>
  <si>
    <t xml:space="preserve"> Source: Ubon Ratchathani Provincial Fishery Office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</si>
  <si>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</si>
  <si>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</si>
  <si>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สำนักงานประมงจังหวัดอุบลราชธานี</t>
  </si>
  <si>
    <t>Source:  Ubon Ratchathani Provincial Fishery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</si>
  <si>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</si>
  <si>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 2017</t>
  </si>
  <si>
    <t>พริกเม็ดใหญ่</t>
  </si>
  <si>
    <t>ฟักทอง</t>
  </si>
  <si>
    <t>ข้าวโพดรับประทาน</t>
  </si>
  <si>
    <t>ถั่วฝักยาว</t>
  </si>
  <si>
    <t>ผักบุ้งจีน</t>
  </si>
  <si>
    <t>แตงกวา</t>
  </si>
  <si>
    <t>แตงร้าน</t>
  </si>
  <si>
    <t>หอมแดง</t>
  </si>
  <si>
    <t>ต้นหอม  (หอมแบ่ง)</t>
  </si>
  <si>
    <t>ข้าวโพดหวาน</t>
  </si>
  <si>
    <t>มะเขือเทศ</t>
  </si>
  <si>
    <t>กะหล่ำดอก</t>
  </si>
  <si>
    <t>บวบ</t>
  </si>
  <si>
    <t>ผักคะน้า</t>
  </si>
  <si>
    <t>ผักกวางตุ้ง</t>
  </si>
  <si>
    <t>กระเทียม</t>
  </si>
  <si>
    <t>กะหล่ำปลี</t>
  </si>
  <si>
    <t>ผักกาดขาวปลี</t>
  </si>
  <si>
    <t>ผักกาดเขียวปลี</t>
  </si>
  <si>
    <t>มะระจีน</t>
  </si>
  <si>
    <t>ผักกาดหอม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</si>
  <si>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</si>
  <si>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Upland Rice, Harvested Area, Production and Yield per Rai by Type of Rice and District: Crop Year 2017/2018 </t>
  </si>
  <si>
    <t>การใช้ที่ดิน พ.ศ. 2550 - 2559</t>
  </si>
  <si>
    <t>Land Utilization: 2007 - 2016</t>
  </si>
  <si>
    <t>2550 (2007 )</t>
  </si>
  <si>
    <t>2551 (2008 )</t>
  </si>
  <si>
    <t>2552 (2009 )</t>
  </si>
  <si>
    <t>2553 (2010 )</t>
  </si>
  <si>
    <r>
      <t>2554</t>
    </r>
    <r>
      <rPr>
        <sz val="14"/>
        <rFont val="TH SarabunPSK"/>
        <family val="2"/>
      </rPr>
      <t xml:space="preserve"> (2011 )</t>
    </r>
  </si>
  <si>
    <t>2555 (2012 )</t>
  </si>
  <si>
    <t>2556 (2013 )</t>
  </si>
  <si>
    <t>2557 (2014 )</t>
  </si>
  <si>
    <t>2558 (2015 )</t>
  </si>
  <si>
    <t>2559 (2016 )</t>
  </si>
  <si>
    <t>Type of Farm Holding Land: 2007 - 2016</t>
  </si>
  <si>
    <r>
      <t>2554</t>
    </r>
    <r>
      <rPr>
        <sz val="14"/>
        <rFont val="TH SarabunPSK"/>
        <family val="2"/>
      </rPr>
      <t xml:space="preserve"> (2011)</t>
    </r>
  </si>
  <si>
    <t>2555 (2012)</t>
  </si>
  <si>
    <t>2556 (2013)</t>
  </si>
  <si>
    <t>2557 (2014)</t>
  </si>
  <si>
    <t>2558 (2015)</t>
  </si>
  <si>
    <t>2559 (2016)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</si>
  <si>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</si>
  <si>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</si>
  <si>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</si>
  <si>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</si>
  <si>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</si>
  <si>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</si>
  <si>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</si>
  <si>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</si>
  <si>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</si>
  <si>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</si>
  <si>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</si>
  <si>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</si>
  <si>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</si>
  <si>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</si>
  <si>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</si>
  <si>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Planted Area of Upland Rice, Harvested Area, Production and Yield per Rai by Type of Rice and District: Crop Year 2017/2018  (Cont.)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</si>
  <si>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</si>
  <si>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</si>
  <si>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</si>
  <si>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</si>
  <si>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</si>
  <si>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</si>
  <si>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</si>
  <si>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</si>
  <si>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</si>
  <si>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</si>
  <si>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</si>
  <si>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Source: Ubon Ratchathani Provincial Agricaltural Extension Office</t>
  </si>
  <si>
    <t>-</t>
  </si>
  <si>
    <t>ลักษณะการถือครองที่ดินทางการเกษตร พ.ศ. 2551 - 2559</t>
  </si>
  <si>
    <t xml:space="preserve">                          </t>
  </si>
  <si>
    <t xml:space="preserve">                                                           </t>
  </si>
  <si>
    <t xml:space="preserve">                                     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</si>
  <si>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</si>
  <si>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</si>
  <si>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Planted Area of Major Rice Harvested Area, Production and Yield per Rai by Type of Rice and District: Crop Year 2017 /2018 (Cont.)</t>
  </si>
  <si>
    <t>Planted Area of Second Rice, Harvested Area, Production and Yield per Rai by Type of Rice and District: Crop Year 2017/2018  (Cont.)</t>
  </si>
  <si>
    <t>Cassava</t>
  </si>
  <si>
    <t>Kenaf</t>
  </si>
  <si>
    <t>Sugar cane</t>
  </si>
  <si>
    <t>Taro</t>
  </si>
  <si>
    <t>Potato</t>
  </si>
  <si>
    <t>Chili</t>
  </si>
  <si>
    <t>Pumpkin</t>
  </si>
  <si>
    <t>Sweet corn</t>
  </si>
  <si>
    <t>Yard long  bean</t>
  </si>
  <si>
    <t>Chinese  convolvulus</t>
  </si>
  <si>
    <t>Short cucumber</t>
  </si>
  <si>
    <t>Large cucumber</t>
  </si>
  <si>
    <t>Shallot</t>
  </si>
  <si>
    <t xml:space="preserve">Spring onion </t>
  </si>
  <si>
    <t>Baby corn</t>
  </si>
  <si>
    <t>Tomato</t>
  </si>
  <si>
    <t>Cauliflower</t>
  </si>
  <si>
    <t>Angled loofah</t>
  </si>
  <si>
    <t>Chinese kale</t>
  </si>
  <si>
    <t>Chinese cabbage</t>
  </si>
  <si>
    <t>Garlic</t>
  </si>
  <si>
    <t>Cabbage</t>
  </si>
  <si>
    <t>Chinese white cabbage</t>
  </si>
  <si>
    <t xml:space="preserve">Leaf mustard </t>
  </si>
  <si>
    <t>Chinese bitter gourd</t>
  </si>
  <si>
    <t>Lettuce</t>
  </si>
  <si>
    <t>Para rubber</t>
  </si>
  <si>
    <t>Cashew nut</t>
  </si>
  <si>
    <t>Oil  Plam</t>
  </si>
  <si>
    <t xml:space="preserve">Banana </t>
  </si>
  <si>
    <t>Mango</t>
  </si>
  <si>
    <t>Tamarind</t>
  </si>
  <si>
    <t>Bamboo Shoot</t>
  </si>
  <si>
    <t>Longan</t>
  </si>
  <si>
    <t>Rambutan</t>
  </si>
  <si>
    <t>Coconut</t>
  </si>
  <si>
    <t>Papaya</t>
  </si>
  <si>
    <t>Suger apple</t>
  </si>
  <si>
    <t>Common lime</t>
  </si>
  <si>
    <t>Guava</t>
  </si>
  <si>
    <t>Orange</t>
  </si>
  <si>
    <t xml:space="preserve">Jack fruit </t>
  </si>
  <si>
    <t>Sweet banana</t>
  </si>
  <si>
    <t>Pomelo</t>
  </si>
  <si>
    <t>Santol</t>
  </si>
  <si>
    <t>Freshwater Culture Household by Type of Culture, Production of Freshwater Aquaculture and District: 2017(Cont.)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</si>
</sst>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  <numFmt numFmtId="190" formatCode="#,##0____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 applyProtection="0"/>
    <xf numFmtId="0" fontId="1" fillId="0" borderId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1" xfId="2" applyFont="1" applyBorder="1"/>
    <xf numFmtId="0" fontId="9" fillId="0" borderId="2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0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11" fillId="0" borderId="2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/>
    <xf numFmtId="43" fontId="11" fillId="0" borderId="3" xfId="1" applyFont="1" applyBorder="1" applyAlignment="1">
      <alignment horizontal="center"/>
    </xf>
    <xf numFmtId="43" fontId="11" fillId="0" borderId="2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3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3" fontId="11" fillId="0" borderId="2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Fill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3" applyFont="1" applyBorder="1" applyProtection="1">
      <protection locked="0"/>
    </xf>
    <xf numFmtId="0" fontId="11" fillId="2" borderId="0" xfId="3" applyFont="1" applyFill="1" applyBorder="1" applyAlignment="1" applyProtection="1">
      <alignment horizontal="left"/>
      <protection locked="0"/>
    </xf>
    <xf numFmtId="0" fontId="11" fillId="0" borderId="0" xfId="3" applyFont="1" applyBorder="1" applyAlignment="1" applyProtection="1">
      <alignment horizontal="left"/>
      <protection locked="0"/>
    </xf>
    <xf numFmtId="0" fontId="11" fillId="0" borderId="5" xfId="3" applyFont="1" applyBorder="1" applyProtection="1">
      <protection locked="0"/>
    </xf>
    <xf numFmtId="0" fontId="11" fillId="0" borderId="0" xfId="4" applyFont="1" applyFill="1" applyBorder="1" applyAlignment="1"/>
    <xf numFmtId="0" fontId="11" fillId="0" borderId="10" xfId="4" applyFont="1" applyFill="1" applyBorder="1"/>
    <xf numFmtId="0" fontId="7" fillId="0" borderId="10" xfId="5" applyFont="1" applyBorder="1" applyAlignment="1">
      <alignment horizontal="center"/>
    </xf>
    <xf numFmtId="0" fontId="11" fillId="0" borderId="0" xfId="4" quotePrefix="1" applyFont="1" applyFill="1" applyBorder="1" applyAlignment="1">
      <alignment horizontal="left"/>
    </xf>
    <xf numFmtId="0" fontId="7" fillId="0" borderId="0" xfId="5" applyFont="1" applyBorder="1" applyAlignment="1">
      <alignment horizontal="center"/>
    </xf>
    <xf numFmtId="0" fontId="11" fillId="0" borderId="0" xfId="4" applyFont="1" applyFill="1" applyBorder="1"/>
    <xf numFmtId="0" fontId="11" fillId="0" borderId="0" xfId="5" applyFont="1" applyBorder="1"/>
    <xf numFmtId="0" fontId="11" fillId="0" borderId="4" xfId="5" applyFont="1" applyBorder="1"/>
    <xf numFmtId="0" fontId="7" fillId="0" borderId="0" xfId="0" applyFont="1" applyBorder="1" applyAlignment="1">
      <alignment horizontal="left"/>
    </xf>
    <xf numFmtId="0" fontId="11" fillId="0" borderId="0" xfId="4" applyFont="1" applyFill="1" applyBorder="1" applyAlignment="1">
      <alignment horizontal="left"/>
    </xf>
    <xf numFmtId="0" fontId="9" fillId="0" borderId="8" xfId="0" applyFont="1" applyBorder="1" applyAlignment="1"/>
    <xf numFmtId="0" fontId="9" fillId="0" borderId="7" xfId="0" applyFont="1" applyBorder="1" applyAlignment="1"/>
    <xf numFmtId="0" fontId="9" fillId="0" borderId="2" xfId="0" applyFont="1" applyBorder="1" applyAlignment="1"/>
    <xf numFmtId="0" fontId="9" fillId="0" borderId="1" xfId="0" applyFont="1" applyBorder="1" applyAlignment="1"/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3" quotePrefix="1" applyFont="1" applyBorder="1" applyAlignment="1" applyProtection="1">
      <alignment horizontal="left"/>
      <protection locked="0"/>
    </xf>
    <xf numFmtId="0" fontId="11" fillId="0" borderId="0" xfId="3" quotePrefix="1" applyFont="1" applyBorder="1" applyAlignment="1">
      <alignment horizontal="left"/>
    </xf>
    <xf numFmtId="0" fontId="11" fillId="0" borderId="0" xfId="3" applyFont="1" applyBorder="1"/>
    <xf numFmtId="188" fontId="9" fillId="0" borderId="2" xfId="1" applyNumberFormat="1" applyFont="1" applyBorder="1" applyAlignment="1">
      <alignment horizontal="right" vertical="center"/>
    </xf>
    <xf numFmtId="188" fontId="9" fillId="0" borderId="0" xfId="1" applyNumberFormat="1" applyFont="1" applyBorder="1" applyAlignment="1">
      <alignment vertical="center"/>
    </xf>
    <xf numFmtId="188" fontId="9" fillId="0" borderId="0" xfId="1" applyNumberFormat="1" applyFont="1" applyBorder="1" applyAlignment="1">
      <alignment horizontal="right" vertical="center"/>
    </xf>
    <xf numFmtId="188" fontId="9" fillId="0" borderId="2" xfId="1" applyNumberFormat="1" applyFont="1" applyBorder="1" applyAlignment="1">
      <alignment vertical="center"/>
    </xf>
    <xf numFmtId="188" fontId="9" fillId="0" borderId="4" xfId="1" applyNumberFormat="1" applyFont="1" applyBorder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1" xfId="1" applyNumberFormat="1" applyFont="1" applyBorder="1" applyAlignment="1">
      <alignment vertical="center"/>
    </xf>
    <xf numFmtId="189" fontId="9" fillId="0" borderId="0" xfId="6" applyNumberFormat="1" applyFont="1" applyBorder="1" applyAlignment="1">
      <alignment horizontal="right" vertical="center"/>
    </xf>
    <xf numFmtId="189" fontId="9" fillId="0" borderId="1" xfId="6" applyNumberFormat="1" applyFont="1" applyBorder="1" applyAlignment="1">
      <alignment horizontal="right" vertical="center"/>
    </xf>
    <xf numFmtId="189" fontId="9" fillId="0" borderId="2" xfId="6" applyNumberFormat="1" applyFont="1" applyBorder="1" applyAlignment="1">
      <alignment horizontal="right" vertical="center"/>
    </xf>
    <xf numFmtId="0" fontId="7" fillId="0" borderId="10" xfId="0" applyFont="1" applyBorder="1" applyAlignment="1"/>
    <xf numFmtId="188" fontId="11" fillId="0" borderId="2" xfId="1" applyNumberFormat="1" applyFont="1" applyBorder="1" applyAlignment="1"/>
    <xf numFmtId="0" fontId="11" fillId="0" borderId="3" xfId="0" applyFont="1" applyBorder="1" applyAlignment="1"/>
    <xf numFmtId="0" fontId="11" fillId="0" borderId="9" xfId="0" applyFont="1" applyBorder="1" applyAlignment="1"/>
    <xf numFmtId="0" fontId="11" fillId="0" borderId="8" xfId="0" applyFont="1" applyBorder="1"/>
    <xf numFmtId="0" fontId="11" fillId="0" borderId="8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7" xfId="0" applyFont="1" applyBorder="1" applyAlignment="1"/>
    <xf numFmtId="188" fontId="7" fillId="0" borderId="2" xfId="0" applyNumberFormat="1" applyFont="1" applyBorder="1" applyAlignment="1">
      <alignment horizontal="left"/>
    </xf>
    <xf numFmtId="188" fontId="11" fillId="0" borderId="1" xfId="1" applyNumberFormat="1" applyFont="1" applyBorder="1" applyAlignment="1"/>
    <xf numFmtId="188" fontId="9" fillId="0" borderId="0" xfId="1" applyNumberFormat="1" applyFont="1" applyBorder="1"/>
    <xf numFmtId="188" fontId="9" fillId="0" borderId="1" xfId="1" applyNumberFormat="1" applyFont="1" applyBorder="1"/>
    <xf numFmtId="188" fontId="9" fillId="0" borderId="2" xfId="1" applyNumberFormat="1" applyFont="1" applyBorder="1"/>
    <xf numFmtId="188" fontId="9" fillId="0" borderId="2" xfId="1" applyNumberFormat="1" applyFont="1" applyBorder="1" applyAlignment="1">
      <alignment horizontal="right"/>
    </xf>
    <xf numFmtId="43" fontId="9" fillId="0" borderId="0" xfId="0" applyNumberFormat="1" applyFont="1" applyBorder="1" applyAlignment="1">
      <alignment vertical="center"/>
    </xf>
    <xf numFmtId="0" fontId="9" fillId="0" borderId="2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10" fillId="0" borderId="0" xfId="0" applyNumberFormat="1" applyFont="1" applyBorder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1" fontId="11" fillId="0" borderId="1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41" fontId="9" fillId="0" borderId="2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/>
    </xf>
    <xf numFmtId="41" fontId="11" fillId="0" borderId="9" xfId="0" applyNumberFormat="1" applyFont="1" applyBorder="1"/>
    <xf numFmtId="41" fontId="11" fillId="0" borderId="11" xfId="0" applyNumberFormat="1" applyFont="1" applyBorder="1"/>
    <xf numFmtId="41" fontId="11" fillId="0" borderId="3" xfId="0" applyNumberFormat="1" applyFont="1" applyBorder="1"/>
    <xf numFmtId="41" fontId="11" fillId="0" borderId="1" xfId="0" applyNumberFormat="1" applyFont="1" applyBorder="1"/>
    <xf numFmtId="41" fontId="11" fillId="0" borderId="4" xfId="0" applyNumberFormat="1" applyFont="1" applyBorder="1"/>
    <xf numFmtId="41" fontId="11" fillId="0" borderId="2" xfId="0" applyNumberFormat="1" applyFont="1" applyBorder="1"/>
    <xf numFmtId="190" fontId="11" fillId="0" borderId="0" xfId="4" quotePrefix="1" applyNumberFormat="1" applyFont="1" applyFill="1" applyBorder="1" applyAlignment="1">
      <alignment horizontal="left"/>
    </xf>
    <xf numFmtId="190" fontId="11" fillId="0" borderId="0" xfId="4" applyNumberFormat="1" applyFont="1" applyFill="1" applyBorder="1" applyAlignment="1">
      <alignment horizontal="left"/>
    </xf>
    <xf numFmtId="0" fontId="11" fillId="0" borderId="10" xfId="4" quotePrefix="1" applyFont="1" applyFill="1" applyBorder="1" applyAlignment="1">
      <alignment horizontal="left"/>
    </xf>
    <xf numFmtId="41" fontId="11" fillId="0" borderId="3" xfId="0" applyNumberFormat="1" applyFont="1" applyBorder="1" applyAlignment="1">
      <alignment horizontal="center"/>
    </xf>
    <xf numFmtId="41" fontId="11" fillId="0" borderId="11" xfId="0" applyNumberFormat="1" applyFont="1" applyBorder="1" applyAlignment="1">
      <alignment horizontal="center"/>
    </xf>
    <xf numFmtId="41" fontId="11" fillId="0" borderId="9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/>
    <xf numFmtId="41" fontId="7" fillId="0" borderId="4" xfId="0" applyNumberFormat="1" applyFont="1" applyBorder="1"/>
    <xf numFmtId="41" fontId="7" fillId="0" borderId="2" xfId="0" applyNumberFormat="1" applyFont="1" applyBorder="1" applyAlignment="1">
      <alignment horizontal="right"/>
    </xf>
    <xf numFmtId="41" fontId="7" fillId="0" borderId="0" xfId="0" applyNumberFormat="1" applyFont="1" applyBorder="1"/>
    <xf numFmtId="41" fontId="11" fillId="0" borderId="4" xfId="0" applyNumberFormat="1" applyFont="1" applyBorder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11" fillId="0" borderId="0" xfId="0" applyNumberFormat="1" applyFont="1" applyBorder="1"/>
    <xf numFmtId="189" fontId="10" fillId="0" borderId="0" xfId="0" applyNumberFormat="1" applyFont="1" applyBorder="1" applyAlignment="1"/>
    <xf numFmtId="41" fontId="7" fillId="0" borderId="3" xfId="1" applyNumberFormat="1" applyFont="1" applyBorder="1" applyAlignment="1"/>
    <xf numFmtId="41" fontId="11" fillId="0" borderId="2" xfId="1" applyNumberFormat="1" applyFont="1" applyBorder="1" applyAlignment="1"/>
    <xf numFmtId="41" fontId="11" fillId="0" borderId="1" xfId="1" applyNumberFormat="1" applyFont="1" applyBorder="1" applyAlignment="1"/>
    <xf numFmtId="41" fontId="11" fillId="0" borderId="3" xfId="1" applyNumberFormat="1" applyFont="1" applyBorder="1" applyAlignment="1"/>
    <xf numFmtId="41" fontId="11" fillId="0" borderId="9" xfId="1" applyNumberFormat="1" applyFont="1" applyBorder="1" applyAlignment="1"/>
    <xf numFmtId="188" fontId="7" fillId="0" borderId="0" xfId="0" applyNumberFormat="1" applyFont="1" applyBorder="1" applyAlignment="1"/>
    <xf numFmtId="41" fontId="0" fillId="0" borderId="0" xfId="0" applyNumberFormat="1"/>
    <xf numFmtId="188" fontId="0" fillId="0" borderId="0" xfId="0" applyNumberFormat="1"/>
    <xf numFmtId="0" fontId="9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11" fillId="0" borderId="1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7">
    <cellStyle name="Comma" xfId="1" builtinId="3"/>
    <cellStyle name="Comma 2" xfId="6"/>
    <cellStyle name="Normal" xfId="0" builtinId="0"/>
    <cellStyle name="Normal 2" xfId="2"/>
    <cellStyle name="Normal 2 2" xfId="5"/>
    <cellStyle name="Normal 3" xfId="3"/>
    <cellStyle name="ปกติ_สถิติการเกษตร1.xlw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11</xdr:row>
      <xdr:rowOff>266700</xdr:rowOff>
    </xdr:from>
    <xdr:to>
      <xdr:col>14</xdr:col>
      <xdr:colOff>304800</xdr:colOff>
      <xdr:row>26</xdr:row>
      <xdr:rowOff>171452</xdr:rowOff>
    </xdr:to>
    <xdr:grpSp>
      <xdr:nvGrpSpPr>
        <xdr:cNvPr id="9" name="Group 8"/>
        <xdr:cNvGrpSpPr/>
      </xdr:nvGrpSpPr>
      <xdr:grpSpPr>
        <a:xfrm>
          <a:off x="9496425" y="3086100"/>
          <a:ext cx="400050" cy="3457577"/>
          <a:chOff x="9667875" y="3562349"/>
          <a:chExt cx="400050" cy="2990851"/>
        </a:xfrm>
      </xdr:grpSpPr>
      <xdr:grpSp>
        <xdr:nvGrpSpPr>
          <xdr:cNvPr id="6" name="Group 5"/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13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31</xdr:row>
      <xdr:rowOff>57150</xdr:rowOff>
    </xdr:from>
    <xdr:to>
      <xdr:col>14</xdr:col>
      <xdr:colOff>269599</xdr:colOff>
      <xdr:row>43</xdr:row>
      <xdr:rowOff>171450</xdr:rowOff>
    </xdr:to>
    <xdr:grpSp>
      <xdr:nvGrpSpPr>
        <xdr:cNvPr id="10" name="Group 5"/>
        <xdr:cNvGrpSpPr/>
      </xdr:nvGrpSpPr>
      <xdr:grpSpPr>
        <a:xfrm>
          <a:off x="9629775" y="6448425"/>
          <a:ext cx="364849" cy="28098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571500</xdr:colOff>
      <xdr:row>12</xdr:row>
      <xdr:rowOff>190500</xdr:rowOff>
    </xdr:from>
    <xdr:to>
      <xdr:col>14</xdr:col>
      <xdr:colOff>238125</xdr:colOff>
      <xdr:row>28</xdr:row>
      <xdr:rowOff>190500</xdr:rowOff>
    </xdr:to>
    <xdr:grpSp>
      <xdr:nvGrpSpPr>
        <xdr:cNvPr id="15" name="Group 14"/>
        <xdr:cNvGrpSpPr/>
      </xdr:nvGrpSpPr>
      <xdr:grpSpPr>
        <a:xfrm>
          <a:off x="9553575" y="29432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14</xdr:row>
      <xdr:rowOff>123825</xdr:rowOff>
    </xdr:from>
    <xdr:to>
      <xdr:col>19</xdr:col>
      <xdr:colOff>228600</xdr:colOff>
      <xdr:row>36</xdr:row>
      <xdr:rowOff>190507</xdr:rowOff>
    </xdr:to>
    <xdr:grpSp>
      <xdr:nvGrpSpPr>
        <xdr:cNvPr id="7" name="Group 6"/>
        <xdr:cNvGrpSpPr/>
      </xdr:nvGrpSpPr>
      <xdr:grpSpPr>
        <a:xfrm>
          <a:off x="9515475" y="2752725"/>
          <a:ext cx="409575" cy="3771907"/>
          <a:chOff x="9515475" y="3648075"/>
          <a:chExt cx="409575" cy="3000382"/>
        </a:xfrm>
      </xdr:grpSpPr>
      <xdr:grpSp>
        <xdr:nvGrpSpPr>
          <xdr:cNvPr id="10" name="Group 9"/>
          <xdr:cNvGrpSpPr/>
        </xdr:nvGrpSpPr>
        <xdr:grpSpPr>
          <a:xfrm>
            <a:off x="9591675" y="6219829"/>
            <a:ext cx="333375" cy="428628"/>
            <a:chOff x="9591675" y="6219829"/>
            <a:chExt cx="333375" cy="428628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25</a:t>
              </a: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64807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76200</xdr:rowOff>
    </xdr:from>
    <xdr:to>
      <xdr:col>16</xdr:col>
      <xdr:colOff>2899</xdr:colOff>
      <xdr:row>12</xdr:row>
      <xdr:rowOff>304800</xdr:rowOff>
    </xdr:to>
    <xdr:grpSp>
      <xdr:nvGrpSpPr>
        <xdr:cNvPr id="9" name="Group 8"/>
        <xdr:cNvGrpSpPr/>
      </xdr:nvGrpSpPr>
      <xdr:grpSpPr>
        <a:xfrm>
          <a:off x="9591675" y="76200"/>
          <a:ext cx="374374" cy="3476625"/>
          <a:chOff x="9620250" y="85725"/>
          <a:chExt cx="374374" cy="2686050"/>
        </a:xfrm>
      </xdr:grpSpPr>
      <xdr:grpSp>
        <xdr:nvGrpSpPr>
          <xdr:cNvPr id="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14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13</xdr:row>
      <xdr:rowOff>85726</xdr:rowOff>
    </xdr:from>
    <xdr:to>
      <xdr:col>15</xdr:col>
      <xdr:colOff>238125</xdr:colOff>
      <xdr:row>25</xdr:row>
      <xdr:rowOff>238126</xdr:rowOff>
    </xdr:to>
    <xdr:grpSp>
      <xdr:nvGrpSpPr>
        <xdr:cNvPr id="9" name="Group 8"/>
        <xdr:cNvGrpSpPr/>
      </xdr:nvGrpSpPr>
      <xdr:grpSpPr>
        <a:xfrm>
          <a:off x="9505950" y="3105151"/>
          <a:ext cx="409575" cy="3352800"/>
          <a:chOff x="9458325" y="3590925"/>
          <a:chExt cx="409575" cy="3000375"/>
        </a:xfrm>
      </xdr:grpSpPr>
      <xdr:grpSp>
        <xdr:nvGrpSpPr>
          <xdr:cNvPr id="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15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66675</xdr:colOff>
      <xdr:row>28</xdr:row>
      <xdr:rowOff>47625</xdr:rowOff>
    </xdr:from>
    <xdr:to>
      <xdr:col>16</xdr:col>
      <xdr:colOff>12424</xdr:colOff>
      <xdr:row>42</xdr:row>
      <xdr:rowOff>190500</xdr:rowOff>
    </xdr:to>
    <xdr:grpSp>
      <xdr:nvGrpSpPr>
        <xdr:cNvPr id="15" name="Group 14"/>
        <xdr:cNvGrpSpPr/>
      </xdr:nvGrpSpPr>
      <xdr:grpSpPr>
        <a:xfrm>
          <a:off x="9591675" y="6610350"/>
          <a:ext cx="374374" cy="3314700"/>
          <a:chOff x="9620250" y="85725"/>
          <a:chExt cx="374374" cy="2686050"/>
        </a:xfrm>
      </xdr:grpSpPr>
      <xdr:grpSp>
        <xdr:nvGrpSpPr>
          <xdr:cNvPr id="1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600" b="1">
                  <a:latin typeface="TH SarabunPSK" pitchFamily="34" charset="-34"/>
                  <a:cs typeface="TH SarabunPSK" pitchFamily="34" charset="-34"/>
                </a:rPr>
                <a:t>16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28</xdr:row>
      <xdr:rowOff>76200</xdr:rowOff>
    </xdr:from>
    <xdr:to>
      <xdr:col>15</xdr:col>
      <xdr:colOff>364849</xdr:colOff>
      <xdr:row>41</xdr:row>
      <xdr:rowOff>123825</xdr:rowOff>
    </xdr:to>
    <xdr:grpSp>
      <xdr:nvGrpSpPr>
        <xdr:cNvPr id="10" name="Group 8"/>
        <xdr:cNvGrpSpPr/>
      </xdr:nvGrpSpPr>
      <xdr:grpSpPr>
        <a:xfrm>
          <a:off x="9401175" y="6638925"/>
          <a:ext cx="364849" cy="3143250"/>
          <a:chOff x="9410700" y="76200"/>
          <a:chExt cx="364849" cy="2686050"/>
        </a:xfrm>
      </xdr:grpSpPr>
      <xdr:grpSp>
        <xdr:nvGrpSpPr>
          <xdr:cNvPr id="11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18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114300</xdr:colOff>
      <xdr:row>13</xdr:row>
      <xdr:rowOff>76200</xdr:rowOff>
    </xdr:from>
    <xdr:to>
      <xdr:col>15</xdr:col>
      <xdr:colOff>333375</xdr:colOff>
      <xdr:row>25</xdr:row>
      <xdr:rowOff>228600</xdr:rowOff>
    </xdr:to>
    <xdr:grpSp>
      <xdr:nvGrpSpPr>
        <xdr:cNvPr id="15" name="Group 14"/>
        <xdr:cNvGrpSpPr/>
      </xdr:nvGrpSpPr>
      <xdr:grpSpPr>
        <a:xfrm>
          <a:off x="9324975" y="30956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17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1666875</xdr:colOff>
      <xdr:row>14</xdr:row>
      <xdr:rowOff>114300</xdr:rowOff>
    </xdr:from>
    <xdr:to>
      <xdr:col>15</xdr:col>
      <xdr:colOff>238125</xdr:colOff>
      <xdr:row>26</xdr:row>
      <xdr:rowOff>238125</xdr:rowOff>
    </xdr:to>
    <xdr:grpSp>
      <xdr:nvGrpSpPr>
        <xdr:cNvPr id="9" name="Group 8"/>
        <xdr:cNvGrpSpPr/>
      </xdr:nvGrpSpPr>
      <xdr:grpSpPr>
        <a:xfrm>
          <a:off x="9496425" y="3409950"/>
          <a:ext cx="400050" cy="2962275"/>
          <a:chOff x="9496425" y="3543300"/>
          <a:chExt cx="400050" cy="3000375"/>
        </a:xfrm>
      </xdr:grpSpPr>
      <xdr:grpSp>
        <xdr:nvGrpSpPr>
          <xdr:cNvPr id="6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1666875</xdr:colOff>
      <xdr:row>42</xdr:row>
      <xdr:rowOff>114300</xdr:rowOff>
    </xdr:from>
    <xdr:to>
      <xdr:col>15</xdr:col>
      <xdr:colOff>238125</xdr:colOff>
      <xdr:row>52</xdr:row>
      <xdr:rowOff>0</xdr:rowOff>
    </xdr:to>
    <xdr:grpSp>
      <xdr:nvGrpSpPr>
        <xdr:cNvPr id="10" name="Group 9"/>
        <xdr:cNvGrpSpPr/>
      </xdr:nvGrpSpPr>
      <xdr:grpSpPr>
        <a:xfrm>
          <a:off x="9496425" y="10029825"/>
          <a:ext cx="400050" cy="2000250"/>
          <a:chOff x="9496425" y="3543300"/>
          <a:chExt cx="400050" cy="3000375"/>
        </a:xfrm>
      </xdr:grpSpPr>
      <xdr:grpSp>
        <xdr:nvGrpSpPr>
          <xdr:cNvPr id="11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13</xdr:row>
      <xdr:rowOff>209550</xdr:rowOff>
    </xdr:from>
    <xdr:to>
      <xdr:col>13</xdr:col>
      <xdr:colOff>371475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53575" y="3238500"/>
          <a:ext cx="409575" cy="3314700"/>
          <a:chOff x="9458325" y="3590925"/>
          <a:chExt cx="409575" cy="3000375"/>
        </a:xfrm>
      </xdr:grpSpPr>
      <xdr:grpSp>
        <xdr:nvGrpSpPr>
          <xdr:cNvPr id="12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2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3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10</xdr:col>
      <xdr:colOff>57150</xdr:colOff>
      <xdr:row>0</xdr:row>
      <xdr:rowOff>0</xdr:rowOff>
    </xdr:from>
    <xdr:to>
      <xdr:col>11</xdr:col>
      <xdr:colOff>269599</xdr:colOff>
      <xdr:row>12</xdr:row>
      <xdr:rowOff>180975</xdr:rowOff>
    </xdr:to>
    <xdr:grpSp>
      <xdr:nvGrpSpPr>
        <xdr:cNvPr id="14" name="Group 8"/>
        <xdr:cNvGrpSpPr/>
      </xdr:nvGrpSpPr>
      <xdr:grpSpPr>
        <a:xfrm>
          <a:off x="9553575" y="0"/>
          <a:ext cx="364849" cy="3086100"/>
          <a:chOff x="9410700" y="76200"/>
          <a:chExt cx="364849" cy="2686050"/>
        </a:xfrm>
      </xdr:grpSpPr>
      <xdr:grpSp>
        <xdr:nvGrpSpPr>
          <xdr:cNvPr id="15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1695450</xdr:colOff>
      <xdr:row>12</xdr:row>
      <xdr:rowOff>209550</xdr:rowOff>
    </xdr:from>
    <xdr:to>
      <xdr:col>11</xdr:col>
      <xdr:colOff>238125</xdr:colOff>
      <xdr:row>27</xdr:row>
      <xdr:rowOff>180975</xdr:rowOff>
    </xdr:to>
    <xdr:grpSp>
      <xdr:nvGrpSpPr>
        <xdr:cNvPr id="12" name="Group 11"/>
        <xdr:cNvGrpSpPr/>
      </xdr:nvGrpSpPr>
      <xdr:grpSpPr>
        <a:xfrm>
          <a:off x="9563100" y="3009900"/>
          <a:ext cx="409575" cy="3352800"/>
          <a:chOff x="9458325" y="3590925"/>
          <a:chExt cx="409575" cy="3000375"/>
        </a:xfrm>
      </xdr:grpSpPr>
      <xdr:grpSp>
        <xdr:nvGrpSpPr>
          <xdr:cNvPr id="13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21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28575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8" name="Text 9"/>
        <xdr:cNvSpPr txBox="1">
          <a:spLocks noChangeArrowheads="1"/>
        </xdr:cNvSpPr>
      </xdr:nvSpPr>
      <xdr:spPr bwMode="auto">
        <a:xfrm>
          <a:off x="7896225" y="5772150"/>
          <a:ext cx="16859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fruit trees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and tree crops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38100</xdr:rowOff>
    </xdr:from>
    <xdr:to>
      <xdr:col>15</xdr:col>
      <xdr:colOff>260074</xdr:colOff>
      <xdr:row>13</xdr:row>
      <xdr:rowOff>85725</xdr:rowOff>
    </xdr:to>
    <xdr:grpSp>
      <xdr:nvGrpSpPr>
        <xdr:cNvPr id="10" name="Group 9"/>
        <xdr:cNvGrpSpPr/>
      </xdr:nvGrpSpPr>
      <xdr:grpSpPr>
        <a:xfrm>
          <a:off x="9191625" y="38100"/>
          <a:ext cx="364849" cy="26193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22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Normal="100" zoomScaleSheetLayoutView="100" workbookViewId="0">
      <selection activeCell="E19" sqref="E19"/>
    </sheetView>
  </sheetViews>
  <sheetFormatPr defaultRowHeight="18.75" x14ac:dyDescent="0.3"/>
  <cols>
    <col min="1" max="1" width="0.5703125" style="25" customWidth="1"/>
    <col min="2" max="2" width="5.5703125" style="25" customWidth="1"/>
    <col min="3" max="3" width="4.5703125" style="25" customWidth="1"/>
    <col min="4" max="4" width="2.28515625" style="25" customWidth="1"/>
    <col min="5" max="13" width="14.28515625" style="25" customWidth="1"/>
    <col min="14" max="14" width="2.28515625" style="25" customWidth="1"/>
    <col min="15" max="15" width="5.28515625" style="25" customWidth="1"/>
    <col min="16" max="16384" width="9.140625" style="7"/>
  </cols>
  <sheetData>
    <row r="1" spans="1:15" s="3" customFormat="1" x14ac:dyDescent="0.3">
      <c r="A1" s="1"/>
      <c r="B1" s="1" t="s">
        <v>0</v>
      </c>
      <c r="C1" s="43">
        <v>11.1</v>
      </c>
      <c r="D1" s="1" t="s">
        <v>247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116</v>
      </c>
      <c r="C2" s="43">
        <v>11.1</v>
      </c>
      <c r="D2" s="1" t="s">
        <v>248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96</v>
      </c>
      <c r="N3" s="6"/>
      <c r="O3" s="6"/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 x14ac:dyDescent="0.3">
      <c r="A5" s="29"/>
      <c r="B5" s="29"/>
      <c r="C5" s="29"/>
      <c r="D5" s="29"/>
      <c r="E5" s="28"/>
      <c r="F5" s="274" t="s">
        <v>119</v>
      </c>
      <c r="G5" s="274"/>
      <c r="H5" s="274"/>
      <c r="I5" s="274"/>
      <c r="J5" s="274"/>
      <c r="K5" s="274"/>
      <c r="L5" s="62"/>
      <c r="M5" s="63"/>
      <c r="N5" s="9"/>
      <c r="O5" s="9"/>
    </row>
    <row r="6" spans="1:15" s="10" customFormat="1" ht="24" customHeight="1" x14ac:dyDescent="0.3">
      <c r="A6" s="275" t="s">
        <v>73</v>
      </c>
      <c r="B6" s="275"/>
      <c r="C6" s="275"/>
      <c r="D6" s="276"/>
      <c r="E6" s="64"/>
      <c r="F6" s="131"/>
      <c r="G6" s="19"/>
      <c r="H6" s="25"/>
      <c r="I6" s="65" t="s">
        <v>107</v>
      </c>
      <c r="J6" s="65" t="s">
        <v>108</v>
      </c>
      <c r="K6" s="20"/>
      <c r="L6" s="66"/>
      <c r="M6" s="20"/>
      <c r="N6" s="8"/>
      <c r="O6" s="11"/>
    </row>
    <row r="7" spans="1:15" s="10" customFormat="1" ht="24" customHeight="1" x14ac:dyDescent="0.3">
      <c r="A7" s="275" t="s">
        <v>74</v>
      </c>
      <c r="B7" s="275"/>
      <c r="C7" s="275"/>
      <c r="D7" s="276"/>
      <c r="E7" s="66"/>
      <c r="F7" s="65"/>
      <c r="G7" s="25"/>
      <c r="H7" s="65"/>
      <c r="I7" s="65" t="s">
        <v>106</v>
      </c>
      <c r="J7" s="65" t="s">
        <v>120</v>
      </c>
      <c r="K7" s="66"/>
      <c r="L7" s="66" t="s">
        <v>118</v>
      </c>
      <c r="M7" s="66"/>
      <c r="N7" s="11"/>
      <c r="O7" s="11"/>
    </row>
    <row r="8" spans="1:15" s="10" customFormat="1" ht="24" customHeight="1" x14ac:dyDescent="0.3">
      <c r="A8" s="275"/>
      <c r="B8" s="275"/>
      <c r="C8" s="275"/>
      <c r="D8" s="276"/>
      <c r="E8" s="64" t="s">
        <v>115</v>
      </c>
      <c r="F8" s="65"/>
      <c r="G8" s="25"/>
      <c r="H8" s="65" t="s">
        <v>54</v>
      </c>
      <c r="I8" s="65" t="s">
        <v>122</v>
      </c>
      <c r="J8" s="65" t="s">
        <v>109</v>
      </c>
      <c r="K8" s="66" t="s">
        <v>102</v>
      </c>
      <c r="L8" s="66" t="s">
        <v>139</v>
      </c>
      <c r="M8" s="66"/>
      <c r="N8" s="11"/>
      <c r="O8" s="11"/>
    </row>
    <row r="9" spans="1:15" s="10" customFormat="1" ht="24" customHeight="1" x14ac:dyDescent="0.3">
      <c r="A9" s="16"/>
      <c r="B9" s="16"/>
      <c r="C9" s="16"/>
      <c r="D9" s="17"/>
      <c r="E9" s="66" t="s">
        <v>1</v>
      </c>
      <c r="F9" s="65" t="s">
        <v>37</v>
      </c>
      <c r="G9" s="130" t="s">
        <v>53</v>
      </c>
      <c r="H9" s="65" t="s">
        <v>121</v>
      </c>
      <c r="I9" s="65" t="s">
        <v>113</v>
      </c>
      <c r="J9" s="65" t="s">
        <v>110</v>
      </c>
      <c r="K9" s="66" t="s">
        <v>112</v>
      </c>
      <c r="L9" s="66" t="s">
        <v>140</v>
      </c>
      <c r="M9" s="66" t="s">
        <v>114</v>
      </c>
      <c r="N9" s="11"/>
      <c r="O9" s="11"/>
    </row>
    <row r="10" spans="1:15" s="10" customFormat="1" ht="24" customHeight="1" x14ac:dyDescent="0.3">
      <c r="A10" s="67"/>
      <c r="B10" s="67"/>
      <c r="C10" s="67"/>
      <c r="D10" s="68"/>
      <c r="E10" s="70" t="s">
        <v>59</v>
      </c>
      <c r="F10" s="69" t="s">
        <v>1</v>
      </c>
      <c r="G10" s="149" t="s">
        <v>55</v>
      </c>
      <c r="H10" s="69" t="s">
        <v>105</v>
      </c>
      <c r="I10" s="69" t="s">
        <v>105</v>
      </c>
      <c r="J10" s="69" t="s">
        <v>111</v>
      </c>
      <c r="K10" s="69" t="s">
        <v>59</v>
      </c>
      <c r="L10" s="70" t="s">
        <v>141</v>
      </c>
      <c r="M10" s="70" t="s">
        <v>52</v>
      </c>
      <c r="N10" s="11"/>
      <c r="O10" s="11"/>
    </row>
    <row r="11" spans="1:15" s="15" customFormat="1" ht="15.75" x14ac:dyDescent="0.25">
      <c r="A11" s="277"/>
      <c r="B11" s="277"/>
      <c r="C11" s="277"/>
      <c r="D11" s="278"/>
      <c r="E11" s="12"/>
      <c r="F11" s="61"/>
      <c r="H11" s="14"/>
      <c r="J11" s="14"/>
      <c r="K11" s="14"/>
      <c r="L11" s="14"/>
    </row>
    <row r="12" spans="1:15" s="18" customFormat="1" ht="21.75" customHeight="1" x14ac:dyDescent="0.5">
      <c r="A12" s="280" t="s">
        <v>249</v>
      </c>
      <c r="B12" s="281"/>
      <c r="C12" s="281"/>
      <c r="D12" s="281"/>
      <c r="E12" s="190">
        <v>9840526</v>
      </c>
      <c r="F12" s="191">
        <f>SUM(G12:K12)</f>
        <v>5212616</v>
      </c>
      <c r="G12" s="190">
        <v>4293678</v>
      </c>
      <c r="H12" s="190">
        <v>267833</v>
      </c>
      <c r="I12" s="190">
        <v>219188</v>
      </c>
      <c r="J12" s="190">
        <v>14277</v>
      </c>
      <c r="K12" s="190">
        <v>417640</v>
      </c>
      <c r="L12" s="190">
        <v>3124604</v>
      </c>
      <c r="M12" s="192">
        <v>1503306</v>
      </c>
    </row>
    <row r="13" spans="1:15" s="18" customFormat="1" ht="21.75" customHeight="1" x14ac:dyDescent="0.5">
      <c r="A13" s="280" t="s">
        <v>250</v>
      </c>
      <c r="B13" s="281"/>
      <c r="C13" s="281"/>
      <c r="D13" s="281"/>
      <c r="E13" s="190">
        <v>9840526</v>
      </c>
      <c r="F13" s="191">
        <f t="shared" ref="F13:F19" si="0">SUM(G13:K13)</f>
        <v>5160535</v>
      </c>
      <c r="G13" s="190">
        <v>4295784</v>
      </c>
      <c r="H13" s="190">
        <v>268101</v>
      </c>
      <c r="I13" s="190">
        <v>207420</v>
      </c>
      <c r="J13" s="190">
        <v>12787</v>
      </c>
      <c r="K13" s="190">
        <v>376443</v>
      </c>
      <c r="L13" s="190">
        <v>2783046</v>
      </c>
      <c r="M13" s="192">
        <v>1896945</v>
      </c>
    </row>
    <row r="14" spans="1:15" s="18" customFormat="1" ht="21.75" customHeight="1" x14ac:dyDescent="0.5">
      <c r="A14" s="280" t="s">
        <v>251</v>
      </c>
      <c r="B14" s="281"/>
      <c r="C14" s="281"/>
      <c r="D14" s="281"/>
      <c r="E14" s="190">
        <v>9840526</v>
      </c>
      <c r="F14" s="191">
        <f t="shared" si="0"/>
        <v>5243532</v>
      </c>
      <c r="G14" s="190">
        <v>4301765</v>
      </c>
      <c r="H14" s="190">
        <v>323722</v>
      </c>
      <c r="I14" s="190">
        <v>226513</v>
      </c>
      <c r="J14" s="190">
        <v>12762</v>
      </c>
      <c r="K14" s="190">
        <v>378770</v>
      </c>
      <c r="L14" s="190">
        <v>2700049</v>
      </c>
      <c r="M14" s="192">
        <v>1896945</v>
      </c>
    </row>
    <row r="15" spans="1:15" s="18" customFormat="1" ht="21.75" customHeight="1" x14ac:dyDescent="0.5">
      <c r="A15" s="280" t="s">
        <v>252</v>
      </c>
      <c r="B15" s="281"/>
      <c r="C15" s="281"/>
      <c r="D15" s="281"/>
      <c r="E15" s="190">
        <v>9840526</v>
      </c>
      <c r="F15" s="191">
        <f t="shared" si="0"/>
        <v>5254184</v>
      </c>
      <c r="G15" s="190">
        <v>4310569</v>
      </c>
      <c r="H15" s="190">
        <v>302187</v>
      </c>
      <c r="I15" s="190">
        <v>249966</v>
      </c>
      <c r="J15" s="190">
        <v>12951</v>
      </c>
      <c r="K15" s="190">
        <v>378511</v>
      </c>
      <c r="L15" s="190">
        <v>2689397</v>
      </c>
      <c r="M15" s="192">
        <v>1896945</v>
      </c>
    </row>
    <row r="16" spans="1:15" s="18" customFormat="1" ht="21.75" customHeight="1" x14ac:dyDescent="0.5">
      <c r="A16" s="280" t="s">
        <v>253</v>
      </c>
      <c r="B16" s="281"/>
      <c r="C16" s="281"/>
      <c r="D16" s="281"/>
      <c r="E16" s="190">
        <v>9840526</v>
      </c>
      <c r="F16" s="191">
        <f t="shared" si="0"/>
        <v>5363406</v>
      </c>
      <c r="G16" s="190">
        <v>4343969</v>
      </c>
      <c r="H16" s="190">
        <v>344442</v>
      </c>
      <c r="I16" s="190">
        <v>280458</v>
      </c>
      <c r="J16" s="190">
        <v>13633</v>
      </c>
      <c r="K16" s="190">
        <v>380904</v>
      </c>
      <c r="L16" s="190">
        <v>2580175</v>
      </c>
      <c r="M16" s="192">
        <v>1896945</v>
      </c>
    </row>
    <row r="17" spans="1:19" s="18" customFormat="1" ht="21.75" customHeight="1" x14ac:dyDescent="0.5">
      <c r="A17" s="280" t="s">
        <v>254</v>
      </c>
      <c r="B17" s="281"/>
      <c r="C17" s="281"/>
      <c r="D17" s="281"/>
      <c r="E17" s="190">
        <v>9840526</v>
      </c>
      <c r="F17" s="191">
        <f t="shared" si="0"/>
        <v>5363815.540634091</v>
      </c>
      <c r="G17" s="190">
        <v>4342547.3308346104</v>
      </c>
      <c r="H17" s="190">
        <v>345685.00986166799</v>
      </c>
      <c r="I17" s="190">
        <v>280853.87424423097</v>
      </c>
      <c r="J17" s="190">
        <v>13725.2792846264</v>
      </c>
      <c r="K17" s="190">
        <v>381004.046408956</v>
      </c>
      <c r="L17" s="190">
        <v>2579765.4593659099</v>
      </c>
      <c r="M17" s="192">
        <v>1896945</v>
      </c>
    </row>
    <row r="18" spans="1:19" s="18" customFormat="1" ht="21.75" customHeight="1" x14ac:dyDescent="0.5">
      <c r="A18" s="280" t="s">
        <v>255</v>
      </c>
      <c r="B18" s="281"/>
      <c r="C18" s="281"/>
      <c r="D18" s="281"/>
      <c r="E18" s="190">
        <v>9840526</v>
      </c>
      <c r="F18" s="191">
        <f t="shared" si="0"/>
        <v>5363916.21609597</v>
      </c>
      <c r="G18" s="190">
        <v>4342504.2935433704</v>
      </c>
      <c r="H18" s="190">
        <v>345690.23869392998</v>
      </c>
      <c r="I18" s="190">
        <v>281121.78705230699</v>
      </c>
      <c r="J18" s="190">
        <v>13690.738958001501</v>
      </c>
      <c r="K18" s="190">
        <v>380909.15784836101</v>
      </c>
      <c r="L18" s="190">
        <v>2694933.7939040302</v>
      </c>
      <c r="M18" s="192">
        <v>1781675.99</v>
      </c>
    </row>
    <row r="19" spans="1:19" s="18" customFormat="1" ht="21.75" customHeight="1" x14ac:dyDescent="0.5">
      <c r="A19" s="280" t="s">
        <v>256</v>
      </c>
      <c r="B19" s="281"/>
      <c r="C19" s="281"/>
      <c r="D19" s="281"/>
      <c r="E19" s="190">
        <v>9840526</v>
      </c>
      <c r="F19" s="191">
        <f t="shared" si="0"/>
        <v>5363735.3706142455</v>
      </c>
      <c r="G19" s="190">
        <v>4342171.6334705353</v>
      </c>
      <c r="H19" s="190">
        <v>345628.53614736482</v>
      </c>
      <c r="I19" s="190">
        <v>281011.44747066638</v>
      </c>
      <c r="J19" s="190">
        <v>13796.076093679394</v>
      </c>
      <c r="K19" s="190">
        <v>381127.67743200093</v>
      </c>
      <c r="L19" s="190">
        <v>2653886.939385755</v>
      </c>
      <c r="M19" s="192">
        <v>1822903.69</v>
      </c>
      <c r="P19" s="216"/>
    </row>
    <row r="20" spans="1:19" s="18" customFormat="1" ht="21.75" customHeight="1" x14ac:dyDescent="0.5">
      <c r="A20" s="279" t="s">
        <v>257</v>
      </c>
      <c r="B20" s="279"/>
      <c r="C20" s="279"/>
      <c r="D20" s="280"/>
      <c r="E20" s="193">
        <v>9840526</v>
      </c>
      <c r="F20" s="193">
        <f>SUM(G20:K20)</f>
        <v>5364730.5086119613</v>
      </c>
      <c r="G20" s="194">
        <v>4342891.6126585901</v>
      </c>
      <c r="H20" s="195">
        <v>345864.63937632798</v>
      </c>
      <c r="I20" s="196">
        <v>281183.48081946297</v>
      </c>
      <c r="J20" s="193">
        <v>13799.979352782901</v>
      </c>
      <c r="K20" s="193">
        <v>380990.79640479799</v>
      </c>
      <c r="L20" s="193">
        <v>2694097.6113880398</v>
      </c>
      <c r="M20" s="191">
        <v>1781697.88</v>
      </c>
      <c r="P20" s="216"/>
    </row>
    <row r="21" spans="1:19" ht="21.75" customHeight="1" x14ac:dyDescent="0.3">
      <c r="A21" s="279" t="s">
        <v>258</v>
      </c>
      <c r="B21" s="279"/>
      <c r="C21" s="279"/>
      <c r="D21" s="280"/>
      <c r="E21" s="212">
        <v>9840526</v>
      </c>
      <c r="F21" s="214">
        <v>5364743</v>
      </c>
      <c r="G21" s="212">
        <v>4342457</v>
      </c>
      <c r="H21" s="214">
        <v>346066</v>
      </c>
      <c r="I21" s="212">
        <v>281394</v>
      </c>
      <c r="J21" s="214">
        <v>13817</v>
      </c>
      <c r="K21" s="214">
        <v>381010</v>
      </c>
      <c r="L21" s="214">
        <v>2701109</v>
      </c>
      <c r="M21" s="212">
        <v>1774674</v>
      </c>
      <c r="N21" s="7"/>
      <c r="O21" s="7"/>
      <c r="P21" s="216"/>
    </row>
    <row r="22" spans="1:19" ht="4.5" customHeight="1" x14ac:dyDescent="0.3">
      <c r="A22" s="21"/>
      <c r="B22" s="21"/>
      <c r="C22" s="21"/>
      <c r="D22" s="22"/>
      <c r="E22" s="21"/>
      <c r="F22" s="24"/>
      <c r="G22" s="21"/>
      <c r="H22" s="24"/>
      <c r="I22" s="22"/>
      <c r="J22" s="21"/>
      <c r="K22" s="23"/>
      <c r="L22" s="23"/>
      <c r="M22" s="23"/>
      <c r="N22" s="7"/>
      <c r="O22" s="7"/>
    </row>
    <row r="23" spans="1:19" ht="4.5" customHeight="1" x14ac:dyDescent="0.3"/>
    <row r="24" spans="1:19" s="27" customFormat="1" ht="17.25" x14ac:dyDescent="0.3">
      <c r="A24" s="26"/>
      <c r="B24" s="26" t="s">
        <v>56</v>
      </c>
      <c r="C24" s="26"/>
      <c r="D24" s="26"/>
      <c r="E24" s="26"/>
      <c r="F24" s="26"/>
      <c r="G24" s="26"/>
      <c r="I24" s="26"/>
      <c r="K24" s="26"/>
      <c r="L24" s="26"/>
      <c r="M24" s="26"/>
      <c r="N24" s="26"/>
      <c r="O24" s="26"/>
      <c r="S24" s="27" t="s">
        <v>297</v>
      </c>
    </row>
    <row r="25" spans="1:19" s="27" customFormat="1" ht="17.25" x14ac:dyDescent="0.3">
      <c r="A25" s="26"/>
      <c r="B25" s="26" t="s">
        <v>57</v>
      </c>
      <c r="H25" s="26"/>
      <c r="I25" s="26"/>
      <c r="J25" s="26"/>
      <c r="K25" s="26"/>
      <c r="L25" s="26"/>
      <c r="M25" s="26"/>
      <c r="N25" s="26"/>
      <c r="O25" s="26"/>
    </row>
    <row r="30" spans="1:19" x14ac:dyDescent="0.3">
      <c r="J30" s="37"/>
      <c r="K30" s="37"/>
      <c r="L30" s="37"/>
      <c r="M30" s="37"/>
      <c r="N30" s="37"/>
      <c r="O30" s="37"/>
    </row>
  </sheetData>
  <mergeCells count="15">
    <mergeCell ref="A21:D21"/>
    <mergeCell ref="A20:D20"/>
    <mergeCell ref="A12:D12"/>
    <mergeCell ref="A13:D13"/>
    <mergeCell ref="A14:D14"/>
    <mergeCell ref="A17:D17"/>
    <mergeCell ref="A18:D18"/>
    <mergeCell ref="A19:D19"/>
    <mergeCell ref="A15:D15"/>
    <mergeCell ref="A16:D16"/>
    <mergeCell ref="F5:K5"/>
    <mergeCell ref="A7:D7"/>
    <mergeCell ref="A6:D6"/>
    <mergeCell ref="A8:D8"/>
    <mergeCell ref="A11:D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5"/>
  <sheetViews>
    <sheetView showGridLines="0" view="pageBreakPreview" topLeftCell="A22" zoomScaleSheetLayoutView="100" workbookViewId="0">
      <selection activeCell="R12" sqref="R12"/>
    </sheetView>
  </sheetViews>
  <sheetFormatPr defaultRowHeight="18.75" x14ac:dyDescent="0.3"/>
  <cols>
    <col min="1" max="1" width="1.7109375" style="25" customWidth="1"/>
    <col min="2" max="2" width="6" style="25" customWidth="1"/>
    <col min="3" max="3" width="5.85546875" style="25" customWidth="1"/>
    <col min="4" max="4" width="3.7109375" style="25" customWidth="1"/>
    <col min="5" max="6" width="13.7109375" style="25" customWidth="1"/>
    <col min="7" max="7" width="14.140625" style="25" customWidth="1"/>
    <col min="8" max="8" width="14.5703125" style="25" customWidth="1"/>
    <col min="9" max="9" width="14.28515625" style="25" customWidth="1"/>
    <col min="10" max="10" width="14.42578125" style="25" customWidth="1"/>
    <col min="11" max="11" width="21.5703125" style="25" customWidth="1"/>
    <col min="12" max="12" width="11" style="7" customWidth="1"/>
    <col min="13" max="13" width="8.8554687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26" s="3" customFormat="1" x14ac:dyDescent="0.3">
      <c r="A1" s="1"/>
      <c r="B1" s="1" t="s">
        <v>0</v>
      </c>
      <c r="C1" s="30">
        <v>11.1</v>
      </c>
      <c r="D1" s="1" t="s">
        <v>299</v>
      </c>
      <c r="E1" s="1"/>
      <c r="F1" s="1"/>
      <c r="G1" s="1"/>
      <c r="H1" s="1"/>
      <c r="I1" s="1"/>
      <c r="J1" s="1"/>
      <c r="K1" s="1"/>
    </row>
    <row r="2" spans="1:26" s="5" customFormat="1" x14ac:dyDescent="0.3">
      <c r="A2" s="4"/>
      <c r="B2" s="1" t="s">
        <v>116</v>
      </c>
      <c r="C2" s="30">
        <v>11.1</v>
      </c>
      <c r="D2" s="1" t="s">
        <v>215</v>
      </c>
      <c r="E2" s="4"/>
      <c r="F2" s="4"/>
      <c r="G2" s="4"/>
      <c r="H2" s="4"/>
      <c r="I2" s="4"/>
      <c r="J2" s="4"/>
      <c r="K2" s="4"/>
    </row>
    <row r="3" spans="1:26" s="5" customFormat="1" ht="6" customHeight="1" x14ac:dyDescent="0.3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21"/>
      <c r="M3" s="321"/>
    </row>
    <row r="4" spans="1:26" s="42" customFormat="1" ht="21" customHeight="1" x14ac:dyDescent="0.3">
      <c r="A4" s="322" t="s">
        <v>103</v>
      </c>
      <c r="B4" s="323"/>
      <c r="C4" s="323"/>
      <c r="D4" s="323"/>
      <c r="E4" s="128"/>
      <c r="F4" s="327" t="s">
        <v>136</v>
      </c>
      <c r="G4" s="327"/>
      <c r="H4" s="327"/>
      <c r="I4" s="327"/>
      <c r="J4" s="327"/>
      <c r="K4" s="111"/>
      <c r="L4" s="323" t="s">
        <v>104</v>
      </c>
      <c r="M4" s="314"/>
    </row>
    <row r="5" spans="1:26" s="42" customFormat="1" ht="21" customHeight="1" x14ac:dyDescent="0.3">
      <c r="A5" s="286"/>
      <c r="B5" s="324"/>
      <c r="C5" s="324"/>
      <c r="D5" s="324"/>
      <c r="E5" s="112"/>
      <c r="F5" s="328" t="s">
        <v>143</v>
      </c>
      <c r="G5" s="328"/>
      <c r="H5" s="328"/>
      <c r="I5" s="328"/>
      <c r="J5" s="328"/>
      <c r="K5" s="112" t="s">
        <v>138</v>
      </c>
      <c r="L5" s="324"/>
      <c r="M5" s="326"/>
    </row>
    <row r="6" spans="1:26" s="42" customFormat="1" ht="21" customHeight="1" x14ac:dyDescent="0.3">
      <c r="A6" s="286"/>
      <c r="B6" s="324"/>
      <c r="C6" s="324"/>
      <c r="D6" s="324"/>
      <c r="E6" s="112" t="s">
        <v>125</v>
      </c>
      <c r="F6" s="112" t="s">
        <v>137</v>
      </c>
      <c r="G6" s="112" t="s">
        <v>127</v>
      </c>
      <c r="H6" s="112" t="s">
        <v>131</v>
      </c>
      <c r="I6" s="112" t="s">
        <v>132</v>
      </c>
      <c r="J6" s="112" t="s">
        <v>129</v>
      </c>
      <c r="K6" s="112" t="s">
        <v>135</v>
      </c>
      <c r="L6" s="324"/>
      <c r="M6" s="326"/>
    </row>
    <row r="7" spans="1:26" s="33" customFormat="1" ht="21" customHeight="1" x14ac:dyDescent="0.3">
      <c r="A7" s="311"/>
      <c r="B7" s="325"/>
      <c r="C7" s="325"/>
      <c r="D7" s="325"/>
      <c r="E7" s="148" t="s">
        <v>126</v>
      </c>
      <c r="F7" s="113" t="s">
        <v>144</v>
      </c>
      <c r="G7" s="113" t="s">
        <v>128</v>
      </c>
      <c r="H7" s="113" t="s">
        <v>133</v>
      </c>
      <c r="I7" s="113" t="s">
        <v>134</v>
      </c>
      <c r="J7" s="113" t="s">
        <v>130</v>
      </c>
      <c r="K7" s="113" t="s">
        <v>142</v>
      </c>
      <c r="L7" s="325"/>
      <c r="M7" s="315"/>
    </row>
    <row r="8" spans="1:26" s="33" customFormat="1" ht="23.25" customHeight="1" x14ac:dyDescent="0.3">
      <c r="A8" s="177"/>
      <c r="B8" s="317" t="s">
        <v>37</v>
      </c>
      <c r="C8" s="317"/>
      <c r="D8" s="317"/>
      <c r="E8" s="266">
        <f>SUM(E9:E29,E39:E42)</f>
        <v>15164</v>
      </c>
      <c r="F8" s="266">
        <f>SUM(F9:F29,F39:F42)</f>
        <v>9613.6839999999993</v>
      </c>
      <c r="G8" s="266">
        <f t="shared" ref="G8:K8" si="0">SUM(G9:G29,G39:G42)</f>
        <v>5262.91</v>
      </c>
      <c r="H8" s="266">
        <f t="shared" si="0"/>
        <v>0</v>
      </c>
      <c r="I8" s="266">
        <f t="shared" si="0"/>
        <v>0</v>
      </c>
      <c r="J8" s="266">
        <f t="shared" si="0"/>
        <v>111.00000000000001</v>
      </c>
      <c r="K8" s="266">
        <f t="shared" si="0"/>
        <v>6520242.5999999996</v>
      </c>
      <c r="L8" s="319" t="s">
        <v>1</v>
      </c>
      <c r="M8" s="320"/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s="33" customFormat="1" ht="17.100000000000001" customHeight="1" x14ac:dyDescent="0.3">
      <c r="A9" s="165" t="s">
        <v>154</v>
      </c>
      <c r="B9" s="160"/>
      <c r="C9" s="160"/>
      <c r="D9" s="160"/>
      <c r="E9" s="267">
        <v>61</v>
      </c>
      <c r="F9" s="268">
        <v>58.043999999999997</v>
      </c>
      <c r="G9" s="267">
        <v>50.7</v>
      </c>
      <c r="H9" s="268">
        <v>0</v>
      </c>
      <c r="I9" s="268">
        <v>0</v>
      </c>
      <c r="J9" s="268">
        <v>7.34</v>
      </c>
      <c r="K9" s="267">
        <v>309240</v>
      </c>
      <c r="L9" s="187" t="s">
        <v>266</v>
      </c>
      <c r="M9" s="36"/>
    </row>
    <row r="10" spans="1:26" s="37" customFormat="1" ht="17.100000000000001" customHeight="1" x14ac:dyDescent="0.3">
      <c r="A10" s="165" t="s">
        <v>155</v>
      </c>
      <c r="B10" s="160"/>
      <c r="C10" s="160"/>
      <c r="D10" s="116"/>
      <c r="E10" s="267">
        <v>113</v>
      </c>
      <c r="F10" s="268">
        <v>61.75</v>
      </c>
      <c r="G10" s="267">
        <v>0</v>
      </c>
      <c r="H10" s="268">
        <v>0</v>
      </c>
      <c r="I10" s="268">
        <v>0</v>
      </c>
      <c r="J10" s="268">
        <v>0</v>
      </c>
      <c r="K10" s="267">
        <v>12637</v>
      </c>
      <c r="L10" s="187" t="s">
        <v>267</v>
      </c>
      <c r="M10" s="116"/>
    </row>
    <row r="11" spans="1:26" s="37" customFormat="1" ht="17.100000000000001" customHeight="1" x14ac:dyDescent="0.3">
      <c r="A11" s="165" t="s">
        <v>156</v>
      </c>
      <c r="B11" s="160"/>
      <c r="C11" s="160"/>
      <c r="D11" s="116"/>
      <c r="E11" s="267">
        <v>447</v>
      </c>
      <c r="F11" s="268">
        <v>127</v>
      </c>
      <c r="G11" s="267">
        <v>127</v>
      </c>
      <c r="H11" s="268">
        <v>0</v>
      </c>
      <c r="I11" s="268">
        <v>0</v>
      </c>
      <c r="J11" s="268">
        <v>0</v>
      </c>
      <c r="K11" s="267">
        <v>70460</v>
      </c>
      <c r="L11" s="187" t="s">
        <v>268</v>
      </c>
      <c r="M11" s="116"/>
    </row>
    <row r="12" spans="1:26" s="37" customFormat="1" ht="17.100000000000001" customHeight="1" x14ac:dyDescent="0.3">
      <c r="A12" s="165" t="s">
        <v>157</v>
      </c>
      <c r="B12" s="160"/>
      <c r="C12" s="160"/>
      <c r="D12" s="116"/>
      <c r="E12" s="267">
        <v>60</v>
      </c>
      <c r="F12" s="268">
        <v>56.09</v>
      </c>
      <c r="G12" s="267">
        <v>0</v>
      </c>
      <c r="H12" s="268">
        <v>0</v>
      </c>
      <c r="I12" s="268">
        <v>0</v>
      </c>
      <c r="J12" s="268">
        <v>56.09</v>
      </c>
      <c r="K12" s="267">
        <v>62851</v>
      </c>
      <c r="L12" s="165" t="s">
        <v>269</v>
      </c>
      <c r="M12" s="116"/>
    </row>
    <row r="13" spans="1:26" s="37" customFormat="1" ht="17.100000000000001" customHeight="1" x14ac:dyDescent="0.3">
      <c r="A13" s="165" t="s">
        <v>158</v>
      </c>
      <c r="B13" s="160"/>
      <c r="C13" s="160"/>
      <c r="D13" s="116"/>
      <c r="E13" s="267">
        <v>279</v>
      </c>
      <c r="F13" s="268">
        <v>120.3</v>
      </c>
      <c r="G13" s="267">
        <v>120.3</v>
      </c>
      <c r="H13" s="268">
        <v>0</v>
      </c>
      <c r="I13" s="268">
        <v>0</v>
      </c>
      <c r="J13" s="268">
        <v>0</v>
      </c>
      <c r="K13" s="267">
        <v>28371</v>
      </c>
      <c r="L13" s="165" t="s">
        <v>270</v>
      </c>
      <c r="M13" s="116"/>
    </row>
    <row r="14" spans="1:26" s="37" customFormat="1" ht="17.100000000000001" customHeight="1" x14ac:dyDescent="0.3">
      <c r="A14" s="165" t="s">
        <v>159</v>
      </c>
      <c r="B14" s="160"/>
      <c r="C14" s="160"/>
      <c r="D14" s="116"/>
      <c r="E14" s="267">
        <v>1619</v>
      </c>
      <c r="F14" s="268">
        <v>959.06</v>
      </c>
      <c r="G14" s="267">
        <v>959.06</v>
      </c>
      <c r="H14" s="268">
        <v>0</v>
      </c>
      <c r="I14" s="268">
        <v>0</v>
      </c>
      <c r="J14" s="268">
        <v>0</v>
      </c>
      <c r="K14" s="267">
        <v>266140</v>
      </c>
      <c r="L14" s="165" t="s">
        <v>271</v>
      </c>
      <c r="M14" s="116"/>
    </row>
    <row r="15" spans="1:26" s="37" customFormat="1" ht="17.100000000000001" customHeight="1" x14ac:dyDescent="0.3">
      <c r="A15" s="165" t="s">
        <v>160</v>
      </c>
      <c r="B15" s="160"/>
      <c r="C15" s="160"/>
      <c r="D15" s="116"/>
      <c r="E15" s="267">
        <v>1912</v>
      </c>
      <c r="F15" s="268">
        <v>1513.71</v>
      </c>
      <c r="G15" s="267">
        <v>0</v>
      </c>
      <c r="H15" s="268">
        <v>0</v>
      </c>
      <c r="I15" s="268">
        <v>0</v>
      </c>
      <c r="J15" s="268">
        <v>0</v>
      </c>
      <c r="K15" s="267">
        <v>232294</v>
      </c>
      <c r="L15" s="187" t="s">
        <v>272</v>
      </c>
      <c r="M15" s="116"/>
    </row>
    <row r="16" spans="1:26" s="37" customFormat="1" ht="17.100000000000001" customHeight="1" x14ac:dyDescent="0.3">
      <c r="A16" s="165" t="s">
        <v>161</v>
      </c>
      <c r="B16" s="160"/>
      <c r="C16" s="160"/>
      <c r="D16" s="116"/>
      <c r="E16" s="267">
        <v>639</v>
      </c>
      <c r="F16" s="268">
        <v>169.95</v>
      </c>
      <c r="G16" s="267">
        <v>0</v>
      </c>
      <c r="H16" s="268">
        <v>0</v>
      </c>
      <c r="I16" s="268">
        <v>0</v>
      </c>
      <c r="J16" s="268">
        <v>0</v>
      </c>
      <c r="K16" s="267">
        <v>39553</v>
      </c>
      <c r="L16" s="165" t="s">
        <v>273</v>
      </c>
      <c r="M16" s="116"/>
    </row>
    <row r="17" spans="1:15" s="37" customFormat="1" ht="17.100000000000001" customHeight="1" x14ac:dyDescent="0.3">
      <c r="A17" s="165" t="s">
        <v>162</v>
      </c>
      <c r="B17" s="160"/>
      <c r="C17" s="160"/>
      <c r="D17" s="116"/>
      <c r="E17" s="267">
        <v>3100</v>
      </c>
      <c r="F17" s="268">
        <v>2506.42</v>
      </c>
      <c r="G17" s="267">
        <v>0</v>
      </c>
      <c r="H17" s="268">
        <v>0</v>
      </c>
      <c r="I17" s="268">
        <v>0</v>
      </c>
      <c r="J17" s="268">
        <v>0</v>
      </c>
      <c r="K17" s="267">
        <v>395160</v>
      </c>
      <c r="L17" s="187" t="s">
        <v>274</v>
      </c>
      <c r="M17" s="116"/>
    </row>
    <row r="18" spans="1:15" s="37" customFormat="1" ht="17.100000000000001" customHeight="1" x14ac:dyDescent="0.3">
      <c r="A18" s="165" t="s">
        <v>163</v>
      </c>
      <c r="B18" s="160"/>
      <c r="C18" s="160"/>
      <c r="D18" s="116"/>
      <c r="E18" s="267">
        <v>819</v>
      </c>
      <c r="F18" s="268">
        <v>381.35</v>
      </c>
      <c r="G18" s="267">
        <v>381.35</v>
      </c>
      <c r="H18" s="268">
        <v>0</v>
      </c>
      <c r="I18" s="268">
        <v>0</v>
      </c>
      <c r="J18" s="268">
        <v>0</v>
      </c>
      <c r="K18" s="267">
        <v>164096</v>
      </c>
      <c r="L18" s="165" t="s">
        <v>275</v>
      </c>
      <c r="M18" s="116"/>
    </row>
    <row r="19" spans="1:15" s="37" customFormat="1" ht="17.100000000000001" customHeight="1" x14ac:dyDescent="0.3">
      <c r="A19" s="165" t="s">
        <v>164</v>
      </c>
      <c r="B19" s="27"/>
      <c r="C19" s="27"/>
      <c r="D19" s="116"/>
      <c r="E19" s="267">
        <v>230</v>
      </c>
      <c r="F19" s="268">
        <v>117.44</v>
      </c>
      <c r="G19" s="267">
        <v>117.44</v>
      </c>
      <c r="H19" s="268">
        <v>0</v>
      </c>
      <c r="I19" s="268">
        <v>0</v>
      </c>
      <c r="J19" s="268">
        <v>0</v>
      </c>
      <c r="K19" s="267">
        <v>193125</v>
      </c>
      <c r="L19" s="165" t="s">
        <v>276</v>
      </c>
      <c r="M19" s="116"/>
    </row>
    <row r="20" spans="1:15" s="37" customFormat="1" ht="17.100000000000001" customHeight="1" x14ac:dyDescent="0.3">
      <c r="A20" s="165" t="s">
        <v>165</v>
      </c>
      <c r="B20" s="27"/>
      <c r="C20" s="27"/>
      <c r="D20" s="116"/>
      <c r="E20" s="267">
        <v>1623</v>
      </c>
      <c r="F20" s="268">
        <v>771.66</v>
      </c>
      <c r="G20" s="267">
        <v>771.66</v>
      </c>
      <c r="H20" s="268">
        <v>0</v>
      </c>
      <c r="I20" s="268">
        <v>0</v>
      </c>
      <c r="J20" s="268">
        <v>0</v>
      </c>
      <c r="K20" s="267">
        <v>242917</v>
      </c>
      <c r="L20" s="187" t="s">
        <v>277</v>
      </c>
      <c r="M20" s="116"/>
    </row>
    <row r="21" spans="1:15" s="37" customFormat="1" ht="17.100000000000001" customHeight="1" x14ac:dyDescent="0.3">
      <c r="A21" s="165" t="s">
        <v>166</v>
      </c>
      <c r="B21" s="27"/>
      <c r="C21" s="27"/>
      <c r="D21" s="116"/>
      <c r="E21" s="267">
        <v>237</v>
      </c>
      <c r="F21" s="268">
        <v>129.29</v>
      </c>
      <c r="G21" s="267">
        <v>109.32</v>
      </c>
      <c r="H21" s="268">
        <v>0</v>
      </c>
      <c r="I21" s="268">
        <v>0</v>
      </c>
      <c r="J21" s="268">
        <v>19.98</v>
      </c>
      <c r="K21" s="267">
        <v>1263375</v>
      </c>
      <c r="L21" s="165" t="s">
        <v>278</v>
      </c>
      <c r="M21" s="116"/>
    </row>
    <row r="22" spans="1:15" s="37" customFormat="1" ht="17.100000000000001" customHeight="1" x14ac:dyDescent="0.3">
      <c r="A22" s="165" t="s">
        <v>167</v>
      </c>
      <c r="B22" s="27"/>
      <c r="C22" s="27"/>
      <c r="D22" s="116"/>
      <c r="E22" s="267">
        <v>1615</v>
      </c>
      <c r="F22" s="268">
        <v>900.17</v>
      </c>
      <c r="G22" s="267">
        <v>889.57</v>
      </c>
      <c r="H22" s="268">
        <v>0</v>
      </c>
      <c r="I22" s="268">
        <v>0</v>
      </c>
      <c r="J22" s="268">
        <v>5.3</v>
      </c>
      <c r="K22" s="267">
        <v>1956249</v>
      </c>
      <c r="L22" s="165" t="s">
        <v>279</v>
      </c>
      <c r="M22" s="116"/>
    </row>
    <row r="23" spans="1:15" s="37" customFormat="1" ht="17.100000000000001" customHeight="1" x14ac:dyDescent="0.3">
      <c r="A23" s="165" t="s">
        <v>168</v>
      </c>
      <c r="B23" s="27"/>
      <c r="C23" s="27"/>
      <c r="D23" s="116"/>
      <c r="E23" s="267">
        <v>107</v>
      </c>
      <c r="F23" s="268">
        <v>46.51</v>
      </c>
      <c r="G23" s="267">
        <v>46.51</v>
      </c>
      <c r="H23" s="268">
        <v>0</v>
      </c>
      <c r="I23" s="268">
        <v>0</v>
      </c>
      <c r="J23" s="268">
        <v>0</v>
      </c>
      <c r="K23" s="267">
        <v>56755</v>
      </c>
      <c r="L23" s="187" t="s">
        <v>282</v>
      </c>
      <c r="M23" s="116"/>
    </row>
    <row r="24" spans="1:15" s="37" customFormat="1" ht="17.100000000000001" customHeight="1" x14ac:dyDescent="0.3">
      <c r="A24" s="165" t="s">
        <v>169</v>
      </c>
      <c r="B24" s="27"/>
      <c r="C24" s="27"/>
      <c r="D24" s="116"/>
      <c r="E24" s="267">
        <v>217</v>
      </c>
      <c r="F24" s="268">
        <v>861</v>
      </c>
      <c r="G24" s="267">
        <v>861</v>
      </c>
      <c r="H24" s="268">
        <v>0</v>
      </c>
      <c r="I24" s="268">
        <v>0</v>
      </c>
      <c r="J24" s="268">
        <v>0</v>
      </c>
      <c r="K24" s="267">
        <v>51053</v>
      </c>
      <c r="L24" s="187" t="s">
        <v>283</v>
      </c>
      <c r="M24" s="116"/>
    </row>
    <row r="25" spans="1:15" s="37" customFormat="1" ht="17.100000000000001" customHeight="1" x14ac:dyDescent="0.3">
      <c r="A25" s="165" t="s">
        <v>170</v>
      </c>
      <c r="B25" s="27"/>
      <c r="C25" s="27"/>
      <c r="D25" s="116"/>
      <c r="E25" s="267">
        <v>83</v>
      </c>
      <c r="F25" s="268">
        <v>11</v>
      </c>
      <c r="G25" s="267">
        <v>11</v>
      </c>
      <c r="H25" s="268">
        <v>0</v>
      </c>
      <c r="I25" s="268">
        <v>0</v>
      </c>
      <c r="J25" s="268">
        <v>0</v>
      </c>
      <c r="K25" s="267">
        <v>98000</v>
      </c>
      <c r="L25" s="165" t="s">
        <v>284</v>
      </c>
      <c r="M25" s="116"/>
    </row>
    <row r="26" spans="1:15" s="37" customFormat="1" ht="17.100000000000001" customHeight="1" x14ac:dyDescent="0.3">
      <c r="A26" s="165" t="s">
        <v>171</v>
      </c>
      <c r="B26" s="27"/>
      <c r="C26" s="27"/>
      <c r="D26" s="116"/>
      <c r="E26" s="267">
        <v>263</v>
      </c>
      <c r="F26" s="268">
        <v>12.26</v>
      </c>
      <c r="G26" s="267">
        <v>11.96</v>
      </c>
      <c r="H26" s="268">
        <v>0</v>
      </c>
      <c r="I26" s="268">
        <v>0</v>
      </c>
      <c r="J26" s="268">
        <v>0.15</v>
      </c>
      <c r="K26" s="267">
        <v>78603.63</v>
      </c>
      <c r="L26" s="187" t="s">
        <v>285</v>
      </c>
      <c r="M26" s="116"/>
    </row>
    <row r="27" spans="1:15" s="37" customFormat="1" ht="17.100000000000001" customHeight="1" x14ac:dyDescent="0.3">
      <c r="A27" s="165" t="s">
        <v>172</v>
      </c>
      <c r="B27" s="27"/>
      <c r="C27" s="27"/>
      <c r="D27" s="116"/>
      <c r="E27" s="267">
        <v>175</v>
      </c>
      <c r="F27" s="268">
        <v>80.489999999999995</v>
      </c>
      <c r="G27" s="267">
        <v>80.489999999999995</v>
      </c>
      <c r="H27" s="268">
        <v>0</v>
      </c>
      <c r="I27" s="268">
        <v>0</v>
      </c>
      <c r="J27" s="268">
        <v>0</v>
      </c>
      <c r="K27" s="267">
        <v>200751</v>
      </c>
      <c r="L27" s="187" t="s">
        <v>286</v>
      </c>
      <c r="M27" s="116"/>
    </row>
    <row r="28" spans="1:15" s="37" customFormat="1" ht="17.100000000000001" customHeight="1" x14ac:dyDescent="0.3">
      <c r="A28" s="166" t="s">
        <v>173</v>
      </c>
      <c r="B28" s="27"/>
      <c r="C28" s="27"/>
      <c r="D28" s="116"/>
      <c r="E28" s="267">
        <v>2</v>
      </c>
      <c r="F28" s="268">
        <v>0.75</v>
      </c>
      <c r="G28" s="267">
        <v>0.75</v>
      </c>
      <c r="H28" s="268">
        <v>0</v>
      </c>
      <c r="I28" s="268">
        <v>0</v>
      </c>
      <c r="J28" s="268">
        <v>0</v>
      </c>
      <c r="K28" s="267">
        <v>180</v>
      </c>
      <c r="L28" s="188" t="s">
        <v>287</v>
      </c>
      <c r="M28" s="116"/>
    </row>
    <row r="29" spans="1:15" s="37" customFormat="1" ht="17.100000000000001" customHeight="1" x14ac:dyDescent="0.3">
      <c r="A29" s="165" t="s">
        <v>174</v>
      </c>
      <c r="B29" s="27"/>
      <c r="C29" s="27"/>
      <c r="D29" s="116"/>
      <c r="E29" s="267">
        <v>639</v>
      </c>
      <c r="F29" s="268">
        <v>381.6</v>
      </c>
      <c r="G29" s="267">
        <v>381.6</v>
      </c>
      <c r="H29" s="268">
        <v>0</v>
      </c>
      <c r="I29" s="268">
        <v>0</v>
      </c>
      <c r="J29" s="268">
        <v>0</v>
      </c>
      <c r="K29" s="267">
        <v>121043</v>
      </c>
      <c r="L29" s="189" t="s">
        <v>288</v>
      </c>
      <c r="M29" s="116"/>
    </row>
    <row r="30" spans="1:15" s="37" customFormat="1" ht="3" customHeight="1" x14ac:dyDescent="0.3">
      <c r="A30" s="38"/>
      <c r="E30" s="181"/>
      <c r="F30" s="182"/>
      <c r="G30" s="181"/>
      <c r="H30" s="182"/>
      <c r="I30" s="182"/>
      <c r="J30" s="182"/>
      <c r="K30" s="181"/>
    </row>
    <row r="31" spans="1:15" s="37" customFormat="1" ht="3" customHeight="1" x14ac:dyDescent="0.3">
      <c r="E31" s="181"/>
      <c r="F31" s="182"/>
      <c r="G31" s="181"/>
      <c r="H31" s="182"/>
      <c r="I31" s="182"/>
      <c r="J31" s="182"/>
      <c r="K31" s="181"/>
    </row>
    <row r="32" spans="1:15" x14ac:dyDescent="0.3">
      <c r="A32" s="1"/>
      <c r="B32" s="1" t="s">
        <v>0</v>
      </c>
      <c r="C32" s="30">
        <v>11.1</v>
      </c>
      <c r="D32" s="1" t="s">
        <v>300</v>
      </c>
      <c r="E32" s="1"/>
      <c r="F32" s="1"/>
      <c r="G32" s="1"/>
      <c r="H32" s="1"/>
      <c r="I32" s="1"/>
      <c r="J32" s="1"/>
      <c r="K32" s="1"/>
      <c r="L32" s="3"/>
      <c r="M32" s="3"/>
      <c r="N32" s="3"/>
      <c r="O32" s="3"/>
    </row>
    <row r="33" spans="1:15" x14ac:dyDescent="0.3">
      <c r="A33" s="4"/>
      <c r="B33" s="1" t="s">
        <v>116</v>
      </c>
      <c r="C33" s="30">
        <v>11.1</v>
      </c>
      <c r="D33" s="1" t="s">
        <v>348</v>
      </c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</row>
    <row r="34" spans="1:15" x14ac:dyDescent="0.3">
      <c r="A34" s="4"/>
      <c r="B34" s="4"/>
      <c r="C34" s="30"/>
      <c r="D34" s="4"/>
      <c r="E34" s="4"/>
      <c r="F34" s="4"/>
      <c r="G34" s="4"/>
      <c r="H34" s="4"/>
      <c r="I34" s="4"/>
      <c r="J34" s="4"/>
      <c r="K34" s="4"/>
      <c r="L34" s="321"/>
      <c r="M34" s="321"/>
      <c r="N34" s="5"/>
      <c r="O34" s="5"/>
    </row>
    <row r="35" spans="1:15" x14ac:dyDescent="0.3">
      <c r="A35" s="322" t="s">
        <v>103</v>
      </c>
      <c r="B35" s="323"/>
      <c r="C35" s="323"/>
      <c r="D35" s="323"/>
      <c r="E35" s="128"/>
      <c r="F35" s="327" t="s">
        <v>136</v>
      </c>
      <c r="G35" s="327"/>
      <c r="H35" s="327"/>
      <c r="I35" s="327"/>
      <c r="J35" s="327"/>
      <c r="K35" s="162"/>
      <c r="L35" s="323" t="s">
        <v>104</v>
      </c>
      <c r="M35" s="314"/>
      <c r="N35" s="42"/>
      <c r="O35" s="42"/>
    </row>
    <row r="36" spans="1:15" x14ac:dyDescent="0.3">
      <c r="A36" s="286"/>
      <c r="B36" s="324"/>
      <c r="C36" s="324"/>
      <c r="D36" s="324"/>
      <c r="E36" s="112"/>
      <c r="F36" s="328" t="s">
        <v>143</v>
      </c>
      <c r="G36" s="328"/>
      <c r="H36" s="328"/>
      <c r="I36" s="328"/>
      <c r="J36" s="328"/>
      <c r="K36" s="112" t="s">
        <v>138</v>
      </c>
      <c r="L36" s="324"/>
      <c r="M36" s="326"/>
      <c r="N36" s="42"/>
      <c r="O36" s="42"/>
    </row>
    <row r="37" spans="1:15" x14ac:dyDescent="0.3">
      <c r="A37" s="286"/>
      <c r="B37" s="324"/>
      <c r="C37" s="324"/>
      <c r="D37" s="324"/>
      <c r="E37" s="112" t="s">
        <v>125</v>
      </c>
      <c r="F37" s="112" t="s">
        <v>137</v>
      </c>
      <c r="G37" s="112" t="s">
        <v>127</v>
      </c>
      <c r="H37" s="112" t="s">
        <v>131</v>
      </c>
      <c r="I37" s="112" t="s">
        <v>132</v>
      </c>
      <c r="J37" s="112" t="s">
        <v>129</v>
      </c>
      <c r="K37" s="112" t="s">
        <v>135</v>
      </c>
      <c r="L37" s="324"/>
      <c r="M37" s="326"/>
      <c r="N37" s="42"/>
      <c r="O37" s="42"/>
    </row>
    <row r="38" spans="1:15" x14ac:dyDescent="0.3">
      <c r="A38" s="311"/>
      <c r="B38" s="325"/>
      <c r="C38" s="325"/>
      <c r="D38" s="325"/>
      <c r="E38" s="163" t="s">
        <v>126</v>
      </c>
      <c r="F38" s="163" t="s">
        <v>144</v>
      </c>
      <c r="G38" s="163" t="s">
        <v>128</v>
      </c>
      <c r="H38" s="163" t="s">
        <v>133</v>
      </c>
      <c r="I38" s="163" t="s">
        <v>134</v>
      </c>
      <c r="J38" s="163" t="s">
        <v>130</v>
      </c>
      <c r="K38" s="163" t="s">
        <v>142</v>
      </c>
      <c r="L38" s="325"/>
      <c r="M38" s="315"/>
      <c r="N38" s="33"/>
      <c r="O38" s="33"/>
    </row>
    <row r="39" spans="1:15" x14ac:dyDescent="0.3">
      <c r="A39" s="165" t="s">
        <v>175</v>
      </c>
      <c r="B39" s="27"/>
      <c r="C39" s="27"/>
      <c r="D39" s="116"/>
      <c r="E39" s="269">
        <v>38</v>
      </c>
      <c r="F39" s="270">
        <v>38</v>
      </c>
      <c r="G39" s="269">
        <v>55.5</v>
      </c>
      <c r="H39" s="270">
        <v>0</v>
      </c>
      <c r="I39" s="270">
        <v>0</v>
      </c>
      <c r="J39" s="270">
        <v>0</v>
      </c>
      <c r="K39" s="269">
        <v>13990</v>
      </c>
      <c r="L39" s="167" t="s">
        <v>289</v>
      </c>
      <c r="M39" s="200"/>
      <c r="N39" s="33"/>
      <c r="O39" s="33"/>
    </row>
    <row r="40" spans="1:15" x14ac:dyDescent="0.3">
      <c r="A40" s="167" t="s">
        <v>176</v>
      </c>
      <c r="B40" s="27"/>
      <c r="C40" s="27"/>
      <c r="D40" s="116"/>
      <c r="E40" s="267">
        <v>506</v>
      </c>
      <c r="F40" s="268">
        <v>188.91</v>
      </c>
      <c r="G40" s="267">
        <v>188.91</v>
      </c>
      <c r="H40" s="268">
        <v>0</v>
      </c>
      <c r="I40" s="268">
        <v>0</v>
      </c>
      <c r="J40" s="268">
        <v>0</v>
      </c>
      <c r="K40" s="267">
        <v>43950</v>
      </c>
      <c r="L40" s="167" t="s">
        <v>290</v>
      </c>
      <c r="M40" s="36"/>
      <c r="N40" s="33"/>
      <c r="O40" s="33"/>
    </row>
    <row r="41" spans="1:15" x14ac:dyDescent="0.3">
      <c r="A41" s="165" t="s">
        <v>177</v>
      </c>
      <c r="B41" s="27"/>
      <c r="C41" s="27"/>
      <c r="D41" s="116"/>
      <c r="E41" s="267">
        <v>182</v>
      </c>
      <c r="F41" s="268">
        <v>25.33</v>
      </c>
      <c r="G41" s="267">
        <v>3.19</v>
      </c>
      <c r="H41" s="268">
        <v>0</v>
      </c>
      <c r="I41" s="268">
        <v>0</v>
      </c>
      <c r="J41" s="268">
        <v>22.14</v>
      </c>
      <c r="K41" s="267">
        <v>619433</v>
      </c>
      <c r="L41" s="167" t="s">
        <v>291</v>
      </c>
      <c r="M41" s="116"/>
      <c r="N41" s="37"/>
      <c r="O41" s="37"/>
    </row>
    <row r="42" spans="1:15" x14ac:dyDescent="0.3">
      <c r="A42" s="165" t="s">
        <v>178</v>
      </c>
      <c r="B42" s="27"/>
      <c r="C42" s="27"/>
      <c r="D42" s="116"/>
      <c r="E42" s="267">
        <v>198</v>
      </c>
      <c r="F42" s="268">
        <v>95.6</v>
      </c>
      <c r="G42" s="267">
        <v>95.6</v>
      </c>
      <c r="H42" s="268">
        <v>0</v>
      </c>
      <c r="I42" s="268">
        <v>0</v>
      </c>
      <c r="J42" s="268">
        <v>0</v>
      </c>
      <c r="K42" s="267">
        <v>15.97</v>
      </c>
      <c r="L42" s="165" t="s">
        <v>292</v>
      </c>
      <c r="M42" s="116"/>
      <c r="N42" s="37"/>
      <c r="O42" s="37"/>
    </row>
    <row r="43" spans="1:15" ht="6" customHeight="1" x14ac:dyDescent="0.3">
      <c r="A43" s="39"/>
      <c r="B43" s="39"/>
      <c r="C43" s="39"/>
      <c r="D43" s="39"/>
      <c r="E43" s="179"/>
      <c r="F43" s="180"/>
      <c r="G43" s="179"/>
      <c r="H43" s="180"/>
      <c r="I43" s="180"/>
      <c r="J43" s="180"/>
      <c r="K43" s="179"/>
      <c r="L43" s="39"/>
      <c r="M43" s="39"/>
      <c r="N43" s="37"/>
      <c r="O43" s="37"/>
    </row>
    <row r="44" spans="1:15" x14ac:dyDescent="0.3">
      <c r="A44" s="40"/>
      <c r="B44" s="40" t="s">
        <v>216</v>
      </c>
      <c r="C44" s="40"/>
      <c r="D44" s="40"/>
      <c r="E44" s="41"/>
      <c r="F44" s="41"/>
      <c r="G44" s="41"/>
      <c r="H44" s="41"/>
      <c r="I44" s="41"/>
      <c r="J44" s="40"/>
      <c r="K44" s="40"/>
      <c r="L44" s="41"/>
      <c r="M44" s="41"/>
      <c r="N44" s="41"/>
      <c r="O44" s="41"/>
    </row>
    <row r="45" spans="1:15" x14ac:dyDescent="0.3">
      <c r="A45" s="26"/>
      <c r="B45" s="40" t="s">
        <v>217</v>
      </c>
      <c r="C45" s="27"/>
      <c r="D45" s="27"/>
      <c r="L45" s="27"/>
      <c r="M45" s="27"/>
      <c r="N45" s="27"/>
      <c r="O45" s="27"/>
    </row>
  </sheetData>
  <mergeCells count="12">
    <mergeCell ref="L34:M34"/>
    <mergeCell ref="A35:D38"/>
    <mergeCell ref="F35:J35"/>
    <mergeCell ref="L35:M38"/>
    <mergeCell ref="F36:J36"/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7"/>
  <sheetViews>
    <sheetView showGridLines="0" view="pageBreakPreview" topLeftCell="A19" zoomScaleSheetLayoutView="100" workbookViewId="0">
      <selection activeCell="G29" sqref="G29"/>
    </sheetView>
  </sheetViews>
  <sheetFormatPr defaultRowHeight="18.75" x14ac:dyDescent="0.3"/>
  <cols>
    <col min="1" max="1" width="1.85546875" style="25" customWidth="1"/>
    <col min="2" max="2" width="6.5703125" style="25" customWidth="1"/>
    <col min="3" max="3" width="5.5703125" style="25" customWidth="1"/>
    <col min="4" max="4" width="5" style="25" customWidth="1"/>
    <col min="5" max="5" width="1.5703125" style="25" customWidth="1"/>
    <col min="6" max="6" width="9.7109375" style="25" customWidth="1"/>
    <col min="7" max="7" width="10.42578125" style="25" customWidth="1"/>
    <col min="8" max="16" width="9.28515625" style="25" customWidth="1"/>
    <col min="17" max="17" width="11" style="7" customWidth="1"/>
    <col min="18" max="18" width="7.85546875" style="7" customWidth="1"/>
    <col min="19" max="19" width="2.28515625" style="7" customWidth="1"/>
    <col min="20" max="20" width="4.140625" style="7" customWidth="1"/>
    <col min="21" max="16384" width="9.140625" style="7"/>
  </cols>
  <sheetData>
    <row r="1" spans="1:33" s="3" customFormat="1" x14ac:dyDescent="0.3">
      <c r="A1" s="1"/>
      <c r="B1" s="1" t="s">
        <v>0</v>
      </c>
      <c r="C1" s="30">
        <v>11.11</v>
      </c>
      <c r="D1" s="1" t="s">
        <v>218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3" s="5" customFormat="1" x14ac:dyDescent="0.3">
      <c r="A2" s="4"/>
      <c r="B2" s="1" t="s">
        <v>116</v>
      </c>
      <c r="C2" s="30">
        <v>11.11</v>
      </c>
      <c r="D2" s="1" t="s">
        <v>219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5" customFormat="1" ht="13.5" customHeight="1" x14ac:dyDescent="0.3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21" t="s">
        <v>95</v>
      </c>
      <c r="R3" s="321"/>
    </row>
    <row r="4" spans="1:33" s="31" customFormat="1" ht="18" customHeight="1" x14ac:dyDescent="0.5">
      <c r="A4" s="329" t="s">
        <v>103</v>
      </c>
      <c r="B4" s="329"/>
      <c r="C4" s="329"/>
      <c r="D4" s="329"/>
      <c r="E4" s="322"/>
      <c r="F4" s="108"/>
      <c r="G4" s="118" t="s">
        <v>38</v>
      </c>
      <c r="H4" s="119"/>
      <c r="I4" s="118" t="s">
        <v>40</v>
      </c>
      <c r="J4" s="118" t="s">
        <v>41</v>
      </c>
      <c r="K4" s="119"/>
      <c r="L4" s="119"/>
      <c r="M4" s="119"/>
      <c r="N4" s="118" t="s">
        <v>47</v>
      </c>
      <c r="O4" s="118" t="s">
        <v>48</v>
      </c>
      <c r="P4" s="118"/>
      <c r="Q4" s="314" t="s">
        <v>104</v>
      </c>
      <c r="R4" s="308"/>
    </row>
    <row r="5" spans="1:33" s="31" customFormat="1" ht="18" customHeight="1" x14ac:dyDescent="0.5">
      <c r="A5" s="330"/>
      <c r="B5" s="330"/>
      <c r="C5" s="330"/>
      <c r="D5" s="330"/>
      <c r="E5" s="331"/>
      <c r="F5" s="79"/>
      <c r="G5" s="120" t="s">
        <v>79</v>
      </c>
      <c r="H5" s="120" t="s">
        <v>39</v>
      </c>
      <c r="I5" s="79" t="s">
        <v>50</v>
      </c>
      <c r="J5" s="79" t="s">
        <v>50</v>
      </c>
      <c r="K5" s="120" t="s">
        <v>42</v>
      </c>
      <c r="L5" s="120" t="s">
        <v>45</v>
      </c>
      <c r="M5" s="120" t="s">
        <v>46</v>
      </c>
      <c r="N5" s="120" t="s">
        <v>90</v>
      </c>
      <c r="O5" s="129" t="s">
        <v>93</v>
      </c>
      <c r="P5" s="120"/>
      <c r="Q5" s="326"/>
      <c r="R5" s="285"/>
    </row>
    <row r="6" spans="1:33" s="31" customFormat="1" ht="18" customHeight="1" x14ac:dyDescent="0.5">
      <c r="A6" s="330"/>
      <c r="B6" s="330"/>
      <c r="C6" s="330"/>
      <c r="D6" s="330"/>
      <c r="E6" s="331"/>
      <c r="F6" s="146" t="s">
        <v>13</v>
      </c>
      <c r="G6" s="120" t="s">
        <v>80</v>
      </c>
      <c r="H6" s="120" t="s">
        <v>82</v>
      </c>
      <c r="I6" s="120" t="s">
        <v>83</v>
      </c>
      <c r="J6" s="120" t="s">
        <v>84</v>
      </c>
      <c r="K6" s="120" t="s">
        <v>86</v>
      </c>
      <c r="L6" s="120" t="s">
        <v>50</v>
      </c>
      <c r="M6" s="120" t="s">
        <v>88</v>
      </c>
      <c r="N6" s="120" t="s">
        <v>91</v>
      </c>
      <c r="O6" s="129" t="s">
        <v>146</v>
      </c>
      <c r="P6" s="120" t="s">
        <v>49</v>
      </c>
      <c r="Q6" s="326"/>
      <c r="R6" s="285"/>
    </row>
    <row r="7" spans="1:33" s="32" customFormat="1" ht="18" customHeight="1" x14ac:dyDescent="0.5">
      <c r="A7" s="332"/>
      <c r="B7" s="332"/>
      <c r="C7" s="332"/>
      <c r="D7" s="332"/>
      <c r="E7" s="333"/>
      <c r="F7" s="147" t="s">
        <v>1</v>
      </c>
      <c r="G7" s="121" t="s">
        <v>44</v>
      </c>
      <c r="H7" s="121" t="s">
        <v>81</v>
      </c>
      <c r="I7" s="121" t="s">
        <v>43</v>
      </c>
      <c r="J7" s="109" t="s">
        <v>85</v>
      </c>
      <c r="K7" s="121" t="s">
        <v>87</v>
      </c>
      <c r="L7" s="121" t="s">
        <v>51</v>
      </c>
      <c r="M7" s="121" t="s">
        <v>89</v>
      </c>
      <c r="N7" s="121" t="s">
        <v>92</v>
      </c>
      <c r="O7" s="121" t="s">
        <v>94</v>
      </c>
      <c r="P7" s="121" t="s">
        <v>14</v>
      </c>
      <c r="Q7" s="315"/>
      <c r="R7" s="310"/>
    </row>
    <row r="8" spans="1:33" s="33" customFormat="1" ht="3" customHeight="1" x14ac:dyDescent="0.3">
      <c r="A8" s="114"/>
      <c r="B8" s="105"/>
      <c r="C8" s="105"/>
      <c r="D8" s="105"/>
      <c r="E8" s="115"/>
      <c r="F8" s="207"/>
      <c r="G8" s="202"/>
      <c r="H8" s="202"/>
      <c r="I8" s="203"/>
      <c r="J8" s="202"/>
      <c r="K8" s="202"/>
      <c r="L8" s="202"/>
      <c r="M8" s="202"/>
      <c r="N8" s="202"/>
      <c r="O8" s="202"/>
      <c r="P8" s="202"/>
      <c r="Q8" s="36"/>
      <c r="R8" s="36"/>
    </row>
    <row r="9" spans="1:33" s="36" customFormat="1" ht="13.5" customHeight="1" x14ac:dyDescent="0.3">
      <c r="A9" s="317" t="s">
        <v>37</v>
      </c>
      <c r="B9" s="317"/>
      <c r="C9" s="317"/>
      <c r="D9" s="317"/>
      <c r="E9" s="318"/>
      <c r="F9" s="210">
        <f>SUM(F10:F34)</f>
        <v>9600992</v>
      </c>
      <c r="G9" s="210">
        <f t="shared" ref="G9:P9" si="0">SUM(G10:G34)</f>
        <v>707487</v>
      </c>
      <c r="H9" s="210">
        <f t="shared" si="0"/>
        <v>614438</v>
      </c>
      <c r="I9" s="210">
        <f t="shared" si="0"/>
        <v>435275</v>
      </c>
      <c r="J9" s="210">
        <f t="shared" si="0"/>
        <v>1074255</v>
      </c>
      <c r="K9" s="210">
        <f t="shared" si="0"/>
        <v>643283</v>
      </c>
      <c r="L9" s="210">
        <f t="shared" si="0"/>
        <v>545158</v>
      </c>
      <c r="M9" s="210">
        <f t="shared" si="0"/>
        <v>207000</v>
      </c>
      <c r="N9" s="210">
        <f t="shared" si="0"/>
        <v>60296</v>
      </c>
      <c r="O9" s="210">
        <f t="shared" si="0"/>
        <v>62040</v>
      </c>
      <c r="P9" s="210">
        <f t="shared" si="0"/>
        <v>5251756</v>
      </c>
      <c r="Q9" s="334" t="s">
        <v>1</v>
      </c>
      <c r="R9" s="317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</row>
    <row r="10" spans="1:33" s="37" customFormat="1" ht="13.5" customHeight="1" x14ac:dyDescent="0.3">
      <c r="A10" s="165" t="s">
        <v>154</v>
      </c>
      <c r="B10" s="160"/>
      <c r="C10" s="116"/>
      <c r="D10" s="116"/>
      <c r="E10" s="117"/>
      <c r="F10" s="201">
        <v>168989</v>
      </c>
      <c r="G10" s="201">
        <v>12400</v>
      </c>
      <c r="H10" s="201">
        <v>11310</v>
      </c>
      <c r="I10" s="211">
        <v>6607</v>
      </c>
      <c r="J10" s="201">
        <v>20132</v>
      </c>
      <c r="K10" s="201">
        <v>23080</v>
      </c>
      <c r="L10" s="201">
        <v>9142</v>
      </c>
      <c r="M10" s="201">
        <v>3032</v>
      </c>
      <c r="N10" s="201">
        <v>789</v>
      </c>
      <c r="O10" s="201">
        <v>643</v>
      </c>
      <c r="P10" s="201">
        <v>81854</v>
      </c>
      <c r="Q10" s="187" t="s">
        <v>266</v>
      </c>
      <c r="R10" s="116"/>
    </row>
    <row r="11" spans="1:33" s="37" customFormat="1" ht="13.5" customHeight="1" x14ac:dyDescent="0.3">
      <c r="A11" s="165" t="s">
        <v>155</v>
      </c>
      <c r="B11" s="160"/>
      <c r="C11" s="116"/>
      <c r="D11" s="116"/>
      <c r="E11" s="117"/>
      <c r="F11" s="201">
        <v>78716</v>
      </c>
      <c r="G11" s="201">
        <v>8162</v>
      </c>
      <c r="H11" s="201">
        <v>5652</v>
      </c>
      <c r="I11" s="211">
        <v>3106</v>
      </c>
      <c r="J11" s="201">
        <v>8654</v>
      </c>
      <c r="K11" s="201">
        <v>5515</v>
      </c>
      <c r="L11" s="201">
        <v>7033</v>
      </c>
      <c r="M11" s="201">
        <v>1575</v>
      </c>
      <c r="N11" s="201">
        <v>504</v>
      </c>
      <c r="O11" s="201">
        <v>304</v>
      </c>
      <c r="P11" s="201">
        <v>38211</v>
      </c>
      <c r="Q11" s="187" t="s">
        <v>267</v>
      </c>
      <c r="R11" s="116"/>
    </row>
    <row r="12" spans="1:33" s="37" customFormat="1" ht="13.5" customHeight="1" x14ac:dyDescent="0.3">
      <c r="A12" s="165" t="s">
        <v>156</v>
      </c>
      <c r="B12" s="160"/>
      <c r="C12" s="116"/>
      <c r="D12" s="116"/>
      <c r="E12" s="117"/>
      <c r="F12" s="201">
        <v>1376046</v>
      </c>
      <c r="G12" s="201">
        <v>102450</v>
      </c>
      <c r="H12" s="201">
        <v>87388</v>
      </c>
      <c r="I12" s="211">
        <v>70244</v>
      </c>
      <c r="J12" s="201">
        <v>148432</v>
      </c>
      <c r="K12" s="201">
        <v>80156</v>
      </c>
      <c r="L12" s="201">
        <v>77238</v>
      </c>
      <c r="M12" s="201">
        <v>29866</v>
      </c>
      <c r="N12" s="201">
        <v>7611</v>
      </c>
      <c r="O12" s="201">
        <v>5210</v>
      </c>
      <c r="P12" s="201">
        <v>767451</v>
      </c>
      <c r="Q12" s="187" t="s">
        <v>268</v>
      </c>
      <c r="R12" s="116"/>
    </row>
    <row r="13" spans="1:33" s="37" customFormat="1" ht="13.5" customHeight="1" x14ac:dyDescent="0.3">
      <c r="A13" s="165" t="s">
        <v>157</v>
      </c>
      <c r="B13" s="160"/>
      <c r="C13" s="116"/>
      <c r="D13" s="116"/>
      <c r="E13" s="117"/>
      <c r="F13" s="201">
        <v>70619</v>
      </c>
      <c r="G13" s="201">
        <v>6214</v>
      </c>
      <c r="H13" s="201">
        <v>5404</v>
      </c>
      <c r="I13" s="211">
        <v>3376</v>
      </c>
      <c r="J13" s="201">
        <v>7649</v>
      </c>
      <c r="K13" s="201">
        <v>5098</v>
      </c>
      <c r="L13" s="201">
        <v>8624</v>
      </c>
      <c r="M13" s="201">
        <v>1673</v>
      </c>
      <c r="N13" s="201">
        <v>563</v>
      </c>
      <c r="O13" s="201">
        <v>984</v>
      </c>
      <c r="P13" s="201">
        <v>31034</v>
      </c>
      <c r="Q13" s="165" t="s">
        <v>269</v>
      </c>
      <c r="R13" s="116"/>
    </row>
    <row r="14" spans="1:33" s="37" customFormat="1" ht="13.5" customHeight="1" x14ac:dyDescent="0.3">
      <c r="A14" s="165" t="s">
        <v>158</v>
      </c>
      <c r="B14" s="160"/>
      <c r="C14" s="116"/>
      <c r="D14" s="116"/>
      <c r="E14" s="117"/>
      <c r="F14" s="201">
        <v>60940</v>
      </c>
      <c r="G14" s="201">
        <v>6537</v>
      </c>
      <c r="H14" s="201">
        <v>4307</v>
      </c>
      <c r="I14" s="211">
        <v>3222</v>
      </c>
      <c r="J14" s="201">
        <v>10356</v>
      </c>
      <c r="K14" s="201">
        <v>6128</v>
      </c>
      <c r="L14" s="201">
        <v>5414</v>
      </c>
      <c r="M14" s="201">
        <v>1610</v>
      </c>
      <c r="N14" s="201">
        <v>388</v>
      </c>
      <c r="O14" s="201">
        <v>398</v>
      </c>
      <c r="P14" s="201">
        <v>22580</v>
      </c>
      <c r="Q14" s="165" t="s">
        <v>270</v>
      </c>
      <c r="R14" s="116"/>
    </row>
    <row r="15" spans="1:33" s="37" customFormat="1" ht="13.5" customHeight="1" x14ac:dyDescent="0.3">
      <c r="A15" s="165" t="s">
        <v>159</v>
      </c>
      <c r="B15" s="160"/>
      <c r="C15" s="116"/>
      <c r="D15" s="116"/>
      <c r="E15" s="117"/>
      <c r="F15" s="201">
        <v>81249</v>
      </c>
      <c r="G15" s="201">
        <v>5943</v>
      </c>
      <c r="H15" s="201">
        <v>5423</v>
      </c>
      <c r="I15" s="211">
        <v>3556</v>
      </c>
      <c r="J15" s="201">
        <v>9843</v>
      </c>
      <c r="K15" s="201">
        <v>5487</v>
      </c>
      <c r="L15" s="201">
        <v>4434</v>
      </c>
      <c r="M15" s="201">
        <v>1574</v>
      </c>
      <c r="N15" s="201">
        <v>456</v>
      </c>
      <c r="O15" s="201">
        <v>323</v>
      </c>
      <c r="P15" s="201">
        <v>44210</v>
      </c>
      <c r="Q15" s="165" t="s">
        <v>271</v>
      </c>
      <c r="R15" s="116"/>
    </row>
    <row r="16" spans="1:33" s="37" customFormat="1" ht="13.5" customHeight="1" x14ac:dyDescent="0.3">
      <c r="A16" s="165" t="s">
        <v>160</v>
      </c>
      <c r="B16" s="160"/>
      <c r="C16" s="116"/>
      <c r="D16" s="116"/>
      <c r="E16" s="117"/>
      <c r="F16" s="201">
        <v>113447</v>
      </c>
      <c r="G16" s="201">
        <v>8456</v>
      </c>
      <c r="H16" s="201">
        <v>7121</v>
      </c>
      <c r="I16" s="211">
        <v>4832</v>
      </c>
      <c r="J16" s="201">
        <v>12775</v>
      </c>
      <c r="K16" s="201">
        <v>7851</v>
      </c>
      <c r="L16" s="201">
        <v>6537</v>
      </c>
      <c r="M16" s="201">
        <v>2497</v>
      </c>
      <c r="N16" s="201">
        <v>594</v>
      </c>
      <c r="O16" s="201">
        <v>436</v>
      </c>
      <c r="P16" s="201">
        <v>62348</v>
      </c>
      <c r="Q16" s="187" t="s">
        <v>272</v>
      </c>
      <c r="R16" s="116"/>
    </row>
    <row r="17" spans="1:18" s="37" customFormat="1" ht="13.5" customHeight="1" x14ac:dyDescent="0.3">
      <c r="A17" s="165" t="s">
        <v>161</v>
      </c>
      <c r="B17" s="160"/>
      <c r="C17" s="116"/>
      <c r="D17" s="116"/>
      <c r="E17" s="117"/>
      <c r="F17" s="201">
        <v>629092</v>
      </c>
      <c r="G17" s="201">
        <v>46425</v>
      </c>
      <c r="H17" s="201">
        <v>40138</v>
      </c>
      <c r="I17" s="211">
        <v>27714</v>
      </c>
      <c r="J17" s="201">
        <v>69837</v>
      </c>
      <c r="K17" s="201">
        <v>35756</v>
      </c>
      <c r="L17" s="201">
        <v>34558</v>
      </c>
      <c r="M17" s="201">
        <v>13823</v>
      </c>
      <c r="N17" s="201">
        <v>12558</v>
      </c>
      <c r="O17" s="201">
        <v>2387</v>
      </c>
      <c r="P17" s="201">
        <v>345896</v>
      </c>
      <c r="Q17" s="165" t="s">
        <v>273</v>
      </c>
      <c r="R17" s="116"/>
    </row>
    <row r="18" spans="1:18" s="37" customFormat="1" ht="13.5" customHeight="1" x14ac:dyDescent="0.3">
      <c r="A18" s="165" t="s">
        <v>162</v>
      </c>
      <c r="B18" s="160"/>
      <c r="C18" s="116"/>
      <c r="D18" s="116"/>
      <c r="E18" s="117"/>
      <c r="F18" s="201">
        <v>471311</v>
      </c>
      <c r="G18" s="201">
        <v>35487</v>
      </c>
      <c r="H18" s="201">
        <v>30256</v>
      </c>
      <c r="I18" s="211">
        <v>20987</v>
      </c>
      <c r="J18" s="201">
        <v>53712</v>
      </c>
      <c r="K18" s="201">
        <v>27850</v>
      </c>
      <c r="L18" s="201">
        <v>25863</v>
      </c>
      <c r="M18" s="201">
        <v>10305</v>
      </c>
      <c r="N18" s="201">
        <v>2560</v>
      </c>
      <c r="O18" s="201">
        <v>1823</v>
      </c>
      <c r="P18" s="201">
        <v>262468</v>
      </c>
      <c r="Q18" s="187" t="s">
        <v>274</v>
      </c>
      <c r="R18" s="116"/>
    </row>
    <row r="19" spans="1:18" s="37" customFormat="1" ht="13.5" customHeight="1" x14ac:dyDescent="0.3">
      <c r="A19" s="165" t="s">
        <v>163</v>
      </c>
      <c r="B19" s="160"/>
      <c r="C19" s="116"/>
      <c r="D19" s="116"/>
      <c r="E19" s="117"/>
      <c r="F19" s="201">
        <v>253681</v>
      </c>
      <c r="G19" s="201">
        <v>18245</v>
      </c>
      <c r="H19" s="201">
        <v>16589</v>
      </c>
      <c r="I19" s="211">
        <v>11267</v>
      </c>
      <c r="J19" s="201">
        <v>28732</v>
      </c>
      <c r="K19" s="201">
        <v>15234</v>
      </c>
      <c r="L19" s="201">
        <v>14423</v>
      </c>
      <c r="M19" s="201">
        <v>5483</v>
      </c>
      <c r="N19" s="201">
        <v>1486</v>
      </c>
      <c r="O19" s="201">
        <v>987</v>
      </c>
      <c r="P19" s="201">
        <v>141235</v>
      </c>
      <c r="Q19" s="165" t="s">
        <v>275</v>
      </c>
      <c r="R19" s="116"/>
    </row>
    <row r="20" spans="1:18" s="37" customFormat="1" ht="13.5" customHeight="1" x14ac:dyDescent="0.3">
      <c r="A20" s="165" t="s">
        <v>164</v>
      </c>
      <c r="B20" s="27"/>
      <c r="C20" s="116"/>
      <c r="D20" s="116"/>
      <c r="E20" s="117"/>
      <c r="F20" s="201">
        <v>48173</v>
      </c>
      <c r="G20" s="201">
        <v>4523</v>
      </c>
      <c r="H20" s="201">
        <v>3546</v>
      </c>
      <c r="I20" s="211">
        <v>2530</v>
      </c>
      <c r="J20" s="201">
        <v>5066</v>
      </c>
      <c r="K20" s="201">
        <v>3541</v>
      </c>
      <c r="L20" s="201">
        <v>2536</v>
      </c>
      <c r="M20" s="201">
        <v>1045</v>
      </c>
      <c r="N20" s="201">
        <v>210</v>
      </c>
      <c r="O20" s="201">
        <v>231</v>
      </c>
      <c r="P20" s="201">
        <v>24945</v>
      </c>
      <c r="Q20" s="165" t="s">
        <v>276</v>
      </c>
      <c r="R20" s="116"/>
    </row>
    <row r="21" spans="1:18" s="37" customFormat="1" ht="13.5" customHeight="1" x14ac:dyDescent="0.3">
      <c r="A21" s="165" t="s">
        <v>165</v>
      </c>
      <c r="B21" s="27"/>
      <c r="C21" s="116"/>
      <c r="D21" s="116"/>
      <c r="E21" s="117"/>
      <c r="F21" s="201">
        <v>654818</v>
      </c>
      <c r="G21" s="201">
        <v>48925</v>
      </c>
      <c r="H21" s="201">
        <v>41835</v>
      </c>
      <c r="I21" s="211">
        <v>29743</v>
      </c>
      <c r="J21" s="201">
        <v>74815</v>
      </c>
      <c r="K21" s="201">
        <v>37784</v>
      </c>
      <c r="L21" s="201">
        <v>36722</v>
      </c>
      <c r="M21" s="201">
        <v>13425</v>
      </c>
      <c r="N21" s="201">
        <v>3477</v>
      </c>
      <c r="O21" s="201">
        <v>2548</v>
      </c>
      <c r="P21" s="201">
        <v>365544</v>
      </c>
      <c r="Q21" s="187" t="s">
        <v>277</v>
      </c>
      <c r="R21" s="116"/>
    </row>
    <row r="22" spans="1:18" s="37" customFormat="1" ht="13.5" customHeight="1" x14ac:dyDescent="0.3">
      <c r="A22" s="165" t="s">
        <v>166</v>
      </c>
      <c r="B22" s="27"/>
      <c r="C22" s="116"/>
      <c r="D22" s="116"/>
      <c r="E22" s="117"/>
      <c r="F22" s="201">
        <v>154294</v>
      </c>
      <c r="G22" s="201">
        <v>7415</v>
      </c>
      <c r="H22" s="201">
        <v>6523</v>
      </c>
      <c r="I22" s="211">
        <v>4512</v>
      </c>
      <c r="J22" s="201">
        <v>11282</v>
      </c>
      <c r="K22" s="201">
        <v>75264</v>
      </c>
      <c r="L22" s="201">
        <v>7811</v>
      </c>
      <c r="M22" s="201">
        <v>2173</v>
      </c>
      <c r="N22" s="201">
        <v>395</v>
      </c>
      <c r="O22" s="201">
        <v>491</v>
      </c>
      <c r="P22" s="201">
        <v>38428</v>
      </c>
      <c r="Q22" s="165" t="s">
        <v>278</v>
      </c>
      <c r="R22" s="116"/>
    </row>
    <row r="23" spans="1:18" s="37" customFormat="1" ht="13.5" customHeight="1" x14ac:dyDescent="0.3">
      <c r="A23" s="165" t="s">
        <v>167</v>
      </c>
      <c r="B23" s="27"/>
      <c r="C23" s="116"/>
      <c r="D23" s="116"/>
      <c r="E23" s="117"/>
      <c r="F23" s="201">
        <v>54745</v>
      </c>
      <c r="G23" s="201">
        <v>3786</v>
      </c>
      <c r="H23" s="201">
        <v>5193</v>
      </c>
      <c r="I23" s="211">
        <v>3460</v>
      </c>
      <c r="J23" s="201">
        <v>6342</v>
      </c>
      <c r="K23" s="201">
        <v>3058</v>
      </c>
      <c r="L23" s="201">
        <v>3482</v>
      </c>
      <c r="M23" s="201">
        <v>1049</v>
      </c>
      <c r="N23" s="201">
        <v>164</v>
      </c>
      <c r="O23" s="201">
        <v>196</v>
      </c>
      <c r="P23" s="201">
        <v>28015</v>
      </c>
      <c r="Q23" s="165" t="s">
        <v>279</v>
      </c>
      <c r="R23" s="116"/>
    </row>
    <row r="24" spans="1:18" s="37" customFormat="1" ht="13.5" customHeight="1" x14ac:dyDescent="0.3">
      <c r="A24" s="165" t="s">
        <v>168</v>
      </c>
      <c r="B24" s="27"/>
      <c r="C24" s="116"/>
      <c r="D24" s="116"/>
      <c r="E24" s="117"/>
      <c r="F24" s="201">
        <v>73041</v>
      </c>
      <c r="G24" s="201">
        <v>3568</v>
      </c>
      <c r="H24" s="201">
        <v>4238</v>
      </c>
      <c r="I24" s="211">
        <v>2568</v>
      </c>
      <c r="J24" s="201">
        <v>5423</v>
      </c>
      <c r="K24" s="201">
        <v>2828</v>
      </c>
      <c r="L24" s="201">
        <v>2558</v>
      </c>
      <c r="M24" s="201">
        <v>976</v>
      </c>
      <c r="N24" s="201">
        <v>235</v>
      </c>
      <c r="O24" s="201">
        <v>25186</v>
      </c>
      <c r="P24" s="201">
        <v>25460</v>
      </c>
      <c r="Q24" s="187" t="s">
        <v>282</v>
      </c>
      <c r="R24" s="116"/>
    </row>
    <row r="25" spans="1:18" s="37" customFormat="1" ht="13.5" customHeight="1" x14ac:dyDescent="0.3">
      <c r="A25" s="165" t="s">
        <v>169</v>
      </c>
      <c r="B25" s="27"/>
      <c r="C25" s="116"/>
      <c r="D25" s="116"/>
      <c r="E25" s="117"/>
      <c r="F25" s="201">
        <v>78353</v>
      </c>
      <c r="G25" s="201">
        <v>5844</v>
      </c>
      <c r="H25" s="201">
        <v>4963</v>
      </c>
      <c r="I25" s="211">
        <v>3506</v>
      </c>
      <c r="J25" s="201">
        <v>8849</v>
      </c>
      <c r="K25" s="201">
        <v>4518</v>
      </c>
      <c r="L25" s="201">
        <v>5318</v>
      </c>
      <c r="M25" s="201">
        <v>1534</v>
      </c>
      <c r="N25" s="201">
        <v>341</v>
      </c>
      <c r="O25" s="201">
        <v>298</v>
      </c>
      <c r="P25" s="201">
        <v>43182</v>
      </c>
      <c r="Q25" s="187" t="s">
        <v>283</v>
      </c>
      <c r="R25" s="116"/>
    </row>
    <row r="26" spans="1:18" s="37" customFormat="1" ht="13.5" customHeight="1" x14ac:dyDescent="0.3">
      <c r="A26" s="165" t="s">
        <v>170</v>
      </c>
      <c r="B26" s="27"/>
      <c r="C26" s="116"/>
      <c r="D26" s="116"/>
      <c r="E26" s="117"/>
      <c r="F26" s="201">
        <v>31754</v>
      </c>
      <c r="G26" s="201">
        <v>2356</v>
      </c>
      <c r="H26" s="201">
        <v>2354</v>
      </c>
      <c r="I26" s="211">
        <v>2014</v>
      </c>
      <c r="J26" s="201">
        <v>3428</v>
      </c>
      <c r="K26" s="201">
        <v>1786</v>
      </c>
      <c r="L26" s="201">
        <v>1812</v>
      </c>
      <c r="M26" s="201">
        <v>571</v>
      </c>
      <c r="N26" s="201">
        <v>174</v>
      </c>
      <c r="O26" s="201">
        <v>124</v>
      </c>
      <c r="P26" s="201">
        <v>17135</v>
      </c>
      <c r="Q26" s="165" t="s">
        <v>284</v>
      </c>
      <c r="R26" s="116"/>
    </row>
    <row r="27" spans="1:18" s="37" customFormat="1" ht="13.5" customHeight="1" x14ac:dyDescent="0.3">
      <c r="A27" s="165" t="s">
        <v>171</v>
      </c>
      <c r="B27" s="27"/>
      <c r="C27" s="116"/>
      <c r="D27" s="116"/>
      <c r="E27" s="117"/>
      <c r="F27" s="201">
        <v>75975</v>
      </c>
      <c r="G27" s="201">
        <v>5786</v>
      </c>
      <c r="H27" s="201">
        <v>4923</v>
      </c>
      <c r="I27" s="211">
        <v>3458</v>
      </c>
      <c r="J27" s="201">
        <v>7818</v>
      </c>
      <c r="K27" s="201">
        <v>4463</v>
      </c>
      <c r="L27" s="201">
        <v>4351</v>
      </c>
      <c r="M27" s="201">
        <v>1328</v>
      </c>
      <c r="N27" s="201">
        <v>459</v>
      </c>
      <c r="O27" s="201">
        <v>287</v>
      </c>
      <c r="P27" s="201">
        <v>43102</v>
      </c>
      <c r="Q27" s="187" t="s">
        <v>285</v>
      </c>
      <c r="R27" s="116"/>
    </row>
    <row r="28" spans="1:18" s="37" customFormat="1" ht="13.5" customHeight="1" x14ac:dyDescent="0.3">
      <c r="A28" s="165" t="s">
        <v>172</v>
      </c>
      <c r="B28" s="27"/>
      <c r="C28" s="116"/>
      <c r="D28" s="116"/>
      <c r="E28" s="117"/>
      <c r="F28" s="201">
        <v>4877881</v>
      </c>
      <c r="G28" s="201">
        <v>356471</v>
      </c>
      <c r="H28" s="201">
        <v>311254</v>
      </c>
      <c r="I28" s="211">
        <v>217545</v>
      </c>
      <c r="J28" s="201">
        <v>553046</v>
      </c>
      <c r="K28" s="201">
        <v>283128</v>
      </c>
      <c r="L28" s="201">
        <v>273520</v>
      </c>
      <c r="M28" s="201">
        <v>107856</v>
      </c>
      <c r="N28" s="201">
        <v>25976</v>
      </c>
      <c r="O28" s="201">
        <v>18218</v>
      </c>
      <c r="P28" s="201">
        <v>2730867</v>
      </c>
      <c r="Q28" s="187" t="s">
        <v>286</v>
      </c>
      <c r="R28" s="116"/>
    </row>
    <row r="29" spans="1:18" s="37" customFormat="1" ht="13.5" customHeight="1" x14ac:dyDescent="0.3">
      <c r="A29" s="166" t="s">
        <v>173</v>
      </c>
      <c r="B29" s="27"/>
      <c r="C29" s="116"/>
      <c r="D29" s="116"/>
      <c r="E29" s="117"/>
      <c r="F29" s="201">
        <v>10250</v>
      </c>
      <c r="G29" s="201">
        <v>764</v>
      </c>
      <c r="H29" s="201">
        <v>742</v>
      </c>
      <c r="I29" s="211">
        <v>448</v>
      </c>
      <c r="J29" s="201">
        <v>1158</v>
      </c>
      <c r="K29" s="201">
        <v>588</v>
      </c>
      <c r="L29" s="201">
        <v>562</v>
      </c>
      <c r="M29" s="201">
        <v>235</v>
      </c>
      <c r="N29" s="201">
        <v>67</v>
      </c>
      <c r="O29" s="201">
        <v>38</v>
      </c>
      <c r="P29" s="201">
        <v>5648</v>
      </c>
      <c r="Q29" s="188" t="s">
        <v>287</v>
      </c>
      <c r="R29" s="116"/>
    </row>
    <row r="30" spans="1:18" s="37" customFormat="1" ht="13.5" customHeight="1" x14ac:dyDescent="0.3">
      <c r="A30" s="165" t="s">
        <v>174</v>
      </c>
      <c r="B30" s="27"/>
      <c r="C30" s="116"/>
      <c r="D30" s="116"/>
      <c r="E30" s="117"/>
      <c r="F30" s="201">
        <v>37644</v>
      </c>
      <c r="G30" s="201">
        <v>2808</v>
      </c>
      <c r="H30" s="201">
        <v>2397</v>
      </c>
      <c r="I30" s="211">
        <v>1675</v>
      </c>
      <c r="J30" s="201">
        <v>4280</v>
      </c>
      <c r="K30" s="201">
        <v>2356</v>
      </c>
      <c r="L30" s="201">
        <v>2135</v>
      </c>
      <c r="M30" s="201">
        <v>867</v>
      </c>
      <c r="N30" s="201">
        <v>187</v>
      </c>
      <c r="O30" s="201">
        <v>150</v>
      </c>
      <c r="P30" s="201">
        <v>20789</v>
      </c>
      <c r="Q30" s="189" t="s">
        <v>288</v>
      </c>
      <c r="R30" s="116"/>
    </row>
    <row r="31" spans="1:18" s="37" customFormat="1" ht="13.5" customHeight="1" x14ac:dyDescent="0.3">
      <c r="A31" s="165" t="s">
        <v>175</v>
      </c>
      <c r="B31" s="27"/>
      <c r="C31" s="116"/>
      <c r="D31" s="116"/>
      <c r="E31" s="117"/>
      <c r="F31" s="201">
        <v>24548</v>
      </c>
      <c r="G31" s="201">
        <v>1779</v>
      </c>
      <c r="H31" s="201">
        <v>1687</v>
      </c>
      <c r="I31" s="211">
        <v>1068</v>
      </c>
      <c r="J31" s="201">
        <v>2726</v>
      </c>
      <c r="K31" s="201">
        <v>1474</v>
      </c>
      <c r="L31" s="201">
        <v>1350</v>
      </c>
      <c r="M31" s="201">
        <v>654</v>
      </c>
      <c r="N31" s="201">
        <v>125</v>
      </c>
      <c r="O31" s="201">
        <v>120</v>
      </c>
      <c r="P31" s="201">
        <v>13562</v>
      </c>
      <c r="Q31" s="167" t="s">
        <v>289</v>
      </c>
      <c r="R31" s="116"/>
    </row>
    <row r="32" spans="1:18" s="37" customFormat="1" ht="13.5" customHeight="1" x14ac:dyDescent="0.3">
      <c r="A32" s="167" t="s">
        <v>176</v>
      </c>
      <c r="B32" s="27"/>
      <c r="C32" s="116"/>
      <c r="D32" s="116"/>
      <c r="E32" s="117"/>
      <c r="F32" s="201">
        <v>61106</v>
      </c>
      <c r="G32" s="201">
        <v>4591</v>
      </c>
      <c r="H32" s="201">
        <v>3890</v>
      </c>
      <c r="I32" s="211">
        <v>2720</v>
      </c>
      <c r="J32" s="201">
        <v>6914</v>
      </c>
      <c r="K32" s="201">
        <v>3540</v>
      </c>
      <c r="L32" s="201">
        <v>3394</v>
      </c>
      <c r="M32" s="201">
        <v>1370</v>
      </c>
      <c r="N32" s="201">
        <v>356</v>
      </c>
      <c r="O32" s="201">
        <v>230</v>
      </c>
      <c r="P32" s="201">
        <v>34101</v>
      </c>
      <c r="Q32" s="167" t="s">
        <v>290</v>
      </c>
      <c r="R32" s="116"/>
    </row>
    <row r="33" spans="1:18" s="37" customFormat="1" ht="13.5" customHeight="1" x14ac:dyDescent="0.3">
      <c r="A33" s="165" t="s">
        <v>177</v>
      </c>
      <c r="B33" s="27"/>
      <c r="C33" s="116"/>
      <c r="D33" s="116"/>
      <c r="E33" s="117"/>
      <c r="F33" s="201">
        <v>37128</v>
      </c>
      <c r="G33" s="201">
        <v>2795</v>
      </c>
      <c r="H33" s="201">
        <v>2379</v>
      </c>
      <c r="I33" s="211">
        <v>1672</v>
      </c>
      <c r="J33" s="201">
        <v>4250</v>
      </c>
      <c r="K33" s="201">
        <v>2314</v>
      </c>
      <c r="L33" s="201">
        <v>2045</v>
      </c>
      <c r="M33" s="201">
        <v>756</v>
      </c>
      <c r="N33" s="201">
        <v>203</v>
      </c>
      <c r="O33" s="201">
        <v>138</v>
      </c>
      <c r="P33" s="201">
        <v>20576</v>
      </c>
      <c r="Q33" s="167" t="s">
        <v>291</v>
      </c>
      <c r="R33" s="116"/>
    </row>
    <row r="34" spans="1:18" s="37" customFormat="1" ht="13.5" customHeight="1" x14ac:dyDescent="0.3">
      <c r="A34" s="165" t="s">
        <v>178</v>
      </c>
      <c r="B34" s="27"/>
      <c r="C34" s="116"/>
      <c r="D34" s="116"/>
      <c r="E34" s="117"/>
      <c r="F34" s="201">
        <v>77192</v>
      </c>
      <c r="G34" s="201">
        <v>5757</v>
      </c>
      <c r="H34" s="201">
        <v>4926</v>
      </c>
      <c r="I34" s="211">
        <v>3445</v>
      </c>
      <c r="J34" s="201">
        <v>8736</v>
      </c>
      <c r="K34" s="201">
        <v>4486</v>
      </c>
      <c r="L34" s="201">
        <v>4296</v>
      </c>
      <c r="M34" s="201">
        <v>1723</v>
      </c>
      <c r="N34" s="201">
        <v>418</v>
      </c>
      <c r="O34" s="201">
        <v>290</v>
      </c>
      <c r="P34" s="201">
        <v>43115</v>
      </c>
      <c r="Q34" s="165" t="s">
        <v>292</v>
      </c>
      <c r="R34" s="116"/>
    </row>
    <row r="35" spans="1:18" s="37" customFormat="1" ht="4.5" customHeight="1" x14ac:dyDescent="0.3">
      <c r="A35" s="122"/>
      <c r="B35" s="122"/>
      <c r="C35" s="122"/>
      <c r="D35" s="122"/>
      <c r="E35" s="123"/>
      <c r="F35" s="208"/>
      <c r="G35" s="208"/>
      <c r="H35" s="208"/>
      <c r="I35" s="209"/>
      <c r="J35" s="208"/>
      <c r="K35" s="208"/>
      <c r="L35" s="208"/>
      <c r="M35" s="208"/>
      <c r="N35" s="208"/>
      <c r="O35" s="208"/>
      <c r="P35" s="208"/>
      <c r="Q35" s="122"/>
      <c r="R35" s="122"/>
    </row>
    <row r="36" spans="1:18" s="41" customFormat="1" ht="17.25" customHeight="1" x14ac:dyDescent="0.5">
      <c r="A36" s="40"/>
      <c r="B36" s="40" t="s">
        <v>220</v>
      </c>
      <c r="C36" s="40"/>
      <c r="D36" s="40"/>
      <c r="E36" s="40"/>
      <c r="F36" s="40"/>
      <c r="J36" s="40"/>
      <c r="K36" s="40"/>
      <c r="L36" s="40"/>
      <c r="M36" s="40"/>
      <c r="N36" s="40"/>
      <c r="O36" s="40"/>
      <c r="P36" s="40"/>
    </row>
    <row r="37" spans="1:18" s="27" customFormat="1" ht="17.25" customHeight="1" x14ac:dyDescent="0.3">
      <c r="A37" s="26"/>
      <c r="B37" s="40" t="s">
        <v>221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2" workbookViewId="0">
      <selection activeCell="H33" sqref="H33"/>
    </sheetView>
  </sheetViews>
  <sheetFormatPr defaultRowHeight="21.75" x14ac:dyDescent="0.5"/>
  <cols>
    <col min="5" max="5" width="10" bestFit="1" customWidth="1"/>
    <col min="8" max="8" width="10" bestFit="1" customWidth="1"/>
  </cols>
  <sheetData>
    <row r="1" spans="1:8" x14ac:dyDescent="0.5">
      <c r="A1" s="250">
        <v>6245</v>
      </c>
      <c r="E1" s="264">
        <v>405931</v>
      </c>
    </row>
    <row r="2" spans="1:8" x14ac:dyDescent="0.5">
      <c r="A2" s="250">
        <v>3952</v>
      </c>
      <c r="E2" s="264">
        <v>222759</v>
      </c>
    </row>
    <row r="3" spans="1:8" x14ac:dyDescent="0.5">
      <c r="A3" s="250">
        <v>2684</v>
      </c>
      <c r="E3" s="264">
        <v>260068</v>
      </c>
    </row>
    <row r="4" spans="1:8" x14ac:dyDescent="0.5">
      <c r="A4" s="250">
        <v>924</v>
      </c>
      <c r="E4" s="264">
        <v>360147</v>
      </c>
    </row>
    <row r="5" spans="1:8" x14ac:dyDescent="0.5">
      <c r="A5" s="250">
        <v>1327</v>
      </c>
      <c r="E5" s="264">
        <v>92382</v>
      </c>
    </row>
    <row r="6" spans="1:8" x14ac:dyDescent="0.5">
      <c r="A6" s="250">
        <v>50044</v>
      </c>
      <c r="E6" s="264">
        <v>445322</v>
      </c>
    </row>
    <row r="7" spans="1:8" x14ac:dyDescent="0.5">
      <c r="A7" s="250">
        <v>6605</v>
      </c>
      <c r="E7" s="264">
        <v>93400</v>
      </c>
      <c r="H7" s="201">
        <v>168989</v>
      </c>
    </row>
    <row r="8" spans="1:8" x14ac:dyDescent="0.5">
      <c r="A8" s="250">
        <v>1.7370000000000001</v>
      </c>
      <c r="E8" s="264">
        <v>70263</v>
      </c>
      <c r="H8" s="201">
        <v>78716</v>
      </c>
    </row>
    <row r="9" spans="1:8" x14ac:dyDescent="0.5">
      <c r="A9" s="250">
        <v>2127</v>
      </c>
      <c r="E9" s="264">
        <v>90990</v>
      </c>
      <c r="H9" s="201">
        <v>1376046</v>
      </c>
    </row>
    <row r="10" spans="1:8" x14ac:dyDescent="0.5">
      <c r="A10" s="250">
        <v>5657</v>
      </c>
      <c r="E10" s="264">
        <v>158757</v>
      </c>
      <c r="H10" s="201">
        <v>70619</v>
      </c>
    </row>
    <row r="11" spans="1:8" x14ac:dyDescent="0.5">
      <c r="A11" s="250">
        <v>1556</v>
      </c>
      <c r="E11" s="264">
        <v>69293</v>
      </c>
      <c r="H11" s="201">
        <v>60940</v>
      </c>
    </row>
    <row r="12" spans="1:8" x14ac:dyDescent="0.5">
      <c r="A12" s="250">
        <v>7413</v>
      </c>
      <c r="E12" s="264">
        <v>408115</v>
      </c>
      <c r="H12" s="201">
        <v>81249</v>
      </c>
    </row>
    <row r="13" spans="1:8" x14ac:dyDescent="0.5">
      <c r="A13" s="250">
        <v>3023</v>
      </c>
      <c r="E13" s="264">
        <v>520691</v>
      </c>
      <c r="H13" s="201">
        <v>113447</v>
      </c>
    </row>
    <row r="14" spans="1:8" x14ac:dyDescent="0.5">
      <c r="A14" s="250">
        <v>14283</v>
      </c>
      <c r="E14" s="264">
        <v>446589</v>
      </c>
      <c r="H14" s="201">
        <v>629092</v>
      </c>
    </row>
    <row r="15" spans="1:8" x14ac:dyDescent="0.5">
      <c r="A15" s="250">
        <v>569</v>
      </c>
      <c r="E15" s="264">
        <v>79487</v>
      </c>
      <c r="H15" s="201">
        <v>471311</v>
      </c>
    </row>
    <row r="16" spans="1:8" x14ac:dyDescent="0.5">
      <c r="A16" s="250">
        <v>9862</v>
      </c>
      <c r="E16" s="264">
        <v>97903</v>
      </c>
      <c r="H16" s="201">
        <v>253681</v>
      </c>
    </row>
    <row r="17" spans="1:8" x14ac:dyDescent="0.5">
      <c r="A17" s="250">
        <v>23632</v>
      </c>
      <c r="E17" s="264">
        <v>1051949</v>
      </c>
      <c r="H17" s="201">
        <v>48173</v>
      </c>
    </row>
    <row r="18" spans="1:8" x14ac:dyDescent="0.5">
      <c r="A18" s="250">
        <v>1870</v>
      </c>
      <c r="E18" s="264">
        <v>161393</v>
      </c>
      <c r="H18" s="201">
        <v>654818</v>
      </c>
    </row>
    <row r="19" spans="1:8" x14ac:dyDescent="0.5">
      <c r="A19" s="250">
        <v>2137</v>
      </c>
      <c r="E19" s="264">
        <v>65511</v>
      </c>
      <c r="H19" s="201">
        <v>154294</v>
      </c>
    </row>
    <row r="20" spans="1:8" x14ac:dyDescent="0.5">
      <c r="A20" s="250">
        <v>6527</v>
      </c>
      <c r="E20" s="264">
        <v>137748</v>
      </c>
      <c r="H20" s="201">
        <v>54745</v>
      </c>
    </row>
    <row r="21" spans="1:8" x14ac:dyDescent="0.5">
      <c r="A21" s="250">
        <v>2459</v>
      </c>
      <c r="E21" s="264">
        <v>97013</v>
      </c>
      <c r="H21" s="201">
        <v>73041</v>
      </c>
    </row>
    <row r="22" spans="1:8" x14ac:dyDescent="0.5">
      <c r="A22" s="250">
        <v>1312</v>
      </c>
      <c r="E22" s="264">
        <v>76836</v>
      </c>
      <c r="H22" s="201">
        <v>78353</v>
      </c>
    </row>
    <row r="23" spans="1:8" x14ac:dyDescent="0.5">
      <c r="A23" s="250">
        <v>1384</v>
      </c>
      <c r="E23" s="264">
        <v>210248</v>
      </c>
      <c r="H23" s="201">
        <v>31754</v>
      </c>
    </row>
    <row r="24" spans="1:8" x14ac:dyDescent="0.5">
      <c r="A24" s="250">
        <v>14436</v>
      </c>
      <c r="E24" s="264">
        <v>881202</v>
      </c>
      <c r="H24" s="201">
        <v>75975</v>
      </c>
    </row>
    <row r="25" spans="1:8" x14ac:dyDescent="0.5">
      <c r="A25" s="250">
        <v>3914</v>
      </c>
      <c r="E25" s="264">
        <v>132505</v>
      </c>
      <c r="H25" s="201">
        <v>4877881</v>
      </c>
    </row>
    <row r="26" spans="1:8" x14ac:dyDescent="0.5">
      <c r="A26" s="272">
        <f>SUM(A1:A25)</f>
        <v>173943.73699999999</v>
      </c>
      <c r="E26" s="272">
        <f>SUM(E1:E25)</f>
        <v>6636502</v>
      </c>
      <c r="H26" s="201">
        <v>10250</v>
      </c>
    </row>
    <row r="27" spans="1:8" x14ac:dyDescent="0.5">
      <c r="H27" s="201">
        <v>37644</v>
      </c>
    </row>
    <row r="28" spans="1:8" x14ac:dyDescent="0.5">
      <c r="H28" s="201">
        <v>24548</v>
      </c>
    </row>
    <row r="29" spans="1:8" x14ac:dyDescent="0.5">
      <c r="H29" s="201">
        <v>61106</v>
      </c>
    </row>
    <row r="30" spans="1:8" x14ac:dyDescent="0.5">
      <c r="H30" s="201">
        <v>37128</v>
      </c>
    </row>
    <row r="31" spans="1:8" x14ac:dyDescent="0.5">
      <c r="H31" s="201">
        <v>77192</v>
      </c>
    </row>
    <row r="32" spans="1:8" x14ac:dyDescent="0.5">
      <c r="H32" s="273">
        <f>SUM(H7:H31)</f>
        <v>9600992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2"/>
  <sheetViews>
    <sheetView showGridLines="0" view="pageBreakPreview" zoomScaleNormal="100" zoomScaleSheetLayoutView="100" workbookViewId="0">
      <selection activeCell="R5" sqref="R5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.42578125" style="25" customWidth="1"/>
    <col min="5" max="5" width="13.7109375" style="25" customWidth="1"/>
    <col min="6" max="6" width="10.7109375" style="25" customWidth="1"/>
    <col min="7" max="7" width="10.140625" style="25" customWidth="1"/>
    <col min="8" max="8" width="14.5703125" style="25" customWidth="1"/>
    <col min="9" max="9" width="14.28515625" style="25" customWidth="1"/>
    <col min="10" max="10" width="10.7109375" style="25" customWidth="1"/>
    <col min="11" max="11" width="12.140625" style="25" customWidth="1"/>
    <col min="12" max="12" width="14.85546875" style="25" customWidth="1"/>
    <col min="13" max="13" width="14.140625" style="25" customWidth="1"/>
    <col min="14" max="14" width="11.42578125" style="25" customWidth="1"/>
    <col min="15" max="15" width="2.28515625" style="7" customWidth="1"/>
    <col min="16" max="16" width="5.42578125" style="7" customWidth="1"/>
    <col min="17" max="16384" width="9.140625" style="7"/>
  </cols>
  <sheetData>
    <row r="1" spans="1:19" s="3" customFormat="1" x14ac:dyDescent="0.3">
      <c r="A1" s="1"/>
      <c r="B1" s="1" t="s">
        <v>0</v>
      </c>
      <c r="C1" s="43">
        <v>11.2</v>
      </c>
      <c r="D1" s="1" t="s">
        <v>295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5" customFormat="1" x14ac:dyDescent="0.3">
      <c r="A2" s="4"/>
      <c r="B2" s="1" t="s">
        <v>116</v>
      </c>
      <c r="C2" s="43">
        <v>11.2</v>
      </c>
      <c r="D2" s="1" t="s">
        <v>259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97</v>
      </c>
    </row>
    <row r="4" spans="1:19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9" s="10" customFormat="1" ht="27" customHeight="1" x14ac:dyDescent="0.3">
      <c r="A5" s="71"/>
      <c r="B5" s="71"/>
      <c r="C5" s="71"/>
      <c r="D5" s="71"/>
      <c r="E5" s="72" t="s">
        <v>118</v>
      </c>
      <c r="F5" s="282" t="s">
        <v>60</v>
      </c>
      <c r="G5" s="283"/>
      <c r="H5" s="283"/>
      <c r="I5" s="284"/>
      <c r="J5" s="282" t="s">
        <v>70</v>
      </c>
      <c r="K5" s="283"/>
      <c r="L5" s="283"/>
      <c r="M5" s="283"/>
      <c r="N5" s="283"/>
      <c r="O5" s="11"/>
    </row>
    <row r="6" spans="1:19" s="10" customFormat="1" ht="25.5" customHeight="1" x14ac:dyDescent="0.3">
      <c r="A6" s="285" t="s">
        <v>73</v>
      </c>
      <c r="B6" s="285"/>
      <c r="C6" s="285"/>
      <c r="D6" s="286"/>
      <c r="E6" s="73" t="s">
        <v>58</v>
      </c>
      <c r="F6" s="74"/>
      <c r="G6" s="73"/>
      <c r="H6" s="73" t="s">
        <v>62</v>
      </c>
      <c r="I6" s="73" t="s">
        <v>63</v>
      </c>
      <c r="J6" s="75"/>
      <c r="K6" s="73"/>
      <c r="L6" s="78" t="s">
        <v>66</v>
      </c>
      <c r="M6" s="73" t="s">
        <v>77</v>
      </c>
      <c r="N6" s="75"/>
      <c r="O6" s="8"/>
    </row>
    <row r="7" spans="1:19" s="10" customFormat="1" ht="25.5" customHeight="1" x14ac:dyDescent="0.3">
      <c r="A7" s="285" t="s">
        <v>74</v>
      </c>
      <c r="B7" s="285"/>
      <c r="C7" s="285"/>
      <c r="D7" s="286"/>
      <c r="E7" s="79" t="s">
        <v>123</v>
      </c>
      <c r="F7" s="74" t="s">
        <v>13</v>
      </c>
      <c r="G7" s="73" t="s">
        <v>61</v>
      </c>
      <c r="H7" s="73" t="s">
        <v>64</v>
      </c>
      <c r="I7" s="73" t="s">
        <v>64</v>
      </c>
      <c r="J7" s="138" t="s">
        <v>13</v>
      </c>
      <c r="K7" s="73" t="s">
        <v>65</v>
      </c>
      <c r="L7" s="75" t="s">
        <v>71</v>
      </c>
      <c r="M7" s="73" t="s">
        <v>71</v>
      </c>
      <c r="N7" s="138" t="s">
        <v>67</v>
      </c>
      <c r="O7" s="8"/>
    </row>
    <row r="8" spans="1:19" s="10" customFormat="1" ht="25.5" customHeight="1" x14ac:dyDescent="0.3">
      <c r="A8" s="81"/>
      <c r="B8" s="81"/>
      <c r="C8" s="81"/>
      <c r="D8" s="81"/>
      <c r="E8" s="82" t="s">
        <v>141</v>
      </c>
      <c r="F8" s="140" t="s">
        <v>1</v>
      </c>
      <c r="G8" s="82" t="s">
        <v>75</v>
      </c>
      <c r="H8" s="82" t="s">
        <v>100</v>
      </c>
      <c r="I8" s="82" t="s">
        <v>101</v>
      </c>
      <c r="J8" s="82" t="s">
        <v>1</v>
      </c>
      <c r="K8" s="82" t="s">
        <v>76</v>
      </c>
      <c r="L8" s="139" t="s">
        <v>100</v>
      </c>
      <c r="M8" s="82" t="s">
        <v>101</v>
      </c>
      <c r="N8" s="139" t="s">
        <v>72</v>
      </c>
      <c r="O8" s="8"/>
    </row>
    <row r="9" spans="1:19" s="15" customFormat="1" ht="15.75" x14ac:dyDescent="0.25">
      <c r="A9" s="277"/>
      <c r="B9" s="277"/>
      <c r="C9" s="277"/>
      <c r="D9" s="277"/>
      <c r="E9" s="61"/>
      <c r="G9" s="13"/>
      <c r="H9" s="14"/>
      <c r="J9" s="14"/>
      <c r="K9" s="13"/>
      <c r="L9" s="13"/>
      <c r="M9" s="14"/>
    </row>
    <row r="10" spans="1:19" s="15" customFormat="1" ht="24.75" customHeight="1" x14ac:dyDescent="0.25">
      <c r="A10" s="279" t="s">
        <v>250</v>
      </c>
      <c r="B10" s="279"/>
      <c r="C10" s="279"/>
      <c r="D10" s="280"/>
      <c r="E10" s="197">
        <v>5160535</v>
      </c>
      <c r="F10" s="198">
        <v>3746166.15530498</v>
      </c>
      <c r="G10" s="199">
        <v>2285926.3220919999</v>
      </c>
      <c r="H10" s="197">
        <v>1460239.8332129801</v>
      </c>
      <c r="I10" s="198" t="s">
        <v>294</v>
      </c>
      <c r="J10" s="198">
        <v>1414368.84469502</v>
      </c>
      <c r="K10" s="199">
        <v>163098.67305703799</v>
      </c>
      <c r="L10" s="197">
        <v>107032.628599533</v>
      </c>
      <c r="M10" s="199" t="s">
        <v>294</v>
      </c>
      <c r="N10" s="198">
        <v>1144237.5430384399</v>
      </c>
    </row>
    <row r="11" spans="1:19" s="15" customFormat="1" ht="24.75" customHeight="1" x14ac:dyDescent="0.25">
      <c r="A11" s="279" t="s">
        <v>251</v>
      </c>
      <c r="B11" s="279"/>
      <c r="C11" s="279"/>
      <c r="D11" s="280"/>
      <c r="E11" s="197">
        <v>5243532</v>
      </c>
      <c r="F11" s="198">
        <v>3185110.3716498199</v>
      </c>
      <c r="G11" s="199">
        <v>2007783.83253162</v>
      </c>
      <c r="H11" s="197">
        <v>1177326.5391182001</v>
      </c>
      <c r="I11" s="198" t="s">
        <v>294</v>
      </c>
      <c r="J11" s="198">
        <v>2058421.6283501801</v>
      </c>
      <c r="K11" s="199">
        <v>397506.057672964</v>
      </c>
      <c r="L11" s="197">
        <v>75956.201802648298</v>
      </c>
      <c r="M11" s="199" t="s">
        <v>294</v>
      </c>
      <c r="N11" s="198">
        <v>1584959.3688745699</v>
      </c>
    </row>
    <row r="12" spans="1:19" s="15" customFormat="1" ht="24.75" customHeight="1" x14ac:dyDescent="0.25">
      <c r="A12" s="279" t="s">
        <v>252</v>
      </c>
      <c r="B12" s="279"/>
      <c r="C12" s="279"/>
      <c r="D12" s="280"/>
      <c r="E12" s="197">
        <v>5254184</v>
      </c>
      <c r="F12" s="198">
        <v>3200482.01858482</v>
      </c>
      <c r="G12" s="199">
        <v>2015405.7816087899</v>
      </c>
      <c r="H12" s="197">
        <v>1184657.7958885799</v>
      </c>
      <c r="I12" s="198">
        <v>418.44108745063198</v>
      </c>
      <c r="J12" s="198">
        <v>2053701.98141518</v>
      </c>
      <c r="K12" s="199">
        <v>395668.46263500903</v>
      </c>
      <c r="L12" s="197">
        <v>75359.668240140702</v>
      </c>
      <c r="M12" s="199" t="s">
        <v>294</v>
      </c>
      <c r="N12" s="198">
        <v>1582673.85054003</v>
      </c>
    </row>
    <row r="13" spans="1:19" s="18" customFormat="1" ht="24.75" customHeight="1" x14ac:dyDescent="0.5">
      <c r="A13" s="280" t="s">
        <v>260</v>
      </c>
      <c r="B13" s="281"/>
      <c r="C13" s="281"/>
      <c r="D13" s="281"/>
      <c r="E13" s="197">
        <v>5363406</v>
      </c>
      <c r="F13" s="198">
        <v>3275471.2521393402</v>
      </c>
      <c r="G13" s="199">
        <v>2056704.5571075999</v>
      </c>
      <c r="H13" s="197">
        <v>1218165.69921398</v>
      </c>
      <c r="I13" s="198">
        <v>600.99581775705803</v>
      </c>
      <c r="J13" s="198">
        <v>2087934.7478606601</v>
      </c>
      <c r="K13" s="199">
        <v>403221.36308850802</v>
      </c>
      <c r="L13" s="197">
        <v>75872.122471732902</v>
      </c>
      <c r="M13" s="199" t="s">
        <v>294</v>
      </c>
      <c r="N13" s="198">
        <v>1608841.2623004201</v>
      </c>
    </row>
    <row r="14" spans="1:19" s="18" customFormat="1" ht="24.75" customHeight="1" x14ac:dyDescent="0.5">
      <c r="A14" s="280" t="s">
        <v>261</v>
      </c>
      <c r="B14" s="281"/>
      <c r="C14" s="281"/>
      <c r="D14" s="281"/>
      <c r="E14" s="197">
        <v>5363815.5406340901</v>
      </c>
      <c r="F14" s="198">
        <v>3275925.8010621802</v>
      </c>
      <c r="G14" s="199">
        <v>2057407.7276346299</v>
      </c>
      <c r="H14" s="197">
        <v>1217917.6329181599</v>
      </c>
      <c r="I14" s="198">
        <v>600.44050938702105</v>
      </c>
      <c r="J14" s="198">
        <v>2087889.7395719199</v>
      </c>
      <c r="K14" s="199">
        <v>403163.36542387202</v>
      </c>
      <c r="L14" s="197">
        <v>75939.620153719603</v>
      </c>
      <c r="M14" s="199" t="s">
        <v>294</v>
      </c>
      <c r="N14" s="198">
        <v>1608786.7539943201</v>
      </c>
      <c r="S14" s="18" t="s">
        <v>296</v>
      </c>
    </row>
    <row r="15" spans="1:19" s="18" customFormat="1" ht="24.75" customHeight="1" x14ac:dyDescent="0.5">
      <c r="A15" s="280" t="s">
        <v>262</v>
      </c>
      <c r="B15" s="281"/>
      <c r="C15" s="281"/>
      <c r="D15" s="281"/>
      <c r="E15" s="197">
        <v>5363916.21609597</v>
      </c>
      <c r="F15" s="198">
        <v>3276622.0742265698</v>
      </c>
      <c r="G15" s="198">
        <v>2058367.6085775101</v>
      </c>
      <c r="H15" s="199">
        <v>1217654.6144445401</v>
      </c>
      <c r="I15" s="197">
        <v>599.85120452051501</v>
      </c>
      <c r="J15" s="198">
        <v>2087294.1418693999</v>
      </c>
      <c r="K15" s="198">
        <v>402888.36621115502</v>
      </c>
      <c r="L15" s="199">
        <v>75865.088893723703</v>
      </c>
      <c r="M15" s="199" t="s">
        <v>294</v>
      </c>
      <c r="N15" s="197">
        <v>1608540.6867645199</v>
      </c>
    </row>
    <row r="16" spans="1:19" s="18" customFormat="1" ht="24.75" customHeight="1" x14ac:dyDescent="0.5">
      <c r="A16" s="280" t="s">
        <v>263</v>
      </c>
      <c r="B16" s="281"/>
      <c r="C16" s="281"/>
      <c r="D16" s="281"/>
      <c r="E16" s="197">
        <v>5363735.3706142455</v>
      </c>
      <c r="F16" s="198">
        <v>3277158.2974092676</v>
      </c>
      <c r="G16" s="198">
        <v>2058788.7135042266</v>
      </c>
      <c r="H16" s="199">
        <v>1217746.2794462512</v>
      </c>
      <c r="I16" s="197">
        <v>623.3044587900248</v>
      </c>
      <c r="J16" s="198">
        <v>2086577.0732049784</v>
      </c>
      <c r="K16" s="198">
        <v>402624.98272365594</v>
      </c>
      <c r="L16" s="198">
        <v>75808.323043322409</v>
      </c>
      <c r="M16" s="199" t="s">
        <v>294</v>
      </c>
      <c r="N16" s="197">
        <v>1608143.7674380001</v>
      </c>
    </row>
    <row r="17" spans="1:14" s="18" customFormat="1" ht="24.75" customHeight="1" x14ac:dyDescent="0.5">
      <c r="A17" s="280" t="s">
        <v>264</v>
      </c>
      <c r="B17" s="281"/>
      <c r="C17" s="281"/>
      <c r="D17" s="281"/>
      <c r="E17" s="191">
        <v>5364730.5086119603</v>
      </c>
      <c r="F17" s="196">
        <v>3278034.7719123201</v>
      </c>
      <c r="G17" s="193">
        <v>2059245.08514171</v>
      </c>
      <c r="H17" s="195">
        <v>1218166.88932135</v>
      </c>
      <c r="I17" s="196">
        <v>622.79744925909597</v>
      </c>
      <c r="J17" s="196">
        <v>2086695.7366996501</v>
      </c>
      <c r="K17" s="193">
        <v>402702.03893774498</v>
      </c>
      <c r="L17" s="195">
        <v>75764.009954106004</v>
      </c>
      <c r="M17" s="199" t="s">
        <v>294</v>
      </c>
      <c r="N17" s="196">
        <v>1608229.6878078</v>
      </c>
    </row>
    <row r="18" spans="1:14" ht="24.75" customHeight="1" x14ac:dyDescent="0.3">
      <c r="A18" s="280" t="s">
        <v>265</v>
      </c>
      <c r="B18" s="281"/>
      <c r="C18" s="281"/>
      <c r="D18" s="281"/>
      <c r="E18" s="212">
        <v>5364743</v>
      </c>
      <c r="F18" s="213">
        <v>3278374</v>
      </c>
      <c r="G18" s="213">
        <v>2059359</v>
      </c>
      <c r="H18" s="214">
        <v>1218393</v>
      </c>
      <c r="I18" s="212">
        <v>622</v>
      </c>
      <c r="J18" s="213">
        <v>2086369</v>
      </c>
      <c r="K18" s="213">
        <v>402557</v>
      </c>
      <c r="L18" s="213">
        <v>75700</v>
      </c>
      <c r="M18" s="215" t="s">
        <v>294</v>
      </c>
      <c r="N18" s="212">
        <v>1608113</v>
      </c>
    </row>
    <row r="19" spans="1:14" ht="3" customHeight="1" x14ac:dyDescent="0.3">
      <c r="A19" s="21"/>
      <c r="B19" s="21"/>
      <c r="C19" s="21"/>
      <c r="D19" s="22"/>
      <c r="E19" s="21"/>
      <c r="F19" s="23"/>
      <c r="G19" s="23"/>
      <c r="H19" s="24"/>
      <c r="I19" s="22"/>
      <c r="J19" s="23"/>
      <c r="K19" s="23"/>
      <c r="L19" s="23"/>
      <c r="M19" s="24"/>
      <c r="N19" s="21"/>
    </row>
    <row r="20" spans="1:14" ht="3" customHeight="1" x14ac:dyDescent="0.3"/>
    <row r="21" spans="1:14" s="27" customFormat="1" ht="21" customHeight="1" x14ac:dyDescent="0.3">
      <c r="A21" s="26"/>
      <c r="B21" s="26" t="s">
        <v>56</v>
      </c>
      <c r="C21" s="26"/>
      <c r="D21" s="26"/>
      <c r="E21" s="26"/>
      <c r="F21" s="26"/>
      <c r="G21" s="26"/>
      <c r="I21" s="26"/>
      <c r="J21" s="26"/>
      <c r="K21" s="26"/>
      <c r="L21" s="27" t="s">
        <v>298</v>
      </c>
      <c r="N21" s="26"/>
    </row>
    <row r="22" spans="1:14" s="27" customFormat="1" ht="21" customHeight="1" x14ac:dyDescent="0.3">
      <c r="A22" s="26"/>
      <c r="B22" s="26" t="s">
        <v>57</v>
      </c>
      <c r="H22" s="26"/>
      <c r="I22" s="26"/>
      <c r="L22" s="26"/>
      <c r="M22" s="26"/>
      <c r="N22" s="26"/>
    </row>
  </sheetData>
  <mergeCells count="14">
    <mergeCell ref="A15:D15"/>
    <mergeCell ref="A16:D16"/>
    <mergeCell ref="A17:D17"/>
    <mergeCell ref="A18:D18"/>
    <mergeCell ref="A11:D11"/>
    <mergeCell ref="A12:D12"/>
    <mergeCell ref="A13:D13"/>
    <mergeCell ref="A9:D9"/>
    <mergeCell ref="A14:D14"/>
    <mergeCell ref="F5:I5"/>
    <mergeCell ref="J5:N5"/>
    <mergeCell ref="A6:D6"/>
    <mergeCell ref="A7:D7"/>
    <mergeCell ref="A10:D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4"/>
  <sheetViews>
    <sheetView showGridLines="0" view="pageBreakPreview" zoomScaleSheetLayoutView="100" workbookViewId="0">
      <selection activeCell="K17" sqref="K17"/>
    </sheetView>
  </sheetViews>
  <sheetFormatPr defaultRowHeight="18.75" x14ac:dyDescent="0.3"/>
  <cols>
    <col min="1" max="1" width="1" style="25" customWidth="1"/>
    <col min="2" max="2" width="5.85546875" style="25" customWidth="1"/>
    <col min="3" max="3" width="4.85546875" style="25" customWidth="1"/>
    <col min="4" max="4" width="8.7109375" style="25" customWidth="1"/>
    <col min="5" max="12" width="12.5703125" style="25" customWidth="1"/>
    <col min="13" max="13" width="1.28515625" style="25" customWidth="1"/>
    <col min="14" max="14" width="20.5703125" style="25" customWidth="1"/>
    <col min="15" max="15" width="2.28515625" style="7" customWidth="1"/>
    <col min="16" max="16" width="4.140625" style="7" customWidth="1"/>
    <col min="17" max="17" width="6.140625" style="7" customWidth="1"/>
    <col min="18" max="18" width="10.85546875" style="7" bestFit="1" customWidth="1"/>
    <col min="19" max="19" width="9.5703125" style="7" bestFit="1" customWidth="1"/>
    <col min="20" max="16384" width="9.140625" style="7"/>
  </cols>
  <sheetData>
    <row r="1" spans="1:25" s="3" customFormat="1" x14ac:dyDescent="0.3">
      <c r="A1" s="1"/>
      <c r="B1" s="1" t="s">
        <v>0</v>
      </c>
      <c r="C1" s="43">
        <v>11.3</v>
      </c>
      <c r="D1" s="1" t="s">
        <v>149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25" s="5" customFormat="1" x14ac:dyDescent="0.3">
      <c r="A2" s="4"/>
      <c r="B2" s="1" t="s">
        <v>116</v>
      </c>
      <c r="C2" s="43">
        <v>11.3</v>
      </c>
      <c r="D2" s="4" t="s">
        <v>150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25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5" x14ac:dyDescent="0.3">
      <c r="A4" s="71"/>
      <c r="B4" s="71"/>
      <c r="C4" s="71"/>
      <c r="D4" s="84"/>
      <c r="E4" s="296" t="s">
        <v>68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25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25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25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25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25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80" t="s">
        <v>6</v>
      </c>
      <c r="M9" s="86"/>
      <c r="N9" s="27"/>
    </row>
    <row r="10" spans="1:25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25" s="10" customFormat="1" ht="6.75" customHeight="1" x14ac:dyDescent="0.3">
      <c r="A11" s="27"/>
      <c r="B11" s="27"/>
      <c r="C11" s="27"/>
      <c r="D11" s="27"/>
      <c r="E11" s="72"/>
      <c r="F11" s="72"/>
      <c r="G11" s="72"/>
      <c r="H11" s="72"/>
      <c r="I11" s="72"/>
      <c r="J11" s="72"/>
      <c r="K11" s="72"/>
      <c r="L11" s="78"/>
      <c r="M11" s="86"/>
      <c r="N11" s="27"/>
    </row>
    <row r="12" spans="1:25" s="15" customFormat="1" ht="27" customHeight="1" x14ac:dyDescent="0.3">
      <c r="A12" s="288" t="s">
        <v>37</v>
      </c>
      <c r="B12" s="288"/>
      <c r="C12" s="288"/>
      <c r="D12" s="294"/>
      <c r="E12" s="221">
        <v>2935963</v>
      </c>
      <c r="F12" s="221">
        <v>1273863</v>
      </c>
      <c r="G12" s="222">
        <v>2864883</v>
      </c>
      <c r="H12" s="223">
        <v>1202782.5</v>
      </c>
      <c r="I12" s="222">
        <v>1233923</v>
      </c>
      <c r="J12" s="221">
        <v>571371</v>
      </c>
      <c r="K12" s="221">
        <v>430.71</v>
      </c>
      <c r="L12" s="221">
        <v>475.04</v>
      </c>
      <c r="M12" s="287" t="s">
        <v>1</v>
      </c>
      <c r="N12" s="288"/>
      <c r="R12" s="220"/>
      <c r="S12" s="220"/>
      <c r="T12" s="220"/>
      <c r="U12" s="220"/>
      <c r="V12" s="220"/>
      <c r="W12" s="220"/>
      <c r="X12" s="220"/>
      <c r="Y12" s="220"/>
    </row>
    <row r="13" spans="1:25" ht="21" customHeight="1" x14ac:dyDescent="0.3">
      <c r="A13" s="165" t="s">
        <v>154</v>
      </c>
      <c r="B13" s="26"/>
      <c r="C13" s="27"/>
      <c r="D13" s="89"/>
      <c r="E13" s="224">
        <v>62298</v>
      </c>
      <c r="F13" s="224">
        <v>62987</v>
      </c>
      <c r="G13" s="225">
        <v>53223</v>
      </c>
      <c r="H13" s="226">
        <v>53912</v>
      </c>
      <c r="I13" s="227">
        <f>(E13*K13)/1000</f>
        <v>27847.205999999998</v>
      </c>
      <c r="J13" s="224">
        <f>(F13*L13)/1000</f>
        <v>28911.032999999999</v>
      </c>
      <c r="K13" s="227">
        <v>447</v>
      </c>
      <c r="L13" s="228">
        <v>459</v>
      </c>
      <c r="M13" s="90"/>
      <c r="N13" s="187" t="s">
        <v>266</v>
      </c>
    </row>
    <row r="14" spans="1:25" ht="21" customHeight="1" x14ac:dyDescent="0.3">
      <c r="A14" s="165" t="s">
        <v>155</v>
      </c>
      <c r="B14" s="26"/>
      <c r="C14" s="27"/>
      <c r="D14" s="89"/>
      <c r="E14" s="224">
        <v>114891</v>
      </c>
      <c r="F14" s="224">
        <v>76324</v>
      </c>
      <c r="G14" s="224">
        <v>114891</v>
      </c>
      <c r="H14" s="224">
        <v>76324</v>
      </c>
      <c r="I14" s="227">
        <f t="shared" ref="I14:J26" si="0">(E14*K14)/1000</f>
        <v>46301.072999999997</v>
      </c>
      <c r="J14" s="224">
        <f t="shared" si="0"/>
        <v>30987.544000000002</v>
      </c>
      <c r="K14" s="227">
        <v>403</v>
      </c>
      <c r="L14" s="228">
        <v>406</v>
      </c>
      <c r="M14" s="90"/>
      <c r="N14" s="187" t="s">
        <v>267</v>
      </c>
    </row>
    <row r="15" spans="1:25" ht="21" customHeight="1" x14ac:dyDescent="0.3">
      <c r="A15" s="165" t="s">
        <v>156</v>
      </c>
      <c r="B15" s="26"/>
      <c r="C15" s="27"/>
      <c r="D15" s="89"/>
      <c r="E15" s="224">
        <v>54301</v>
      </c>
      <c r="F15" s="224">
        <v>33951</v>
      </c>
      <c r="G15" s="225">
        <v>54266.5</v>
      </c>
      <c r="H15" s="226">
        <v>33916.5</v>
      </c>
      <c r="I15" s="227">
        <f t="shared" si="0"/>
        <v>21123.089</v>
      </c>
      <c r="J15" s="224">
        <f t="shared" si="0"/>
        <v>13784.106</v>
      </c>
      <c r="K15" s="227">
        <v>389</v>
      </c>
      <c r="L15" s="228">
        <v>406</v>
      </c>
      <c r="M15" s="90"/>
      <c r="N15" s="187" t="s">
        <v>268</v>
      </c>
    </row>
    <row r="16" spans="1:25" ht="21" customHeight="1" x14ac:dyDescent="0.3">
      <c r="A16" s="165" t="s">
        <v>157</v>
      </c>
      <c r="B16" s="26"/>
      <c r="C16" s="27"/>
      <c r="D16" s="89"/>
      <c r="E16" s="224">
        <v>197542</v>
      </c>
      <c r="F16" s="224">
        <v>99640</v>
      </c>
      <c r="G16" s="225">
        <v>173497.25</v>
      </c>
      <c r="H16" s="226">
        <v>75595.25</v>
      </c>
      <c r="I16" s="227">
        <f t="shared" si="0"/>
        <v>96993.122000000003</v>
      </c>
      <c r="J16" s="224">
        <f t="shared" si="0"/>
        <v>51812.800000000003</v>
      </c>
      <c r="K16" s="227">
        <v>491</v>
      </c>
      <c r="L16" s="228">
        <v>520</v>
      </c>
      <c r="M16" s="90"/>
      <c r="N16" s="165" t="s">
        <v>269</v>
      </c>
    </row>
    <row r="17" spans="1:16" ht="21" customHeight="1" x14ac:dyDescent="0.3">
      <c r="A17" s="165" t="s">
        <v>158</v>
      </c>
      <c r="B17" s="26"/>
      <c r="C17" s="27"/>
      <c r="D17" s="89"/>
      <c r="E17" s="224">
        <v>95362</v>
      </c>
      <c r="F17" s="224">
        <v>108559</v>
      </c>
      <c r="G17" s="224">
        <v>95362</v>
      </c>
      <c r="H17" s="224">
        <v>108559</v>
      </c>
      <c r="I17" s="227">
        <f t="shared" si="0"/>
        <v>36332.921999999999</v>
      </c>
      <c r="J17" s="224">
        <f t="shared" si="0"/>
        <v>44726.307999999997</v>
      </c>
      <c r="K17" s="227">
        <v>381</v>
      </c>
      <c r="L17" s="228">
        <v>412</v>
      </c>
      <c r="M17" s="76"/>
      <c r="N17" s="165" t="s">
        <v>270</v>
      </c>
    </row>
    <row r="18" spans="1:16" ht="21" customHeight="1" x14ac:dyDescent="0.3">
      <c r="A18" s="165" t="s">
        <v>159</v>
      </c>
      <c r="B18" s="26"/>
      <c r="C18" s="27"/>
      <c r="D18" s="89"/>
      <c r="E18" s="224">
        <v>359385</v>
      </c>
      <c r="F18" s="224">
        <v>118792</v>
      </c>
      <c r="G18" s="225">
        <v>356862.5</v>
      </c>
      <c r="H18" s="226">
        <v>116269.5</v>
      </c>
      <c r="I18" s="227">
        <f t="shared" si="0"/>
        <v>152379.24</v>
      </c>
      <c r="J18" s="224">
        <f t="shared" si="0"/>
        <v>60702.712</v>
      </c>
      <c r="K18" s="227">
        <v>424</v>
      </c>
      <c r="L18" s="228">
        <v>511</v>
      </c>
      <c r="M18" s="76"/>
      <c r="N18" s="165" t="s">
        <v>271</v>
      </c>
    </row>
    <row r="19" spans="1:16" ht="21" customHeight="1" x14ac:dyDescent="0.3">
      <c r="A19" s="165" t="s">
        <v>160</v>
      </c>
      <c r="B19" s="26"/>
      <c r="C19" s="27"/>
      <c r="D19" s="89"/>
      <c r="E19" s="224">
        <v>106241</v>
      </c>
      <c r="F19" s="224">
        <v>35415</v>
      </c>
      <c r="G19" s="225">
        <v>104938.25</v>
      </c>
      <c r="H19" s="226">
        <v>34112.25</v>
      </c>
      <c r="I19" s="227">
        <f t="shared" si="0"/>
        <v>42602.641000000003</v>
      </c>
      <c r="J19" s="224">
        <f t="shared" si="0"/>
        <v>14874.3</v>
      </c>
      <c r="K19" s="227">
        <v>401</v>
      </c>
      <c r="L19" s="228">
        <v>420</v>
      </c>
      <c r="M19" s="76"/>
      <c r="N19" s="187" t="s">
        <v>272</v>
      </c>
    </row>
    <row r="20" spans="1:16" ht="21" customHeight="1" x14ac:dyDescent="0.3">
      <c r="A20" s="165" t="s">
        <v>161</v>
      </c>
      <c r="B20" s="26"/>
      <c r="C20" s="27"/>
      <c r="D20" s="89"/>
      <c r="E20" s="224">
        <v>71174</v>
      </c>
      <c r="F20" s="224">
        <v>30517</v>
      </c>
      <c r="G20" s="225">
        <v>67722.5</v>
      </c>
      <c r="H20" s="226">
        <v>27065.5</v>
      </c>
      <c r="I20" s="227">
        <f t="shared" si="0"/>
        <v>32811.214</v>
      </c>
      <c r="J20" s="224">
        <f t="shared" si="0"/>
        <v>14709.194</v>
      </c>
      <c r="K20" s="227">
        <v>461</v>
      </c>
      <c r="L20" s="228">
        <v>482</v>
      </c>
      <c r="M20" s="90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4">
        <v>163449</v>
      </c>
      <c r="F21" s="224">
        <v>75254</v>
      </c>
      <c r="G21" s="224">
        <v>163449</v>
      </c>
      <c r="H21" s="224">
        <v>75254</v>
      </c>
      <c r="I21" s="227">
        <f t="shared" si="0"/>
        <v>59658.885000000002</v>
      </c>
      <c r="J21" s="224">
        <f t="shared" si="0"/>
        <v>27166.694</v>
      </c>
      <c r="K21" s="227">
        <v>365</v>
      </c>
      <c r="L21" s="228">
        <v>361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4">
        <v>210099</v>
      </c>
      <c r="F22" s="224">
        <v>120776</v>
      </c>
      <c r="G22" s="225">
        <v>205585</v>
      </c>
      <c r="H22" s="226">
        <v>116262</v>
      </c>
      <c r="I22" s="227">
        <f t="shared" si="0"/>
        <v>84039.6</v>
      </c>
      <c r="J22" s="224">
        <f t="shared" si="0"/>
        <v>50605.144</v>
      </c>
      <c r="K22" s="227">
        <v>400</v>
      </c>
      <c r="L22" s="228">
        <v>419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24">
        <v>122010</v>
      </c>
      <c r="F23" s="224">
        <v>23338</v>
      </c>
      <c r="G23" s="224">
        <v>122010</v>
      </c>
      <c r="H23" s="224">
        <v>23338</v>
      </c>
      <c r="I23" s="227">
        <f t="shared" si="0"/>
        <v>53928.42</v>
      </c>
      <c r="J23" s="224">
        <f t="shared" si="0"/>
        <v>10758.817999999999</v>
      </c>
      <c r="K23" s="227">
        <v>442</v>
      </c>
      <c r="L23" s="228">
        <v>461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4">
        <v>294960</v>
      </c>
      <c r="F24" s="224">
        <v>57981</v>
      </c>
      <c r="G24" s="225">
        <v>287721</v>
      </c>
      <c r="H24" s="226">
        <v>50742</v>
      </c>
      <c r="I24" s="227">
        <f t="shared" si="0"/>
        <v>151019.51999999999</v>
      </c>
      <c r="J24" s="224">
        <f t="shared" si="0"/>
        <v>34788.6</v>
      </c>
      <c r="K24" s="227">
        <v>512</v>
      </c>
      <c r="L24" s="228">
        <v>600</v>
      </c>
      <c r="M24" s="86"/>
      <c r="N24" s="187" t="s">
        <v>277</v>
      </c>
    </row>
    <row r="25" spans="1:16" ht="21" customHeight="1" x14ac:dyDescent="0.3">
      <c r="A25" s="165" t="s">
        <v>166</v>
      </c>
      <c r="B25" s="27"/>
      <c r="C25" s="27"/>
      <c r="D25" s="89"/>
      <c r="E25" s="224">
        <v>140917</v>
      </c>
      <c r="F25" s="224">
        <v>60102</v>
      </c>
      <c r="G25" s="225">
        <v>138421.25</v>
      </c>
      <c r="H25" s="226">
        <v>57606.25</v>
      </c>
      <c r="I25" s="227">
        <f t="shared" si="0"/>
        <v>61862.563000000002</v>
      </c>
      <c r="J25" s="224">
        <f t="shared" si="0"/>
        <v>26625.186000000002</v>
      </c>
      <c r="K25" s="227">
        <v>439</v>
      </c>
      <c r="L25" s="228">
        <v>443</v>
      </c>
      <c r="M25" s="86"/>
      <c r="N25" s="165" t="s">
        <v>278</v>
      </c>
    </row>
    <row r="26" spans="1:16" ht="21" customHeight="1" x14ac:dyDescent="0.3">
      <c r="A26" s="165" t="s">
        <v>167</v>
      </c>
      <c r="B26" s="27"/>
      <c r="C26" s="27"/>
      <c r="D26" s="89"/>
      <c r="E26" s="224">
        <v>263500</v>
      </c>
      <c r="F26" s="224">
        <v>65873</v>
      </c>
      <c r="G26" s="225">
        <v>263248.75</v>
      </c>
      <c r="H26" s="226">
        <v>65621.75</v>
      </c>
      <c r="I26" s="227">
        <f t="shared" si="0"/>
        <v>83529.5</v>
      </c>
      <c r="J26" s="224">
        <f t="shared" si="0"/>
        <v>23846.026000000002</v>
      </c>
      <c r="K26" s="227">
        <v>317</v>
      </c>
      <c r="L26" s="228">
        <v>362</v>
      </c>
      <c r="M26" s="86"/>
      <c r="N26" s="165" t="s">
        <v>279</v>
      </c>
    </row>
    <row r="27" spans="1:16" ht="3" customHeight="1" x14ac:dyDescent="0.3">
      <c r="A27" s="7"/>
      <c r="B27" s="7"/>
      <c r="C27" s="7"/>
      <c r="D27" s="19"/>
      <c r="E27" s="20"/>
      <c r="F27" s="20"/>
      <c r="G27" s="217"/>
      <c r="H27" s="7"/>
      <c r="I27" s="217"/>
      <c r="J27" s="20"/>
      <c r="K27" s="217"/>
      <c r="L27" s="19"/>
      <c r="M27" s="20"/>
      <c r="N27" s="7"/>
    </row>
    <row r="28" spans="1:16" ht="3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6" x14ac:dyDescent="0.3">
      <c r="A29" s="1"/>
      <c r="B29" s="1" t="s">
        <v>0</v>
      </c>
      <c r="C29" s="43">
        <v>11.3</v>
      </c>
      <c r="D29" s="1" t="s">
        <v>153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11.3</v>
      </c>
      <c r="D30" s="4" t="s">
        <v>301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68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6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ht="6" customHeight="1" x14ac:dyDescent="0.3">
      <c r="A39" s="27"/>
      <c r="B39" s="27"/>
      <c r="C39" s="27"/>
      <c r="D39" s="27"/>
      <c r="E39" s="72"/>
      <c r="F39" s="72"/>
      <c r="G39" s="72"/>
      <c r="H39" s="72"/>
      <c r="I39" s="72"/>
      <c r="J39" s="72"/>
      <c r="K39" s="72"/>
      <c r="L39" s="72"/>
      <c r="M39" s="27"/>
      <c r="N39" s="27"/>
      <c r="O39" s="10"/>
      <c r="P39" s="10"/>
    </row>
    <row r="40" spans="1:16" x14ac:dyDescent="0.3">
      <c r="A40" s="165" t="s">
        <v>168</v>
      </c>
      <c r="B40" s="26"/>
      <c r="C40" s="27"/>
      <c r="D40" s="89"/>
      <c r="E40" s="227">
        <v>80029</v>
      </c>
      <c r="F40" s="227">
        <v>27852</v>
      </c>
      <c r="G40" s="225">
        <v>75842</v>
      </c>
      <c r="H40" s="225">
        <v>23665.25</v>
      </c>
      <c r="I40" s="227">
        <f>(E40*K40)/1000</f>
        <v>32571.803</v>
      </c>
      <c r="J40" s="227">
        <f>(F40*L40)/1000</f>
        <v>12199.175999999999</v>
      </c>
      <c r="K40" s="227">
        <v>407</v>
      </c>
      <c r="L40" s="227">
        <v>438</v>
      </c>
      <c r="M40" s="187"/>
      <c r="N40" s="187" t="s">
        <v>282</v>
      </c>
      <c r="O40" s="15"/>
      <c r="P40" s="15"/>
    </row>
    <row r="41" spans="1:16" x14ac:dyDescent="0.3">
      <c r="A41" s="165" t="s">
        <v>169</v>
      </c>
      <c r="B41" s="26"/>
      <c r="C41" s="27"/>
      <c r="D41" s="89"/>
      <c r="E41" s="227">
        <v>63450</v>
      </c>
      <c r="F41" s="227">
        <v>40606</v>
      </c>
      <c r="G41" s="227">
        <v>63450</v>
      </c>
      <c r="H41" s="227">
        <v>40606</v>
      </c>
      <c r="I41" s="227">
        <f t="shared" ref="I41:J50" si="1">(E41*K41)/1000</f>
        <v>28552.5</v>
      </c>
      <c r="J41" s="227">
        <f t="shared" si="1"/>
        <v>18678.759999999998</v>
      </c>
      <c r="K41" s="227">
        <v>450</v>
      </c>
      <c r="L41" s="227">
        <v>460</v>
      </c>
      <c r="M41" s="187"/>
      <c r="N41" s="187" t="s">
        <v>283</v>
      </c>
    </row>
    <row r="42" spans="1:16" x14ac:dyDescent="0.3">
      <c r="A42" s="165" t="s">
        <v>170</v>
      </c>
      <c r="B42" s="26"/>
      <c r="C42" s="27"/>
      <c r="D42" s="89"/>
      <c r="E42" s="227">
        <v>150929</v>
      </c>
      <c r="F42" s="227">
        <v>55785</v>
      </c>
      <c r="G42" s="225">
        <v>150701.5</v>
      </c>
      <c r="H42" s="225">
        <v>55557.5</v>
      </c>
      <c r="I42" s="227">
        <f t="shared" si="1"/>
        <v>63390.18</v>
      </c>
      <c r="J42" s="227">
        <f t="shared" si="1"/>
        <v>23875.98</v>
      </c>
      <c r="K42" s="227">
        <v>420</v>
      </c>
      <c r="L42" s="227">
        <v>428</v>
      </c>
      <c r="M42" s="165"/>
      <c r="N42" s="165" t="s">
        <v>284</v>
      </c>
    </row>
    <row r="43" spans="1:16" x14ac:dyDescent="0.3">
      <c r="A43" s="165" t="s">
        <v>171</v>
      </c>
      <c r="B43" s="26"/>
      <c r="C43" s="27"/>
      <c r="D43" s="89"/>
      <c r="E43" s="227">
        <v>48350</v>
      </c>
      <c r="F43" s="227">
        <v>32566</v>
      </c>
      <c r="G43" s="225">
        <v>40758</v>
      </c>
      <c r="H43" s="225">
        <v>24974</v>
      </c>
      <c r="I43" s="227">
        <f t="shared" si="1"/>
        <v>22482.75</v>
      </c>
      <c r="J43" s="227">
        <f t="shared" si="1"/>
        <v>16543.527999999998</v>
      </c>
      <c r="K43" s="227">
        <v>465</v>
      </c>
      <c r="L43" s="227">
        <v>508</v>
      </c>
      <c r="M43" s="187"/>
      <c r="N43" s="187" t="s">
        <v>285</v>
      </c>
    </row>
    <row r="44" spans="1:16" x14ac:dyDescent="0.3">
      <c r="A44" s="165" t="s">
        <v>172</v>
      </c>
      <c r="B44" s="26"/>
      <c r="C44" s="27"/>
      <c r="D44" s="89"/>
      <c r="E44" s="227">
        <v>41443</v>
      </c>
      <c r="F44" s="227">
        <v>11685</v>
      </c>
      <c r="G44" s="227">
        <v>41443</v>
      </c>
      <c r="H44" s="227">
        <v>11685</v>
      </c>
      <c r="I44" s="227">
        <f t="shared" si="1"/>
        <v>14629.379000000001</v>
      </c>
      <c r="J44" s="227">
        <f t="shared" si="1"/>
        <v>6251.4750000000004</v>
      </c>
      <c r="K44" s="227">
        <v>353</v>
      </c>
      <c r="L44" s="227">
        <v>535</v>
      </c>
      <c r="M44" s="187"/>
      <c r="N44" s="187" t="s">
        <v>286</v>
      </c>
    </row>
    <row r="45" spans="1:16" x14ac:dyDescent="0.3">
      <c r="A45" s="166" t="s">
        <v>173</v>
      </c>
      <c r="B45" s="26"/>
      <c r="C45" s="27"/>
      <c r="D45" s="89"/>
      <c r="E45" s="227">
        <v>64979</v>
      </c>
      <c r="F45" s="227">
        <v>17990</v>
      </c>
      <c r="G45" s="225">
        <v>63691</v>
      </c>
      <c r="H45" s="225">
        <v>16702</v>
      </c>
      <c r="I45" s="227">
        <f t="shared" si="1"/>
        <v>27551.096000000001</v>
      </c>
      <c r="J45" s="227">
        <f t="shared" si="1"/>
        <v>9192.89</v>
      </c>
      <c r="K45" s="227">
        <v>424</v>
      </c>
      <c r="L45" s="227">
        <v>511</v>
      </c>
      <c r="M45" s="188"/>
      <c r="N45" s="188" t="s">
        <v>287</v>
      </c>
    </row>
    <row r="46" spans="1:16" x14ac:dyDescent="0.3">
      <c r="A46" s="165" t="s">
        <v>174</v>
      </c>
      <c r="B46" s="26"/>
      <c r="C46" s="27"/>
      <c r="D46" s="89"/>
      <c r="E46" s="227">
        <v>64558</v>
      </c>
      <c r="F46" s="227">
        <v>25206</v>
      </c>
      <c r="G46" s="225">
        <v>63997.5</v>
      </c>
      <c r="H46" s="225">
        <v>24645.25</v>
      </c>
      <c r="I46" s="227">
        <f t="shared" si="1"/>
        <v>26468.78</v>
      </c>
      <c r="J46" s="227">
        <f t="shared" si="1"/>
        <v>10334.459999999999</v>
      </c>
      <c r="K46" s="227">
        <v>410</v>
      </c>
      <c r="L46" s="227">
        <v>410</v>
      </c>
      <c r="M46" s="189"/>
      <c r="N46" s="189" t="s">
        <v>288</v>
      </c>
    </row>
    <row r="47" spans="1:16" x14ac:dyDescent="0.3">
      <c r="A47" s="165" t="s">
        <v>175</v>
      </c>
      <c r="B47" s="26"/>
      <c r="C47" s="27"/>
      <c r="D47" s="89"/>
      <c r="E47" s="227">
        <v>47432</v>
      </c>
      <c r="F47" s="227">
        <v>32815</v>
      </c>
      <c r="G47" s="227">
        <v>47432</v>
      </c>
      <c r="H47" s="227">
        <v>32815</v>
      </c>
      <c r="I47" s="227">
        <f t="shared" si="1"/>
        <v>18024.16</v>
      </c>
      <c r="J47" s="227">
        <f t="shared" si="1"/>
        <v>12994.74</v>
      </c>
      <c r="K47" s="227">
        <v>380</v>
      </c>
      <c r="L47" s="227">
        <v>396</v>
      </c>
      <c r="M47" s="167"/>
      <c r="N47" s="167" t="s">
        <v>289</v>
      </c>
    </row>
    <row r="48" spans="1:16" x14ac:dyDescent="0.3">
      <c r="A48" s="167" t="s">
        <v>176</v>
      </c>
      <c r="B48" s="27"/>
      <c r="C48" s="27"/>
      <c r="D48" s="89"/>
      <c r="E48" s="227">
        <v>49322</v>
      </c>
      <c r="F48" s="227">
        <v>26057</v>
      </c>
      <c r="G48" s="225">
        <v>48201.75</v>
      </c>
      <c r="H48" s="225">
        <v>24936.75</v>
      </c>
      <c r="I48" s="227">
        <f t="shared" si="1"/>
        <v>20715.240000000002</v>
      </c>
      <c r="J48" s="227">
        <f t="shared" si="1"/>
        <v>11517.194</v>
      </c>
      <c r="K48" s="227">
        <v>420</v>
      </c>
      <c r="L48" s="227">
        <v>442</v>
      </c>
      <c r="M48" s="167"/>
      <c r="N48" s="167" t="s">
        <v>290</v>
      </c>
    </row>
    <row r="49" spans="1:16" x14ac:dyDescent="0.3">
      <c r="A49" s="165" t="s">
        <v>177</v>
      </c>
      <c r="B49" s="27"/>
      <c r="C49" s="27"/>
      <c r="D49" s="89"/>
      <c r="E49" s="227">
        <v>26644</v>
      </c>
      <c r="F49" s="227">
        <v>20982</v>
      </c>
      <c r="G49" s="225">
        <v>26040.25</v>
      </c>
      <c r="H49" s="225">
        <v>20378</v>
      </c>
      <c r="I49" s="227">
        <f t="shared" si="1"/>
        <v>11003.972</v>
      </c>
      <c r="J49" s="227">
        <f t="shared" si="1"/>
        <v>8938.3320000000003</v>
      </c>
      <c r="K49" s="227">
        <v>413</v>
      </c>
      <c r="L49" s="227">
        <v>426</v>
      </c>
      <c r="M49" s="167"/>
      <c r="N49" s="167" t="s">
        <v>291</v>
      </c>
    </row>
    <row r="50" spans="1:16" x14ac:dyDescent="0.3">
      <c r="A50" s="165" t="s">
        <v>178</v>
      </c>
      <c r="B50" s="27"/>
      <c r="C50" s="27"/>
      <c r="D50" s="89"/>
      <c r="E50" s="227">
        <v>42698</v>
      </c>
      <c r="F50" s="227">
        <v>12810</v>
      </c>
      <c r="G50" s="225">
        <v>42128</v>
      </c>
      <c r="H50" s="225">
        <v>12239.75</v>
      </c>
      <c r="I50" s="227">
        <f t="shared" si="1"/>
        <v>18103.952000000001</v>
      </c>
      <c r="J50" s="227">
        <f t="shared" si="1"/>
        <v>6545.91</v>
      </c>
      <c r="K50" s="227">
        <v>424</v>
      </c>
      <c r="L50" s="227">
        <v>511</v>
      </c>
      <c r="M50" s="165"/>
      <c r="N50" s="165" t="s">
        <v>292</v>
      </c>
    </row>
    <row r="51" spans="1:16" ht="6" customHeight="1" x14ac:dyDescent="0.3">
      <c r="A51" s="21"/>
      <c r="B51" s="21"/>
      <c r="C51" s="21"/>
      <c r="D51" s="22"/>
      <c r="E51" s="24"/>
      <c r="F51" s="24"/>
      <c r="G51" s="24"/>
      <c r="H51" s="24"/>
      <c r="I51" s="24"/>
      <c r="J51" s="24"/>
      <c r="K51" s="24"/>
      <c r="L51" s="24"/>
      <c r="M51" s="21"/>
      <c r="N51" s="21"/>
    </row>
    <row r="52" spans="1:16" ht="6" customHeight="1" x14ac:dyDescent="0.3"/>
    <row r="53" spans="1:16" x14ac:dyDescent="0.3">
      <c r="A53" s="26"/>
      <c r="B53" s="26" t="s">
        <v>151</v>
      </c>
      <c r="C53" s="26"/>
      <c r="D53" s="26"/>
      <c r="E53" s="26"/>
      <c r="F53" s="26"/>
      <c r="G53" s="27"/>
      <c r="H53" s="26"/>
      <c r="I53" s="26" t="s">
        <v>152</v>
      </c>
      <c r="J53" s="26"/>
      <c r="K53" s="26"/>
      <c r="L53" s="26"/>
      <c r="M53" s="26"/>
      <c r="N53" s="26"/>
      <c r="O53" s="27"/>
      <c r="P53" s="27"/>
    </row>
    <row r="54" spans="1:16" x14ac:dyDescent="0.3">
      <c r="A54" s="26"/>
      <c r="B54" s="27"/>
      <c r="C54" s="27"/>
      <c r="D54" s="27"/>
      <c r="E54" s="27"/>
      <c r="F54" s="27"/>
      <c r="G54" s="26"/>
      <c r="H54" s="26"/>
      <c r="I54" s="26"/>
      <c r="J54" s="26"/>
      <c r="K54" s="26"/>
      <c r="L54" s="26"/>
      <c r="M54" s="26"/>
      <c r="N54" s="26"/>
      <c r="O54" s="27"/>
      <c r="P54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showGridLines="0" view="pageBreakPreview" zoomScaleSheetLayoutView="100" workbookViewId="0">
      <selection activeCell="F29" sqref="F29"/>
    </sheetView>
  </sheetViews>
  <sheetFormatPr defaultRowHeight="18.75" x14ac:dyDescent="0.3"/>
  <cols>
    <col min="1" max="1" width="1" style="25" customWidth="1"/>
    <col min="2" max="2" width="5.7109375" style="25" customWidth="1"/>
    <col min="3" max="3" width="4.28515625" style="25" customWidth="1"/>
    <col min="4" max="4" width="8.42578125" style="25" customWidth="1"/>
    <col min="5" max="12" width="11.85546875" style="25" customWidth="1"/>
    <col min="13" max="13" width="1.28515625" style="25" customWidth="1"/>
    <col min="14" max="14" width="22.5703125" style="25" customWidth="1"/>
    <col min="15" max="15" width="2.85546875" style="7" customWidth="1"/>
    <col min="16" max="16" width="5.7109375" style="7" customWidth="1"/>
    <col min="17" max="17" width="6.140625" style="7" customWidth="1"/>
    <col min="18" max="16384" width="9.140625" style="7"/>
  </cols>
  <sheetData>
    <row r="1" spans="1:14" s="3" customFormat="1" x14ac:dyDescent="0.3">
      <c r="A1" s="1"/>
      <c r="B1" s="1" t="s">
        <v>0</v>
      </c>
      <c r="C1" s="43">
        <v>11.4</v>
      </c>
      <c r="D1" s="1" t="s">
        <v>179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 x14ac:dyDescent="0.3">
      <c r="A2" s="4"/>
      <c r="B2" s="1" t="s">
        <v>116</v>
      </c>
      <c r="C2" s="43">
        <v>11.4</v>
      </c>
      <c r="D2" s="1" t="s">
        <v>180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x14ac:dyDescent="0.3">
      <c r="A4" s="71"/>
      <c r="B4" s="71"/>
      <c r="C4" s="71"/>
      <c r="D4" s="84"/>
      <c r="E4" s="296" t="s">
        <v>69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14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14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14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14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14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78" t="s">
        <v>6</v>
      </c>
      <c r="M9" s="86"/>
      <c r="N9" s="27"/>
    </row>
    <row r="10" spans="1:14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14" s="10" customFormat="1" ht="6.75" customHeight="1" x14ac:dyDescent="0.3">
      <c r="A11" s="71"/>
      <c r="B11" s="71"/>
      <c r="C11" s="71"/>
      <c r="D11" s="84"/>
      <c r="E11" s="72"/>
      <c r="F11" s="72"/>
      <c r="G11" s="72"/>
      <c r="H11" s="72"/>
      <c r="I11" s="72"/>
      <c r="J11" s="72"/>
      <c r="K11" s="72"/>
      <c r="L11" s="72"/>
      <c r="M11" s="86"/>
      <c r="N11" s="27"/>
    </row>
    <row r="12" spans="1:14" s="15" customFormat="1" ht="27" customHeight="1" x14ac:dyDescent="0.25">
      <c r="A12" s="288" t="s">
        <v>37</v>
      </c>
      <c r="B12" s="288"/>
      <c r="C12" s="288"/>
      <c r="D12" s="294"/>
      <c r="E12" s="239">
        <f>SUM(E13:E26,E39:E49)</f>
        <v>97464</v>
      </c>
      <c r="F12" s="239">
        <f t="shared" ref="F12:H12" si="0">SUM(F13:F26,F39:F49)</f>
        <v>60083</v>
      </c>
      <c r="G12" s="239">
        <f t="shared" si="0"/>
        <v>97464</v>
      </c>
      <c r="H12" s="239">
        <f t="shared" si="0"/>
        <v>60083</v>
      </c>
      <c r="I12" s="239">
        <f>SUM(I13:I26,I39:I49)</f>
        <v>42606.12200000001</v>
      </c>
      <c r="J12" s="239">
        <f t="shared" ref="J12" si="1">SUM(J13:J26,J39:J49)</f>
        <v>33434.572999999997</v>
      </c>
      <c r="K12" s="239">
        <v>437</v>
      </c>
      <c r="L12" s="240">
        <v>556</v>
      </c>
      <c r="M12" s="287" t="s">
        <v>1</v>
      </c>
      <c r="N12" s="288"/>
    </row>
    <row r="13" spans="1:14" ht="21" customHeight="1" x14ac:dyDescent="0.3">
      <c r="A13" s="165" t="s">
        <v>154</v>
      </c>
      <c r="B13" s="27"/>
      <c r="C13" s="27"/>
      <c r="D13" s="89"/>
      <c r="E13" s="229">
        <v>1200</v>
      </c>
      <c r="F13" s="229">
        <v>6200</v>
      </c>
      <c r="G13" s="230">
        <v>1200</v>
      </c>
      <c r="H13" s="231">
        <v>6200</v>
      </c>
      <c r="I13" s="238">
        <f>(G13*K13)/1000</f>
        <v>624</v>
      </c>
      <c r="J13" s="229">
        <f>(H13*L13)/1000</f>
        <v>3410</v>
      </c>
      <c r="K13" s="230">
        <v>520</v>
      </c>
      <c r="L13" s="231">
        <v>550</v>
      </c>
      <c r="M13" s="90"/>
      <c r="N13" s="187" t="s">
        <v>266</v>
      </c>
    </row>
    <row r="14" spans="1:14" ht="21" customHeight="1" x14ac:dyDescent="0.3">
      <c r="A14" s="165" t="s">
        <v>155</v>
      </c>
      <c r="B14" s="27"/>
      <c r="C14" s="27"/>
      <c r="D14" s="89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4">
        <v>0</v>
      </c>
      <c r="M14" s="90"/>
      <c r="N14" s="187" t="s">
        <v>267</v>
      </c>
    </row>
    <row r="15" spans="1:14" ht="21" customHeight="1" x14ac:dyDescent="0.3">
      <c r="A15" s="165" t="s">
        <v>156</v>
      </c>
      <c r="B15" s="27"/>
      <c r="C15" s="27"/>
      <c r="D15" s="89"/>
      <c r="E15" s="229">
        <v>50</v>
      </c>
      <c r="F15" s="229">
        <v>100</v>
      </c>
      <c r="G15" s="230">
        <v>50</v>
      </c>
      <c r="H15" s="231">
        <v>100</v>
      </c>
      <c r="I15" s="238">
        <f t="shared" ref="I15:J26" si="2">(G15*K15)/1000</f>
        <v>23.3</v>
      </c>
      <c r="J15" s="229">
        <f t="shared" si="2"/>
        <v>52.5</v>
      </c>
      <c r="K15" s="230">
        <v>466</v>
      </c>
      <c r="L15" s="231">
        <v>525</v>
      </c>
      <c r="M15" s="90"/>
      <c r="N15" s="187" t="s">
        <v>268</v>
      </c>
    </row>
    <row r="16" spans="1:14" ht="21" customHeight="1" x14ac:dyDescent="0.3">
      <c r="A16" s="165" t="s">
        <v>157</v>
      </c>
      <c r="B16" s="27"/>
      <c r="C16" s="27"/>
      <c r="D16" s="89"/>
      <c r="E16" s="229">
        <v>7199</v>
      </c>
      <c r="F16" s="229">
        <v>373</v>
      </c>
      <c r="G16" s="230">
        <v>7199</v>
      </c>
      <c r="H16" s="231">
        <v>373</v>
      </c>
      <c r="I16" s="238">
        <f t="shared" si="2"/>
        <v>3397.9279999999999</v>
      </c>
      <c r="J16" s="229">
        <f t="shared" si="2"/>
        <v>193.214</v>
      </c>
      <c r="K16" s="230">
        <v>472</v>
      </c>
      <c r="L16" s="231">
        <v>518</v>
      </c>
      <c r="M16" s="76"/>
      <c r="N16" s="165" t="s">
        <v>269</v>
      </c>
    </row>
    <row r="17" spans="1:16" ht="21" customHeight="1" x14ac:dyDescent="0.3">
      <c r="A17" s="165" t="s">
        <v>158</v>
      </c>
      <c r="B17" s="27"/>
      <c r="C17" s="27"/>
      <c r="D17" s="89"/>
      <c r="E17" s="233">
        <v>0</v>
      </c>
      <c r="F17" s="229">
        <v>1120</v>
      </c>
      <c r="G17" s="234">
        <v>0</v>
      </c>
      <c r="H17" s="231">
        <v>1120</v>
      </c>
      <c r="I17" s="234">
        <v>0</v>
      </c>
      <c r="J17" s="229">
        <f t="shared" si="2"/>
        <v>588</v>
      </c>
      <c r="K17" s="234">
        <v>0</v>
      </c>
      <c r="L17" s="231">
        <v>525</v>
      </c>
      <c r="M17" s="76"/>
      <c r="N17" s="165" t="s">
        <v>270</v>
      </c>
    </row>
    <row r="18" spans="1:16" ht="21" customHeight="1" x14ac:dyDescent="0.3">
      <c r="A18" s="165" t="s">
        <v>159</v>
      </c>
      <c r="B18" s="27"/>
      <c r="C18" s="27"/>
      <c r="D18" s="89"/>
      <c r="E18" s="229">
        <v>7</v>
      </c>
      <c r="F18" s="229">
        <v>73</v>
      </c>
      <c r="G18" s="230">
        <v>7</v>
      </c>
      <c r="H18" s="231">
        <v>73</v>
      </c>
      <c r="I18" s="238">
        <f t="shared" si="2"/>
        <v>3.2549999999999999</v>
      </c>
      <c r="J18" s="229">
        <f t="shared" si="2"/>
        <v>38.325000000000003</v>
      </c>
      <c r="K18" s="230">
        <v>465</v>
      </c>
      <c r="L18" s="231">
        <v>525</v>
      </c>
      <c r="M18" s="76"/>
      <c r="N18" s="165" t="s">
        <v>271</v>
      </c>
    </row>
    <row r="19" spans="1:16" ht="21" customHeight="1" x14ac:dyDescent="0.3">
      <c r="A19" s="165" t="s">
        <v>160</v>
      </c>
      <c r="B19" s="27"/>
      <c r="C19" s="27"/>
      <c r="D19" s="89"/>
      <c r="E19" s="229">
        <v>51</v>
      </c>
      <c r="F19" s="229">
        <v>752</v>
      </c>
      <c r="G19" s="230">
        <v>51</v>
      </c>
      <c r="H19" s="231">
        <v>752</v>
      </c>
      <c r="I19" s="238">
        <f t="shared" si="2"/>
        <v>23.358000000000001</v>
      </c>
      <c r="J19" s="229">
        <f t="shared" si="2"/>
        <v>370.73599999999999</v>
      </c>
      <c r="K19" s="230">
        <v>458</v>
      </c>
      <c r="L19" s="231">
        <v>493</v>
      </c>
      <c r="M19" s="90"/>
      <c r="N19" s="187" t="s">
        <v>272</v>
      </c>
    </row>
    <row r="20" spans="1:16" ht="21" customHeight="1" x14ac:dyDescent="0.3">
      <c r="A20" s="165" t="s">
        <v>161</v>
      </c>
      <c r="B20" s="27"/>
      <c r="C20" s="27"/>
      <c r="D20" s="89"/>
      <c r="E20" s="229">
        <v>700</v>
      </c>
      <c r="F20" s="229">
        <v>300</v>
      </c>
      <c r="G20" s="230">
        <v>700</v>
      </c>
      <c r="H20" s="231">
        <v>300</v>
      </c>
      <c r="I20" s="238">
        <f t="shared" si="2"/>
        <v>318.5</v>
      </c>
      <c r="J20" s="229">
        <f t="shared" si="2"/>
        <v>150</v>
      </c>
      <c r="K20" s="230">
        <v>455</v>
      </c>
      <c r="L20" s="231">
        <v>500</v>
      </c>
      <c r="M20" s="86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9">
        <v>518</v>
      </c>
      <c r="F21" s="229">
        <v>170</v>
      </c>
      <c r="G21" s="230">
        <v>518</v>
      </c>
      <c r="H21" s="231">
        <v>170</v>
      </c>
      <c r="I21" s="238">
        <f t="shared" si="2"/>
        <v>235.69</v>
      </c>
      <c r="J21" s="229">
        <f t="shared" si="2"/>
        <v>86.7</v>
      </c>
      <c r="K21" s="230">
        <v>455</v>
      </c>
      <c r="L21" s="231">
        <v>510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9">
        <v>1742</v>
      </c>
      <c r="F22" s="229">
        <v>711</v>
      </c>
      <c r="G22" s="230">
        <v>1742</v>
      </c>
      <c r="H22" s="231">
        <v>711</v>
      </c>
      <c r="I22" s="238">
        <f t="shared" si="2"/>
        <v>832.67600000000004</v>
      </c>
      <c r="J22" s="229">
        <f t="shared" si="2"/>
        <v>364.74299999999999</v>
      </c>
      <c r="K22" s="230">
        <v>478</v>
      </c>
      <c r="L22" s="231">
        <v>513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4">
        <v>0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9">
        <v>55</v>
      </c>
      <c r="F24" s="233">
        <v>0</v>
      </c>
      <c r="G24" s="230">
        <v>55</v>
      </c>
      <c r="H24" s="235">
        <v>0</v>
      </c>
      <c r="I24" s="238">
        <f t="shared" si="2"/>
        <v>25.574999999999999</v>
      </c>
      <c r="J24" s="236">
        <v>0</v>
      </c>
      <c r="K24" s="230">
        <v>465</v>
      </c>
      <c r="L24" s="234">
        <v>0</v>
      </c>
      <c r="M24" s="86"/>
      <c r="N24" s="187" t="s">
        <v>277</v>
      </c>
    </row>
    <row r="25" spans="1:16" ht="21" customHeight="1" x14ac:dyDescent="0.3">
      <c r="A25" s="165" t="s">
        <v>166</v>
      </c>
      <c r="B25" s="7"/>
      <c r="C25" s="7"/>
      <c r="D25" s="19"/>
      <c r="E25" s="229">
        <v>780</v>
      </c>
      <c r="F25" s="233">
        <v>1420</v>
      </c>
      <c r="G25" s="234">
        <v>780</v>
      </c>
      <c r="H25" s="237">
        <v>1420</v>
      </c>
      <c r="I25" s="238">
        <f t="shared" si="2"/>
        <v>374.4</v>
      </c>
      <c r="J25" s="229">
        <f t="shared" si="2"/>
        <v>731.3</v>
      </c>
      <c r="K25" s="234">
        <v>480</v>
      </c>
      <c r="L25" s="237">
        <v>515</v>
      </c>
      <c r="M25" s="86"/>
      <c r="N25" s="165" t="s">
        <v>278</v>
      </c>
    </row>
    <row r="26" spans="1:16" ht="21" customHeight="1" x14ac:dyDescent="0.3">
      <c r="A26" s="165" t="s">
        <v>167</v>
      </c>
      <c r="B26" s="7"/>
      <c r="C26" s="7"/>
      <c r="D26" s="19"/>
      <c r="E26" s="230">
        <v>79880</v>
      </c>
      <c r="F26" s="233">
        <v>34200</v>
      </c>
      <c r="G26" s="234">
        <v>79880</v>
      </c>
      <c r="H26" s="237">
        <v>34200</v>
      </c>
      <c r="I26" s="230">
        <f t="shared" si="2"/>
        <v>34188.639999999999</v>
      </c>
      <c r="J26" s="230">
        <f t="shared" si="2"/>
        <v>19836</v>
      </c>
      <c r="K26" s="234">
        <v>428</v>
      </c>
      <c r="L26" s="237">
        <v>580</v>
      </c>
      <c r="M26" s="20"/>
      <c r="N26" s="165" t="s">
        <v>279</v>
      </c>
    </row>
    <row r="27" spans="1:16" ht="3" customHeight="1" x14ac:dyDescent="0.3">
      <c r="A27" s="165"/>
      <c r="B27" s="7"/>
      <c r="C27" s="7"/>
      <c r="D27" s="19"/>
      <c r="E27" s="20"/>
      <c r="F27" s="20"/>
      <c r="G27" s="217"/>
      <c r="H27" s="19"/>
      <c r="I27" s="7"/>
      <c r="J27" s="20"/>
      <c r="K27" s="217"/>
      <c r="L27" s="7"/>
      <c r="M27" s="20"/>
      <c r="N27" s="7"/>
    </row>
    <row r="28" spans="1:16" ht="3" customHeight="1" x14ac:dyDescent="0.3">
      <c r="E28" s="7"/>
      <c r="F28" s="7"/>
      <c r="G28" s="7"/>
      <c r="H28" s="7"/>
      <c r="I28" s="7"/>
      <c r="J28" s="7"/>
      <c r="K28" s="7"/>
      <c r="L28" s="7"/>
    </row>
    <row r="29" spans="1:16" x14ac:dyDescent="0.3">
      <c r="A29" s="1"/>
      <c r="B29" s="1" t="s">
        <v>0</v>
      </c>
      <c r="C29" s="43">
        <v>11.4</v>
      </c>
      <c r="D29" s="1" t="s">
        <v>182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11.4</v>
      </c>
      <c r="D30" s="1" t="s">
        <v>302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69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5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x14ac:dyDescent="0.3">
      <c r="A39" s="165" t="s">
        <v>168</v>
      </c>
      <c r="B39" s="26"/>
      <c r="C39" s="27"/>
      <c r="D39" s="89"/>
      <c r="E39" s="233">
        <v>0</v>
      </c>
      <c r="F39" s="229">
        <v>2585</v>
      </c>
      <c r="G39" s="236">
        <v>0</v>
      </c>
      <c r="H39" s="231">
        <v>2585</v>
      </c>
      <c r="I39" s="236">
        <v>0</v>
      </c>
      <c r="J39" s="229">
        <f>(H39*L39)/1000</f>
        <v>1331.2750000000001</v>
      </c>
      <c r="K39" s="236">
        <v>0</v>
      </c>
      <c r="L39" s="232">
        <v>515</v>
      </c>
      <c r="M39" s="86"/>
      <c r="N39" s="187" t="s">
        <v>282</v>
      </c>
      <c r="O39" s="10"/>
      <c r="P39" s="10"/>
    </row>
    <row r="40" spans="1:16" x14ac:dyDescent="0.3">
      <c r="A40" s="165" t="s">
        <v>169</v>
      </c>
      <c r="B40" s="26"/>
      <c r="C40" s="27"/>
      <c r="D40" s="89"/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06"/>
      <c r="N40" s="187" t="s">
        <v>283</v>
      </c>
      <c r="O40" s="15"/>
      <c r="P40" s="15"/>
    </row>
    <row r="41" spans="1:16" x14ac:dyDescent="0.3">
      <c r="A41" s="165" t="s">
        <v>170</v>
      </c>
      <c r="B41" s="26"/>
      <c r="C41" s="27"/>
      <c r="D41" s="89"/>
      <c r="E41" s="229">
        <v>58</v>
      </c>
      <c r="F41" s="229">
        <v>420</v>
      </c>
      <c r="G41" s="230">
        <v>58</v>
      </c>
      <c r="H41" s="231">
        <v>420</v>
      </c>
      <c r="I41" s="232">
        <f>(G41*K41)/1000</f>
        <v>26.97</v>
      </c>
      <c r="J41" s="229">
        <f t="shared" ref="J41:J48" si="3">(H41*L41)/1000</f>
        <v>220.5</v>
      </c>
      <c r="K41" s="230">
        <v>465</v>
      </c>
      <c r="L41" s="232">
        <v>525</v>
      </c>
      <c r="M41" s="90"/>
      <c r="N41" s="165" t="s">
        <v>284</v>
      </c>
    </row>
    <row r="42" spans="1:16" x14ac:dyDescent="0.3">
      <c r="A42" s="165" t="s">
        <v>171</v>
      </c>
      <c r="B42" s="26"/>
      <c r="C42" s="27"/>
      <c r="D42" s="89"/>
      <c r="E42" s="229">
        <v>300</v>
      </c>
      <c r="F42" s="229">
        <v>400</v>
      </c>
      <c r="G42" s="230">
        <v>300</v>
      </c>
      <c r="H42" s="231">
        <v>400</v>
      </c>
      <c r="I42" s="232">
        <f t="shared" ref="I42:I49" si="4">(G42*K42)/1000</f>
        <v>135</v>
      </c>
      <c r="J42" s="229">
        <f t="shared" si="3"/>
        <v>216</v>
      </c>
      <c r="K42" s="230">
        <v>450</v>
      </c>
      <c r="L42" s="232">
        <v>540</v>
      </c>
      <c r="M42" s="90"/>
      <c r="N42" s="187" t="s">
        <v>285</v>
      </c>
    </row>
    <row r="43" spans="1:16" x14ac:dyDescent="0.3">
      <c r="A43" s="165" t="s">
        <v>172</v>
      </c>
      <c r="B43" s="26"/>
      <c r="C43" s="27"/>
      <c r="D43" s="89"/>
      <c r="E43" s="229">
        <v>4600</v>
      </c>
      <c r="F43" s="229">
        <v>9600</v>
      </c>
      <c r="G43" s="230">
        <v>4600</v>
      </c>
      <c r="H43" s="231">
        <v>9600</v>
      </c>
      <c r="I43" s="232">
        <f t="shared" si="4"/>
        <v>2244.8000000000002</v>
      </c>
      <c r="J43" s="229">
        <f t="shared" si="3"/>
        <v>4982.3999999999996</v>
      </c>
      <c r="K43" s="230">
        <v>488</v>
      </c>
      <c r="L43" s="232">
        <v>519</v>
      </c>
      <c r="M43" s="90"/>
      <c r="N43" s="187" t="s">
        <v>286</v>
      </c>
    </row>
    <row r="44" spans="1:16" x14ac:dyDescent="0.3">
      <c r="A44" s="166" t="s">
        <v>173</v>
      </c>
      <c r="B44" s="26"/>
      <c r="C44" s="27"/>
      <c r="D44" s="89"/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159"/>
      <c r="N44" s="188" t="s">
        <v>287</v>
      </c>
    </row>
    <row r="45" spans="1:16" x14ac:dyDescent="0.3">
      <c r="A45" s="165" t="s">
        <v>174</v>
      </c>
      <c r="B45" s="26"/>
      <c r="C45" s="27"/>
      <c r="D45" s="89"/>
      <c r="E45" s="229">
        <v>20</v>
      </c>
      <c r="F45" s="233">
        <v>0</v>
      </c>
      <c r="G45" s="230">
        <v>20</v>
      </c>
      <c r="H45" s="234">
        <v>0</v>
      </c>
      <c r="I45" s="232">
        <f t="shared" si="4"/>
        <v>9.3000000000000007</v>
      </c>
      <c r="J45" s="233">
        <v>0</v>
      </c>
      <c r="K45" s="230">
        <v>465</v>
      </c>
      <c r="L45" s="233">
        <v>0</v>
      </c>
      <c r="M45" s="159"/>
      <c r="N45" s="189" t="s">
        <v>288</v>
      </c>
    </row>
    <row r="46" spans="1:16" x14ac:dyDescent="0.3">
      <c r="A46" s="165" t="s">
        <v>175</v>
      </c>
      <c r="B46" s="26"/>
      <c r="C46" s="27"/>
      <c r="D46" s="89"/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159"/>
      <c r="N46" s="167" t="s">
        <v>289</v>
      </c>
    </row>
    <row r="47" spans="1:16" x14ac:dyDescent="0.3">
      <c r="A47" s="167" t="s">
        <v>176</v>
      </c>
      <c r="B47" s="26"/>
      <c r="C47" s="27"/>
      <c r="D47" s="89"/>
      <c r="E47" s="229">
        <v>25</v>
      </c>
      <c r="F47" s="229">
        <v>20</v>
      </c>
      <c r="G47" s="230">
        <v>25</v>
      </c>
      <c r="H47" s="231">
        <v>20</v>
      </c>
      <c r="I47" s="232">
        <f t="shared" si="4"/>
        <v>11.65</v>
      </c>
      <c r="J47" s="229">
        <f t="shared" si="3"/>
        <v>10.6</v>
      </c>
      <c r="K47" s="230">
        <v>466</v>
      </c>
      <c r="L47" s="232">
        <v>530</v>
      </c>
      <c r="M47" s="90"/>
      <c r="N47" s="167" t="s">
        <v>290</v>
      </c>
    </row>
    <row r="48" spans="1:16" x14ac:dyDescent="0.3">
      <c r="A48" s="165" t="s">
        <v>177</v>
      </c>
      <c r="B48" s="27"/>
      <c r="C48" s="27"/>
      <c r="D48" s="89"/>
      <c r="E48" s="229">
        <v>269</v>
      </c>
      <c r="F48" s="229">
        <v>1639</v>
      </c>
      <c r="G48" s="230">
        <v>269</v>
      </c>
      <c r="H48" s="231">
        <v>1639</v>
      </c>
      <c r="I48" s="238">
        <f t="shared" si="4"/>
        <v>126.43</v>
      </c>
      <c r="J48" s="229">
        <f t="shared" si="3"/>
        <v>852.28</v>
      </c>
      <c r="K48" s="230">
        <v>470</v>
      </c>
      <c r="L48" s="231">
        <v>520</v>
      </c>
      <c r="M48" s="86"/>
      <c r="N48" s="167" t="s">
        <v>291</v>
      </c>
    </row>
    <row r="49" spans="1:16" x14ac:dyDescent="0.3">
      <c r="A49" s="165" t="s">
        <v>178</v>
      </c>
      <c r="B49" s="27"/>
      <c r="C49" s="27"/>
      <c r="D49" s="89"/>
      <c r="E49" s="229">
        <v>10</v>
      </c>
      <c r="F49" s="233">
        <v>0</v>
      </c>
      <c r="G49" s="230">
        <v>10</v>
      </c>
      <c r="H49" s="235">
        <v>0</v>
      </c>
      <c r="I49" s="238">
        <f t="shared" si="4"/>
        <v>4.6500000000000004</v>
      </c>
      <c r="J49" s="236">
        <v>0</v>
      </c>
      <c r="K49" s="230">
        <v>465</v>
      </c>
      <c r="L49" s="235">
        <v>0</v>
      </c>
      <c r="M49" s="86"/>
      <c r="N49" s="165" t="s">
        <v>292</v>
      </c>
    </row>
    <row r="50" spans="1:16" ht="6" customHeight="1" x14ac:dyDescent="0.3">
      <c r="A50" s="21"/>
      <c r="B50" s="21"/>
      <c r="C50" s="21"/>
      <c r="D50" s="22"/>
      <c r="E50" s="23"/>
      <c r="F50" s="23"/>
      <c r="G50" s="24"/>
      <c r="H50" s="22"/>
      <c r="I50" s="21"/>
      <c r="J50" s="23"/>
      <c r="K50" s="24"/>
      <c r="L50" s="22"/>
      <c r="M50" s="23"/>
      <c r="N50" s="21"/>
    </row>
    <row r="51" spans="1:16" ht="6" customHeight="1" x14ac:dyDescent="0.3"/>
    <row r="52" spans="1:16" x14ac:dyDescent="0.3">
      <c r="A52" s="26"/>
      <c r="B52" s="26" t="s">
        <v>181</v>
      </c>
      <c r="C52" s="26"/>
      <c r="D52" s="26"/>
      <c r="E52" s="26"/>
      <c r="F52" s="26"/>
      <c r="G52" s="27"/>
      <c r="H52" s="26"/>
      <c r="I52" s="26" t="s">
        <v>152</v>
      </c>
      <c r="J52" s="26"/>
      <c r="K52" s="26"/>
      <c r="L52" s="26"/>
      <c r="M52" s="26"/>
      <c r="N52" s="26"/>
      <c r="O52" s="27"/>
      <c r="P52" s="27"/>
    </row>
    <row r="53" spans="1:16" x14ac:dyDescent="0.3">
      <c r="A53" s="26"/>
      <c r="B53" s="27"/>
      <c r="C53" s="27"/>
      <c r="D53" s="27"/>
      <c r="E53" s="27"/>
      <c r="F53" s="27"/>
      <c r="G53" s="26"/>
      <c r="H53" s="26"/>
      <c r="I53" s="26"/>
      <c r="J53" s="26"/>
      <c r="K53" s="26"/>
      <c r="L53" s="26"/>
      <c r="M53" s="26"/>
      <c r="N53" s="26"/>
      <c r="O53" s="27"/>
      <c r="P53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showGridLines="0" view="pageBreakPreview" zoomScaleSheetLayoutView="100" workbookViewId="0">
      <selection activeCell="F59" sqref="F59"/>
    </sheetView>
  </sheetViews>
  <sheetFormatPr defaultRowHeight="18.75" x14ac:dyDescent="0.3"/>
  <cols>
    <col min="1" max="1" width="1" style="45" customWidth="1"/>
    <col min="2" max="2" width="6" style="45" customWidth="1"/>
    <col min="3" max="3" width="4.7109375" style="45" customWidth="1"/>
    <col min="4" max="4" width="14.140625" style="45" customWidth="1"/>
    <col min="5" max="12" width="11.28515625" style="45" customWidth="1"/>
    <col min="13" max="13" width="1.28515625" style="45" customWidth="1"/>
    <col min="14" max="14" width="25.140625" style="45" customWidth="1"/>
    <col min="15" max="15" width="2.28515625" style="50" customWidth="1"/>
    <col min="16" max="16" width="4.140625" style="50" customWidth="1"/>
    <col min="17" max="16384" width="9.140625" style="50"/>
  </cols>
  <sheetData>
    <row r="1" spans="1:14" s="46" customFormat="1" ht="19.5" customHeight="1" x14ac:dyDescent="0.3">
      <c r="A1" s="44"/>
      <c r="B1" s="44" t="s">
        <v>0</v>
      </c>
      <c r="C1" s="43">
        <v>11.5</v>
      </c>
      <c r="D1" s="44" t="s">
        <v>245</v>
      </c>
      <c r="E1" s="44"/>
      <c r="F1" s="44"/>
      <c r="G1" s="44"/>
      <c r="H1" s="44"/>
      <c r="I1" s="44"/>
      <c r="J1" s="44"/>
      <c r="K1" s="44"/>
      <c r="L1" s="45"/>
      <c r="M1" s="45"/>
      <c r="N1" s="45"/>
    </row>
    <row r="2" spans="1:14" s="49" customFormat="1" ht="19.5" customHeight="1" x14ac:dyDescent="0.3">
      <c r="A2" s="47"/>
      <c r="B2" s="1" t="s">
        <v>116</v>
      </c>
      <c r="C2" s="43">
        <v>11.5</v>
      </c>
      <c r="D2" s="44" t="s">
        <v>246</v>
      </c>
      <c r="E2" s="47"/>
      <c r="F2" s="47"/>
      <c r="G2" s="47"/>
      <c r="H2" s="47"/>
      <c r="I2" s="47"/>
      <c r="J2" s="47"/>
      <c r="K2" s="47"/>
      <c r="L2" s="48"/>
      <c r="M2" s="48"/>
      <c r="N2" s="48"/>
    </row>
    <row r="3" spans="1:14" ht="19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4" s="51" customFormat="1" ht="19.5" customHeight="1" x14ac:dyDescent="0.3">
      <c r="A4" s="91"/>
      <c r="B4" s="91"/>
      <c r="C4" s="91"/>
      <c r="D4" s="91"/>
      <c r="E4" s="299" t="s">
        <v>26</v>
      </c>
      <c r="F4" s="300"/>
      <c r="G4" s="299" t="s">
        <v>8</v>
      </c>
      <c r="H4" s="300"/>
      <c r="I4" s="299" t="s">
        <v>10</v>
      </c>
      <c r="J4" s="300"/>
      <c r="K4" s="299" t="s">
        <v>11</v>
      </c>
      <c r="L4" s="301"/>
      <c r="M4" s="92"/>
      <c r="N4" s="91"/>
    </row>
    <row r="5" spans="1:14" s="51" customFormat="1" ht="19.5" customHeight="1" x14ac:dyDescent="0.3">
      <c r="A5" s="60"/>
      <c r="B5" s="60"/>
      <c r="C5" s="60"/>
      <c r="D5" s="60"/>
      <c r="E5" s="305" t="s">
        <v>2</v>
      </c>
      <c r="F5" s="306"/>
      <c r="G5" s="305" t="s">
        <v>9</v>
      </c>
      <c r="H5" s="306"/>
      <c r="I5" s="305" t="s">
        <v>124</v>
      </c>
      <c r="J5" s="306"/>
      <c r="K5" s="305" t="s">
        <v>12</v>
      </c>
      <c r="L5" s="307"/>
      <c r="M5" s="97"/>
      <c r="N5" s="60"/>
    </row>
    <row r="6" spans="1:14" s="51" customFormat="1" ht="19.5" customHeight="1" x14ac:dyDescent="0.3">
      <c r="A6" s="302" t="s">
        <v>103</v>
      </c>
      <c r="B6" s="302"/>
      <c r="C6" s="302"/>
      <c r="D6" s="303"/>
      <c r="E6" s="98" t="s">
        <v>3</v>
      </c>
      <c r="F6" s="48"/>
      <c r="G6" s="98" t="s">
        <v>3</v>
      </c>
      <c r="H6" s="48"/>
      <c r="I6" s="98" t="s">
        <v>3</v>
      </c>
      <c r="J6" s="48"/>
      <c r="K6" s="98" t="s">
        <v>3</v>
      </c>
      <c r="L6" s="48"/>
      <c r="M6" s="304" t="s">
        <v>104</v>
      </c>
      <c r="N6" s="302"/>
    </row>
    <row r="7" spans="1:14" s="51" customFormat="1" ht="19.5" customHeight="1" x14ac:dyDescent="0.3">
      <c r="A7" s="60"/>
      <c r="B7" s="60"/>
      <c r="C7" s="60"/>
      <c r="D7" s="60"/>
      <c r="E7" s="98" t="s">
        <v>4</v>
      </c>
      <c r="F7" s="93" t="s">
        <v>5</v>
      </c>
      <c r="G7" s="98" t="s">
        <v>4</v>
      </c>
      <c r="H7" s="93" t="s">
        <v>5</v>
      </c>
      <c r="I7" s="98" t="s">
        <v>4</v>
      </c>
      <c r="J7" s="93" t="s">
        <v>5</v>
      </c>
      <c r="K7" s="98" t="s">
        <v>4</v>
      </c>
      <c r="L7" s="93" t="s">
        <v>5</v>
      </c>
      <c r="M7" s="97"/>
      <c r="N7" s="60"/>
    </row>
    <row r="8" spans="1:14" s="51" customFormat="1" ht="19.5" customHeight="1" x14ac:dyDescent="0.3">
      <c r="A8" s="60"/>
      <c r="B8" s="60"/>
      <c r="C8" s="60"/>
      <c r="D8" s="60"/>
      <c r="E8" s="98" t="s">
        <v>98</v>
      </c>
      <c r="F8" s="93" t="s">
        <v>6</v>
      </c>
      <c r="G8" s="98" t="s">
        <v>98</v>
      </c>
      <c r="H8" s="93" t="s">
        <v>6</v>
      </c>
      <c r="I8" s="98" t="s">
        <v>98</v>
      </c>
      <c r="J8" s="93" t="s">
        <v>6</v>
      </c>
      <c r="K8" s="98" t="s">
        <v>98</v>
      </c>
      <c r="L8" s="93" t="s">
        <v>6</v>
      </c>
      <c r="M8" s="97"/>
      <c r="N8" s="60"/>
    </row>
    <row r="9" spans="1:14" s="51" customFormat="1" ht="19.5" customHeight="1" x14ac:dyDescent="0.3">
      <c r="A9" s="99"/>
      <c r="B9" s="99"/>
      <c r="C9" s="99"/>
      <c r="D9" s="99"/>
      <c r="E9" s="100" t="s">
        <v>7</v>
      </c>
      <c r="F9" s="96" t="s">
        <v>7</v>
      </c>
      <c r="G9" s="100" t="s">
        <v>7</v>
      </c>
      <c r="H9" s="96" t="s">
        <v>7</v>
      </c>
      <c r="I9" s="100" t="s">
        <v>7</v>
      </c>
      <c r="J9" s="96" t="s">
        <v>7</v>
      </c>
      <c r="K9" s="100" t="s">
        <v>7</v>
      </c>
      <c r="L9" s="95" t="s">
        <v>7</v>
      </c>
      <c r="M9" s="101"/>
      <c r="N9" s="99"/>
    </row>
    <row r="10" spans="1:14" s="51" customFormat="1" ht="6" customHeight="1" x14ac:dyDescent="0.3">
      <c r="A10" s="60"/>
      <c r="B10" s="60"/>
      <c r="C10" s="60"/>
      <c r="D10" s="60"/>
      <c r="E10" s="102"/>
      <c r="F10" s="102"/>
      <c r="G10" s="102"/>
      <c r="H10" s="102"/>
      <c r="I10" s="102"/>
      <c r="J10" s="102"/>
      <c r="K10" s="102"/>
      <c r="L10" s="102"/>
      <c r="M10" s="97"/>
      <c r="N10" s="60"/>
    </row>
    <row r="11" spans="1:14" s="52" customFormat="1" ht="19.5" customHeight="1" x14ac:dyDescent="0.25">
      <c r="A11" s="288" t="s">
        <v>37</v>
      </c>
      <c r="B11" s="288"/>
      <c r="C11" s="288"/>
      <c r="D11" s="294"/>
      <c r="E11" s="124"/>
      <c r="F11" s="124"/>
      <c r="G11" s="125"/>
      <c r="H11" s="126"/>
      <c r="I11" s="127"/>
      <c r="J11" s="124"/>
      <c r="K11" s="125"/>
      <c r="L11" s="127"/>
      <c r="M11" s="287" t="s">
        <v>1</v>
      </c>
      <c r="N11" s="288"/>
    </row>
    <row r="12" spans="1:14" ht="19.5" customHeight="1" x14ac:dyDescent="0.3">
      <c r="A12" s="165" t="s">
        <v>154</v>
      </c>
      <c r="B12" s="26"/>
      <c r="C12" s="27"/>
      <c r="D12" s="89"/>
      <c r="E12" s="97"/>
      <c r="F12" s="97"/>
      <c r="G12" s="104"/>
      <c r="H12" s="103"/>
      <c r="I12" s="48"/>
      <c r="J12" s="97"/>
      <c r="K12" s="104"/>
      <c r="L12" s="48"/>
      <c r="M12" s="90"/>
      <c r="N12" s="187" t="s">
        <v>266</v>
      </c>
    </row>
    <row r="13" spans="1:14" ht="19.5" customHeight="1" x14ac:dyDescent="0.3">
      <c r="A13" s="165" t="s">
        <v>155</v>
      </c>
      <c r="B13" s="26"/>
      <c r="C13" s="27"/>
      <c r="D13" s="89"/>
      <c r="E13" s="97"/>
      <c r="F13" s="97"/>
      <c r="G13" s="104"/>
      <c r="H13" s="103"/>
      <c r="I13" s="48"/>
      <c r="J13" s="97"/>
      <c r="K13" s="104"/>
      <c r="L13" s="48"/>
      <c r="M13" s="90"/>
      <c r="N13" s="187" t="s">
        <v>267</v>
      </c>
    </row>
    <row r="14" spans="1:14" ht="19.5" customHeight="1" x14ac:dyDescent="0.3">
      <c r="A14" s="165" t="s">
        <v>156</v>
      </c>
      <c r="B14" s="26"/>
      <c r="C14" s="27"/>
      <c r="D14" s="89"/>
      <c r="E14" s="97"/>
      <c r="F14" s="97"/>
      <c r="G14" s="104"/>
      <c r="H14" s="103"/>
      <c r="I14" s="48"/>
      <c r="J14" s="97"/>
      <c r="K14" s="104"/>
      <c r="L14" s="48"/>
      <c r="M14" s="90"/>
      <c r="N14" s="187" t="s">
        <v>268</v>
      </c>
    </row>
    <row r="15" spans="1:14" ht="19.5" customHeight="1" x14ac:dyDescent="0.3">
      <c r="A15" s="165" t="s">
        <v>157</v>
      </c>
      <c r="B15" s="26"/>
      <c r="C15" s="27"/>
      <c r="D15" s="89"/>
      <c r="E15" s="97"/>
      <c r="F15" s="97"/>
      <c r="G15" s="104"/>
      <c r="H15" s="103"/>
      <c r="I15" s="48"/>
      <c r="J15" s="97"/>
      <c r="K15" s="104"/>
      <c r="L15" s="48"/>
      <c r="M15" s="186"/>
      <c r="N15" s="165" t="s">
        <v>269</v>
      </c>
    </row>
    <row r="16" spans="1:14" ht="19.5" customHeight="1" x14ac:dyDescent="0.3">
      <c r="A16" s="165" t="s">
        <v>158</v>
      </c>
      <c r="B16" s="26"/>
      <c r="C16" s="27"/>
      <c r="D16" s="89"/>
      <c r="E16" s="97"/>
      <c r="F16" s="97"/>
      <c r="G16" s="104"/>
      <c r="H16" s="103"/>
      <c r="I16" s="48"/>
      <c r="J16" s="97"/>
      <c r="K16" s="104"/>
      <c r="L16" s="48"/>
      <c r="M16" s="186"/>
      <c r="N16" s="165" t="s">
        <v>270</v>
      </c>
    </row>
    <row r="17" spans="1:14" ht="19.5" customHeight="1" x14ac:dyDescent="0.3">
      <c r="A17" s="165" t="s">
        <v>159</v>
      </c>
      <c r="B17" s="26"/>
      <c r="C17" s="27"/>
      <c r="D17" s="89"/>
      <c r="E17" s="97"/>
      <c r="F17" s="97"/>
      <c r="G17" s="104"/>
      <c r="H17" s="103"/>
      <c r="I17" s="48"/>
      <c r="J17" s="97"/>
      <c r="K17" s="104"/>
      <c r="L17" s="48"/>
      <c r="M17" s="186"/>
      <c r="N17" s="165" t="s">
        <v>271</v>
      </c>
    </row>
    <row r="18" spans="1:14" ht="19.5" customHeight="1" x14ac:dyDescent="0.3">
      <c r="A18" s="165" t="s">
        <v>160</v>
      </c>
      <c r="B18" s="26"/>
      <c r="C18" s="27"/>
      <c r="D18" s="89"/>
      <c r="E18" s="97"/>
      <c r="F18" s="97"/>
      <c r="G18" s="104"/>
      <c r="H18" s="103"/>
      <c r="I18" s="48"/>
      <c r="J18" s="97"/>
      <c r="K18" s="104"/>
      <c r="L18" s="48"/>
      <c r="M18" s="90"/>
      <c r="N18" s="187" t="s">
        <v>272</v>
      </c>
    </row>
    <row r="19" spans="1:14" ht="19.5" customHeight="1" x14ac:dyDescent="0.3">
      <c r="A19" s="165" t="s">
        <v>161</v>
      </c>
      <c r="B19" s="26"/>
      <c r="C19" s="27"/>
      <c r="D19" s="89"/>
      <c r="E19" s="97"/>
      <c r="F19" s="97"/>
      <c r="G19" s="104"/>
      <c r="H19" s="103"/>
      <c r="I19" s="48"/>
      <c r="J19" s="97"/>
      <c r="K19" s="104"/>
      <c r="L19" s="48"/>
      <c r="M19" s="86"/>
      <c r="N19" s="165" t="s">
        <v>273</v>
      </c>
    </row>
    <row r="20" spans="1:14" ht="19.5" customHeight="1" x14ac:dyDescent="0.3">
      <c r="A20" s="165" t="s">
        <v>162</v>
      </c>
      <c r="B20" s="26"/>
      <c r="C20" s="27"/>
      <c r="D20" s="89"/>
      <c r="E20" s="97"/>
      <c r="F20" s="97"/>
      <c r="G20" s="104"/>
      <c r="H20" s="103"/>
      <c r="I20" s="48"/>
      <c r="J20" s="97"/>
      <c r="K20" s="104"/>
      <c r="L20" s="48"/>
      <c r="M20" s="86"/>
      <c r="N20" s="187" t="s">
        <v>274</v>
      </c>
    </row>
    <row r="21" spans="1:14" ht="19.5" customHeight="1" x14ac:dyDescent="0.3">
      <c r="A21" s="165" t="s">
        <v>163</v>
      </c>
      <c r="B21" s="27"/>
      <c r="C21" s="27"/>
      <c r="D21" s="89"/>
      <c r="E21" s="97"/>
      <c r="F21" s="97"/>
      <c r="G21" s="104"/>
      <c r="H21" s="103"/>
      <c r="I21" s="48"/>
      <c r="J21" s="97"/>
      <c r="K21" s="104"/>
      <c r="L21" s="48"/>
      <c r="M21" s="86"/>
      <c r="N21" s="165" t="s">
        <v>275</v>
      </c>
    </row>
    <row r="22" spans="1:14" ht="19.5" customHeight="1" x14ac:dyDescent="0.3">
      <c r="A22" s="165" t="s">
        <v>164</v>
      </c>
      <c r="B22" s="27"/>
      <c r="C22" s="27"/>
      <c r="D22" s="89"/>
      <c r="E22" s="97"/>
      <c r="F22" s="97"/>
      <c r="G22" s="104"/>
      <c r="H22" s="103"/>
      <c r="I22" s="48"/>
      <c r="J22" s="97"/>
      <c r="K22" s="104"/>
      <c r="L22" s="48"/>
      <c r="M22" s="86"/>
      <c r="N22" s="165" t="s">
        <v>276</v>
      </c>
    </row>
    <row r="23" spans="1:14" ht="19.5" customHeight="1" x14ac:dyDescent="0.3">
      <c r="A23" s="165" t="s">
        <v>165</v>
      </c>
      <c r="B23" s="27"/>
      <c r="C23" s="27"/>
      <c r="D23" s="89"/>
      <c r="E23" s="97"/>
      <c r="F23" s="97"/>
      <c r="G23" s="104"/>
      <c r="H23" s="103"/>
      <c r="I23" s="48"/>
      <c r="J23" s="97"/>
      <c r="K23" s="104"/>
      <c r="L23" s="48"/>
      <c r="M23" s="86"/>
      <c r="N23" s="187" t="s">
        <v>277</v>
      </c>
    </row>
    <row r="24" spans="1:14" ht="19.5" customHeight="1" x14ac:dyDescent="0.3">
      <c r="A24" s="165" t="s">
        <v>166</v>
      </c>
      <c r="B24" s="7"/>
      <c r="C24" s="7"/>
      <c r="D24" s="19"/>
      <c r="E24" s="54"/>
      <c r="F24" s="54"/>
      <c r="G24" s="55"/>
      <c r="H24" s="53"/>
      <c r="J24" s="54"/>
      <c r="K24" s="55"/>
      <c r="M24" s="20"/>
      <c r="N24" s="165" t="s">
        <v>278</v>
      </c>
    </row>
    <row r="25" spans="1:14" ht="19.5" customHeight="1" x14ac:dyDescent="0.3">
      <c r="A25" s="168" t="s">
        <v>167</v>
      </c>
      <c r="B25" s="21"/>
      <c r="C25" s="21"/>
      <c r="D25" s="22"/>
      <c r="E25" s="58"/>
      <c r="F25" s="58"/>
      <c r="G25" s="59"/>
      <c r="H25" s="57"/>
      <c r="I25" s="56"/>
      <c r="J25" s="58"/>
      <c r="K25" s="59"/>
      <c r="L25" s="56"/>
      <c r="M25" s="23"/>
      <c r="N25" s="168" t="s">
        <v>279</v>
      </c>
    </row>
    <row r="26" spans="1:14" ht="9" customHeight="1" x14ac:dyDescent="0.3"/>
    <row r="27" spans="1:14" s="60" customFormat="1" ht="21" customHeight="1" x14ac:dyDescent="0.3">
      <c r="A27" s="48"/>
      <c r="B27" s="48"/>
      <c r="C27" s="48"/>
      <c r="D27" s="48"/>
      <c r="E27" s="48"/>
      <c r="F27" s="48"/>
      <c r="H27" s="48"/>
      <c r="I27" s="48"/>
      <c r="J27" s="48"/>
      <c r="K27" s="48"/>
      <c r="L27" s="48"/>
      <c r="M27" s="48"/>
      <c r="N27" s="48"/>
    </row>
    <row r="28" spans="1:14" s="60" customFormat="1" ht="17.25" x14ac:dyDescent="0.3">
      <c r="A28" s="48"/>
      <c r="G28" s="48"/>
      <c r="H28" s="48"/>
      <c r="I28" s="48"/>
      <c r="J28" s="48"/>
      <c r="K28" s="48"/>
      <c r="L28" s="48"/>
      <c r="M28" s="48"/>
      <c r="N28" s="48"/>
    </row>
    <row r="29" spans="1:14" s="46" customFormat="1" ht="19.5" customHeight="1" x14ac:dyDescent="0.3">
      <c r="A29" s="44"/>
      <c r="B29" s="44" t="s">
        <v>0</v>
      </c>
      <c r="C29" s="43">
        <v>11.5</v>
      </c>
      <c r="D29" s="44" t="s">
        <v>280</v>
      </c>
      <c r="E29" s="44"/>
      <c r="F29" s="44"/>
      <c r="G29" s="44"/>
      <c r="H29" s="44"/>
      <c r="I29" s="44"/>
      <c r="J29" s="44"/>
      <c r="K29" s="44"/>
      <c r="L29" s="45"/>
      <c r="M29" s="45"/>
      <c r="N29" s="45"/>
    </row>
    <row r="30" spans="1:14" s="49" customFormat="1" ht="19.5" customHeight="1" x14ac:dyDescent="0.3">
      <c r="A30" s="47"/>
      <c r="B30" s="1" t="s">
        <v>116</v>
      </c>
      <c r="C30" s="43">
        <v>11.5</v>
      </c>
      <c r="D30" s="44" t="s">
        <v>281</v>
      </c>
      <c r="E30" s="47"/>
      <c r="F30" s="47"/>
      <c r="G30" s="47"/>
      <c r="H30" s="47"/>
      <c r="I30" s="47"/>
      <c r="J30" s="47"/>
      <c r="K30" s="47"/>
      <c r="L30" s="48"/>
      <c r="M30" s="48"/>
      <c r="N30" s="48"/>
    </row>
    <row r="31" spans="1:14" ht="19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4" s="51" customFormat="1" ht="19.5" customHeight="1" x14ac:dyDescent="0.3">
      <c r="A32" s="91"/>
      <c r="B32" s="91"/>
      <c r="C32" s="91"/>
      <c r="D32" s="91"/>
      <c r="E32" s="299" t="s">
        <v>26</v>
      </c>
      <c r="F32" s="300"/>
      <c r="G32" s="299" t="s">
        <v>8</v>
      </c>
      <c r="H32" s="300"/>
      <c r="I32" s="299" t="s">
        <v>10</v>
      </c>
      <c r="J32" s="300"/>
      <c r="K32" s="299" t="s">
        <v>11</v>
      </c>
      <c r="L32" s="301"/>
      <c r="M32" s="92"/>
      <c r="N32" s="91"/>
    </row>
    <row r="33" spans="1:14" s="51" customFormat="1" ht="19.5" customHeight="1" x14ac:dyDescent="0.3">
      <c r="A33" s="60"/>
      <c r="B33" s="60"/>
      <c r="C33" s="60"/>
      <c r="D33" s="60"/>
      <c r="E33" s="305" t="s">
        <v>2</v>
      </c>
      <c r="F33" s="306"/>
      <c r="G33" s="305" t="s">
        <v>9</v>
      </c>
      <c r="H33" s="306"/>
      <c r="I33" s="305" t="s">
        <v>124</v>
      </c>
      <c r="J33" s="306"/>
      <c r="K33" s="305" t="s">
        <v>12</v>
      </c>
      <c r="L33" s="307"/>
      <c r="M33" s="97"/>
      <c r="N33" s="60"/>
    </row>
    <row r="34" spans="1:14" s="51" customFormat="1" ht="19.5" customHeight="1" x14ac:dyDescent="0.3">
      <c r="A34" s="302" t="s">
        <v>103</v>
      </c>
      <c r="B34" s="302"/>
      <c r="C34" s="302"/>
      <c r="D34" s="303"/>
      <c r="E34" s="98" t="s">
        <v>3</v>
      </c>
      <c r="F34" s="48"/>
      <c r="G34" s="98" t="s">
        <v>3</v>
      </c>
      <c r="H34" s="48"/>
      <c r="I34" s="98" t="s">
        <v>3</v>
      </c>
      <c r="J34" s="48"/>
      <c r="K34" s="98" t="s">
        <v>3</v>
      </c>
      <c r="L34" s="48"/>
      <c r="M34" s="304" t="s">
        <v>104</v>
      </c>
      <c r="N34" s="302"/>
    </row>
    <row r="35" spans="1:14" s="51" customFormat="1" ht="19.5" customHeight="1" x14ac:dyDescent="0.3">
      <c r="A35" s="60"/>
      <c r="B35" s="60"/>
      <c r="C35" s="60"/>
      <c r="D35" s="60"/>
      <c r="E35" s="98" t="s">
        <v>4</v>
      </c>
      <c r="F35" s="185" t="s">
        <v>5</v>
      </c>
      <c r="G35" s="98" t="s">
        <v>4</v>
      </c>
      <c r="H35" s="185" t="s">
        <v>5</v>
      </c>
      <c r="I35" s="98" t="s">
        <v>4</v>
      </c>
      <c r="J35" s="185" t="s">
        <v>5</v>
      </c>
      <c r="K35" s="98" t="s">
        <v>4</v>
      </c>
      <c r="L35" s="185" t="s">
        <v>5</v>
      </c>
      <c r="M35" s="97"/>
      <c r="N35" s="60"/>
    </row>
    <row r="36" spans="1:14" s="51" customFormat="1" ht="19.5" customHeight="1" x14ac:dyDescent="0.3">
      <c r="A36" s="60"/>
      <c r="B36" s="60"/>
      <c r="C36" s="60"/>
      <c r="D36" s="60"/>
      <c r="E36" s="98" t="s">
        <v>98</v>
      </c>
      <c r="F36" s="185" t="s">
        <v>6</v>
      </c>
      <c r="G36" s="98" t="s">
        <v>98</v>
      </c>
      <c r="H36" s="185" t="s">
        <v>6</v>
      </c>
      <c r="I36" s="98" t="s">
        <v>98</v>
      </c>
      <c r="J36" s="185" t="s">
        <v>6</v>
      </c>
      <c r="K36" s="98" t="s">
        <v>98</v>
      </c>
      <c r="L36" s="185" t="s">
        <v>6</v>
      </c>
      <c r="M36" s="97"/>
      <c r="N36" s="60"/>
    </row>
    <row r="37" spans="1:14" s="51" customFormat="1" ht="19.5" customHeight="1" x14ac:dyDescent="0.3">
      <c r="A37" s="99"/>
      <c r="B37" s="99"/>
      <c r="C37" s="99"/>
      <c r="D37" s="99"/>
      <c r="E37" s="100" t="s">
        <v>7</v>
      </c>
      <c r="F37" s="184" t="s">
        <v>7</v>
      </c>
      <c r="G37" s="100" t="s">
        <v>7</v>
      </c>
      <c r="H37" s="184" t="s">
        <v>7</v>
      </c>
      <c r="I37" s="100" t="s">
        <v>7</v>
      </c>
      <c r="J37" s="184" t="s">
        <v>7</v>
      </c>
      <c r="K37" s="100" t="s">
        <v>7</v>
      </c>
      <c r="L37" s="183" t="s">
        <v>7</v>
      </c>
      <c r="M37" s="101"/>
      <c r="N37" s="99"/>
    </row>
    <row r="38" spans="1:14" s="51" customFormat="1" ht="6" customHeight="1" x14ac:dyDescent="0.3">
      <c r="A38" s="60"/>
      <c r="B38" s="60"/>
      <c r="C38" s="60"/>
      <c r="D38" s="60"/>
      <c r="E38" s="102"/>
      <c r="F38" s="102"/>
      <c r="G38" s="102"/>
      <c r="H38" s="102"/>
      <c r="I38" s="102"/>
      <c r="J38" s="102"/>
      <c r="K38" s="102"/>
      <c r="L38" s="102"/>
      <c r="M38" s="97"/>
      <c r="N38" s="60"/>
    </row>
    <row r="39" spans="1:14" s="52" customFormat="1" ht="19.5" customHeight="1" x14ac:dyDescent="0.3">
      <c r="A39" s="165" t="s">
        <v>168</v>
      </c>
      <c r="B39" s="26"/>
      <c r="C39" s="27"/>
      <c r="D39" s="89"/>
      <c r="E39" s="124"/>
      <c r="F39" s="124"/>
      <c r="G39" s="125"/>
      <c r="H39" s="126"/>
      <c r="I39" s="127"/>
      <c r="J39" s="124"/>
      <c r="K39" s="125"/>
      <c r="L39" s="127"/>
      <c r="M39" s="90"/>
      <c r="N39" s="187" t="s">
        <v>282</v>
      </c>
    </row>
    <row r="40" spans="1:14" ht="19.5" customHeight="1" x14ac:dyDescent="0.3">
      <c r="A40" s="165" t="s">
        <v>169</v>
      </c>
      <c r="B40" s="26"/>
      <c r="C40" s="27"/>
      <c r="D40" s="89"/>
      <c r="E40" s="97"/>
      <c r="F40" s="97"/>
      <c r="G40" s="104"/>
      <c r="H40" s="103"/>
      <c r="I40" s="48"/>
      <c r="J40" s="97"/>
      <c r="K40" s="104"/>
      <c r="L40" s="48"/>
      <c r="M40" s="90"/>
      <c r="N40" s="187" t="s">
        <v>283</v>
      </c>
    </row>
    <row r="41" spans="1:14" ht="19.5" customHeight="1" x14ac:dyDescent="0.3">
      <c r="A41" s="165" t="s">
        <v>170</v>
      </c>
      <c r="B41" s="26"/>
      <c r="C41" s="27"/>
      <c r="D41" s="89"/>
      <c r="E41" s="97"/>
      <c r="F41" s="97"/>
      <c r="G41" s="104"/>
      <c r="H41" s="103"/>
      <c r="I41" s="48"/>
      <c r="J41" s="97"/>
      <c r="K41" s="104"/>
      <c r="L41" s="48"/>
      <c r="M41" s="90"/>
      <c r="N41" s="165" t="s">
        <v>284</v>
      </c>
    </row>
    <row r="42" spans="1:14" ht="19.5" customHeight="1" x14ac:dyDescent="0.3">
      <c r="A42" s="165" t="s">
        <v>171</v>
      </c>
      <c r="B42" s="26"/>
      <c r="C42" s="27"/>
      <c r="D42" s="89"/>
      <c r="E42" s="97"/>
      <c r="F42" s="97"/>
      <c r="G42" s="104"/>
      <c r="H42" s="103"/>
      <c r="I42" s="48"/>
      <c r="J42" s="97"/>
      <c r="K42" s="104"/>
      <c r="L42" s="48"/>
      <c r="M42" s="186"/>
      <c r="N42" s="187" t="s">
        <v>285</v>
      </c>
    </row>
    <row r="43" spans="1:14" ht="19.5" customHeight="1" x14ac:dyDescent="0.3">
      <c r="A43" s="165" t="s">
        <v>172</v>
      </c>
      <c r="B43" s="26"/>
      <c r="C43" s="27"/>
      <c r="D43" s="89"/>
      <c r="E43" s="97"/>
      <c r="F43" s="97"/>
      <c r="G43" s="104"/>
      <c r="H43" s="103"/>
      <c r="I43" s="48"/>
      <c r="J43" s="97"/>
      <c r="K43" s="104"/>
      <c r="L43" s="48"/>
      <c r="M43" s="186"/>
      <c r="N43" s="187" t="s">
        <v>286</v>
      </c>
    </row>
    <row r="44" spans="1:14" ht="19.5" customHeight="1" x14ac:dyDescent="0.3">
      <c r="A44" s="166" t="s">
        <v>173</v>
      </c>
      <c r="B44" s="26"/>
      <c r="C44" s="27"/>
      <c r="D44" s="89"/>
      <c r="E44" s="97"/>
      <c r="F44" s="97"/>
      <c r="G44" s="104"/>
      <c r="H44" s="103"/>
      <c r="I44" s="48"/>
      <c r="J44" s="97"/>
      <c r="K44" s="104"/>
      <c r="L44" s="48"/>
      <c r="M44" s="186"/>
      <c r="N44" s="188" t="s">
        <v>287</v>
      </c>
    </row>
    <row r="45" spans="1:14" ht="19.5" customHeight="1" x14ac:dyDescent="0.3">
      <c r="A45" s="165" t="s">
        <v>174</v>
      </c>
      <c r="B45" s="26"/>
      <c r="C45" s="27"/>
      <c r="D45" s="89"/>
      <c r="E45" s="97"/>
      <c r="F45" s="97"/>
      <c r="G45" s="104"/>
      <c r="H45" s="103"/>
      <c r="I45" s="48"/>
      <c r="J45" s="97"/>
      <c r="K45" s="104"/>
      <c r="L45" s="48"/>
      <c r="M45" s="90"/>
      <c r="N45" s="189" t="s">
        <v>288</v>
      </c>
    </row>
    <row r="46" spans="1:14" ht="19.5" customHeight="1" x14ac:dyDescent="0.3">
      <c r="A46" s="165" t="s">
        <v>175</v>
      </c>
      <c r="B46" s="26"/>
      <c r="C46" s="27"/>
      <c r="D46" s="89"/>
      <c r="E46" s="97"/>
      <c r="F46" s="97"/>
      <c r="G46" s="104"/>
      <c r="H46" s="103"/>
      <c r="I46" s="48"/>
      <c r="J46" s="97"/>
      <c r="K46" s="104"/>
      <c r="L46" s="48"/>
      <c r="M46" s="86"/>
      <c r="N46" s="167" t="s">
        <v>289</v>
      </c>
    </row>
    <row r="47" spans="1:14" ht="19.5" customHeight="1" x14ac:dyDescent="0.3">
      <c r="A47" s="167" t="s">
        <v>176</v>
      </c>
      <c r="B47" s="26"/>
      <c r="C47" s="27"/>
      <c r="D47" s="89"/>
      <c r="E47" s="97"/>
      <c r="F47" s="97"/>
      <c r="G47" s="104"/>
      <c r="H47" s="103"/>
      <c r="I47" s="48"/>
      <c r="J47" s="97"/>
      <c r="K47" s="104"/>
      <c r="L47" s="48"/>
      <c r="M47" s="86"/>
      <c r="N47" s="167" t="s">
        <v>290</v>
      </c>
    </row>
    <row r="48" spans="1:14" ht="19.5" customHeight="1" x14ac:dyDescent="0.3">
      <c r="A48" s="165" t="s">
        <v>177</v>
      </c>
      <c r="B48" s="27"/>
      <c r="C48" s="27"/>
      <c r="D48" s="89"/>
      <c r="E48" s="97"/>
      <c r="F48" s="97"/>
      <c r="G48" s="104"/>
      <c r="H48" s="103"/>
      <c r="I48" s="48"/>
      <c r="J48" s="97"/>
      <c r="K48" s="104"/>
      <c r="L48" s="48"/>
      <c r="M48" s="86"/>
      <c r="N48" s="167" t="s">
        <v>291</v>
      </c>
    </row>
    <row r="49" spans="1:14" ht="19.5" customHeight="1" x14ac:dyDescent="0.3">
      <c r="A49" s="165" t="s">
        <v>178</v>
      </c>
      <c r="B49" s="27"/>
      <c r="C49" s="27"/>
      <c r="D49" s="89"/>
      <c r="E49" s="97"/>
      <c r="F49" s="97"/>
      <c r="G49" s="104"/>
      <c r="H49" s="103"/>
      <c r="I49" s="48"/>
      <c r="J49" s="97"/>
      <c r="K49" s="104"/>
      <c r="L49" s="48"/>
      <c r="M49" s="86"/>
      <c r="N49" s="165" t="s">
        <v>292</v>
      </c>
    </row>
    <row r="50" spans="1:14" ht="4.5" customHeight="1" x14ac:dyDescent="0.3">
      <c r="A50" s="56"/>
      <c r="B50" s="56"/>
      <c r="C50" s="56"/>
      <c r="D50" s="57"/>
      <c r="E50" s="58"/>
      <c r="F50" s="58"/>
      <c r="G50" s="59"/>
      <c r="H50" s="57"/>
      <c r="I50" s="56"/>
      <c r="J50" s="58"/>
      <c r="K50" s="59"/>
      <c r="L50" s="56"/>
      <c r="M50" s="58"/>
      <c r="N50" s="56"/>
    </row>
    <row r="51" spans="1:14" ht="4.5" customHeight="1" x14ac:dyDescent="0.3"/>
    <row r="52" spans="1:14" s="60" customFormat="1" ht="21" customHeight="1" x14ac:dyDescent="0.3">
      <c r="A52" s="48"/>
      <c r="B52" s="48" t="s">
        <v>151</v>
      </c>
      <c r="C52" s="48"/>
      <c r="D52" s="48"/>
      <c r="E52" s="48"/>
      <c r="F52" s="48"/>
      <c r="H52" s="48"/>
      <c r="I52" s="48" t="s">
        <v>293</v>
      </c>
      <c r="J52" s="48"/>
      <c r="K52" s="48"/>
      <c r="L52" s="48"/>
      <c r="M52" s="48"/>
      <c r="N52" s="48"/>
    </row>
  </sheetData>
  <mergeCells count="22">
    <mergeCell ref="A34:D34"/>
    <mergeCell ref="M34:N34"/>
    <mergeCell ref="M11:N11"/>
    <mergeCell ref="E5:F5"/>
    <mergeCell ref="G5:H5"/>
    <mergeCell ref="I5:J5"/>
    <mergeCell ref="K5:L5"/>
    <mergeCell ref="M6:N6"/>
    <mergeCell ref="E32:F32"/>
    <mergeCell ref="G32:H32"/>
    <mergeCell ref="I32:J32"/>
    <mergeCell ref="K32:L32"/>
    <mergeCell ref="E33:F33"/>
    <mergeCell ref="G33:H33"/>
    <mergeCell ref="I33:J33"/>
    <mergeCell ref="K33:L33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showGridLines="0" tabSelected="1" view="pageBreakPreview" zoomScaleSheetLayoutView="100" workbookViewId="0">
      <selection activeCell="J32" sqref="J32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42578125" style="25" customWidth="1"/>
    <col min="4" max="4" width="18" style="25" customWidth="1"/>
    <col min="5" max="5" width="21.28515625" style="25" customWidth="1"/>
    <col min="6" max="6" width="0.7109375" style="25" customWidth="1"/>
    <col min="7" max="7" width="21.7109375" style="25" customWidth="1"/>
    <col min="8" max="8" width="0.85546875" style="25" customWidth="1"/>
    <col min="9" max="9" width="22.42578125" style="25" customWidth="1"/>
    <col min="10" max="10" width="22.28515625" style="25" customWidth="1"/>
    <col min="11" max="11" width="1" style="25" customWidth="1"/>
    <col min="12" max="12" width="21" style="25" customWidth="1"/>
    <col min="13" max="13" width="2.28515625" style="7" customWidth="1"/>
    <col min="14" max="14" width="6.140625" style="7" customWidth="1"/>
    <col min="15" max="16384" width="9.140625" style="7"/>
  </cols>
  <sheetData>
    <row r="1" spans="1:12" s="3" customFormat="1" x14ac:dyDescent="0.3">
      <c r="A1" s="1"/>
      <c r="B1" s="1" t="s">
        <v>0</v>
      </c>
      <c r="C1" s="43">
        <v>11.6</v>
      </c>
      <c r="D1" s="1" t="s">
        <v>183</v>
      </c>
      <c r="E1" s="1"/>
      <c r="F1" s="1"/>
      <c r="G1" s="1"/>
      <c r="H1" s="1"/>
      <c r="I1" s="1"/>
      <c r="J1" s="1"/>
      <c r="K1" s="25"/>
      <c r="L1" s="25"/>
    </row>
    <row r="2" spans="1:12" s="5" customFormat="1" x14ac:dyDescent="0.3">
      <c r="A2" s="4"/>
      <c r="B2" s="1" t="s">
        <v>116</v>
      </c>
      <c r="C2" s="43">
        <v>11.6</v>
      </c>
      <c r="D2" s="1" t="s">
        <v>184</v>
      </c>
      <c r="E2" s="4"/>
      <c r="F2" s="4"/>
      <c r="G2" s="4"/>
      <c r="H2" s="4"/>
      <c r="I2" s="4"/>
      <c r="J2" s="4"/>
      <c r="K2" s="26"/>
      <c r="L2" s="26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2" s="10" customFormat="1" ht="24" customHeight="1" x14ac:dyDescent="0.3">
      <c r="A4" s="308" t="s">
        <v>30</v>
      </c>
      <c r="B4" s="308"/>
      <c r="C4" s="308"/>
      <c r="D4" s="309"/>
      <c r="E4" s="312" t="s">
        <v>117</v>
      </c>
      <c r="F4" s="313"/>
      <c r="G4" s="312" t="s">
        <v>8</v>
      </c>
      <c r="H4" s="316"/>
      <c r="I4" s="72" t="s">
        <v>10</v>
      </c>
      <c r="J4" s="77" t="s">
        <v>11</v>
      </c>
      <c r="K4" s="314" t="s">
        <v>36</v>
      </c>
      <c r="L4" s="308"/>
    </row>
    <row r="5" spans="1:12" s="10" customFormat="1" ht="24" customHeight="1" x14ac:dyDescent="0.3">
      <c r="A5" s="310"/>
      <c r="B5" s="310"/>
      <c r="C5" s="310"/>
      <c r="D5" s="311"/>
      <c r="E5" s="291" t="s">
        <v>27</v>
      </c>
      <c r="F5" s="295"/>
      <c r="G5" s="291" t="s">
        <v>28</v>
      </c>
      <c r="H5" s="295"/>
      <c r="I5" s="73" t="s">
        <v>124</v>
      </c>
      <c r="J5" s="80" t="s">
        <v>12</v>
      </c>
      <c r="K5" s="315"/>
      <c r="L5" s="310"/>
    </row>
    <row r="6" spans="1:12" s="15" customFormat="1" ht="24.95" customHeight="1" x14ac:dyDescent="0.3">
      <c r="A6" s="155"/>
      <c r="B6" s="169" t="s">
        <v>185</v>
      </c>
      <c r="C6" s="155"/>
      <c r="D6" s="160"/>
      <c r="E6" s="245">
        <v>75820</v>
      </c>
      <c r="F6" s="246"/>
      <c r="G6" s="245">
        <v>68604</v>
      </c>
      <c r="H6" s="246"/>
      <c r="I6" s="247">
        <v>701120</v>
      </c>
      <c r="J6" s="246">
        <v>10220</v>
      </c>
      <c r="K6" s="219"/>
      <c r="L6" s="251" t="s">
        <v>303</v>
      </c>
    </row>
    <row r="7" spans="1:12" ht="24.95" customHeight="1" x14ac:dyDescent="0.3">
      <c r="A7" s="27"/>
      <c r="B7" s="169" t="s">
        <v>186</v>
      </c>
      <c r="C7" s="27"/>
      <c r="D7" s="27"/>
      <c r="E7" s="248">
        <v>0</v>
      </c>
      <c r="F7" s="249"/>
      <c r="G7" s="248">
        <v>0</v>
      </c>
      <c r="H7" s="249"/>
      <c r="I7" s="250">
        <v>0</v>
      </c>
      <c r="J7" s="249">
        <v>0</v>
      </c>
      <c r="K7" s="86"/>
      <c r="L7" s="251" t="s">
        <v>304</v>
      </c>
    </row>
    <row r="8" spans="1:12" ht="24.95" customHeight="1" x14ac:dyDescent="0.3">
      <c r="A8" s="27"/>
      <c r="B8" s="169" t="s">
        <v>187</v>
      </c>
      <c r="C8" s="27"/>
      <c r="D8" s="27"/>
      <c r="E8" s="248">
        <v>400</v>
      </c>
      <c r="F8" s="249"/>
      <c r="G8" s="248">
        <v>287</v>
      </c>
      <c r="H8" s="249"/>
      <c r="I8" s="250">
        <v>316</v>
      </c>
      <c r="J8" s="249">
        <v>1102</v>
      </c>
      <c r="K8" s="86"/>
      <c r="L8" s="252" t="s">
        <v>305</v>
      </c>
    </row>
    <row r="9" spans="1:12" ht="24.95" customHeight="1" x14ac:dyDescent="0.3">
      <c r="A9" s="27"/>
      <c r="B9" s="169" t="s">
        <v>188</v>
      </c>
      <c r="C9" s="27"/>
      <c r="D9" s="27"/>
      <c r="E9" s="248">
        <v>120</v>
      </c>
      <c r="F9" s="249"/>
      <c r="G9" s="248">
        <v>20</v>
      </c>
      <c r="H9" s="249"/>
      <c r="I9" s="250">
        <v>5</v>
      </c>
      <c r="J9" s="249">
        <v>250</v>
      </c>
      <c r="K9" s="86"/>
      <c r="L9" s="252" t="s">
        <v>306</v>
      </c>
    </row>
    <row r="10" spans="1:12" ht="24.95" customHeight="1" x14ac:dyDescent="0.3">
      <c r="A10" s="27"/>
      <c r="B10" s="169" t="s">
        <v>189</v>
      </c>
      <c r="C10" s="27"/>
      <c r="D10" s="27"/>
      <c r="E10" s="248">
        <v>590</v>
      </c>
      <c r="F10" s="249"/>
      <c r="G10" s="248">
        <v>590</v>
      </c>
      <c r="H10" s="249"/>
      <c r="I10" s="250">
        <v>1264</v>
      </c>
      <c r="J10" s="249">
        <v>2143</v>
      </c>
      <c r="K10" s="86"/>
      <c r="L10" s="252" t="s">
        <v>307</v>
      </c>
    </row>
    <row r="11" spans="1:12" ht="3" customHeight="1" x14ac:dyDescent="0.3">
      <c r="A11" s="21"/>
      <c r="B11" s="21"/>
      <c r="C11" s="21"/>
      <c r="D11" s="21"/>
      <c r="E11" s="23"/>
      <c r="F11" s="22"/>
      <c r="G11" s="23"/>
      <c r="H11" s="22"/>
      <c r="I11" s="24"/>
      <c r="J11" s="22"/>
      <c r="K11" s="23"/>
      <c r="L11" s="21"/>
    </row>
    <row r="12" spans="1:12" ht="3" customHeight="1" x14ac:dyDescent="0.3"/>
    <row r="13" spans="1:12" s="27" customFormat="1" ht="17.25" x14ac:dyDescent="0.3">
      <c r="A13" s="26"/>
      <c r="B13" s="26" t="s">
        <v>151</v>
      </c>
      <c r="C13" s="26"/>
      <c r="D13" s="26"/>
      <c r="E13" s="26"/>
      <c r="F13" s="26"/>
      <c r="H13" s="26" t="s">
        <v>152</v>
      </c>
      <c r="I13" s="26"/>
      <c r="J13" s="26"/>
      <c r="K13" s="26"/>
      <c r="L13" s="26"/>
    </row>
  </sheetData>
  <mergeCells count="6">
    <mergeCell ref="A4:D5"/>
    <mergeCell ref="E4:F4"/>
    <mergeCell ref="K4:L5"/>
    <mergeCell ref="G5:H5"/>
    <mergeCell ref="G4:H4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showGridLines="0" view="pageBreakPreview" zoomScaleSheetLayoutView="100" workbookViewId="0">
      <selection activeCell="P11" sqref="P11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0.42578125" style="25" customWidth="1"/>
    <col min="5" max="8" width="19.5703125" style="25" customWidth="1"/>
    <col min="9" max="9" width="1.42578125" style="25" customWidth="1"/>
    <col min="10" max="10" width="29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3" customFormat="1" x14ac:dyDescent="0.3">
      <c r="A1" s="1"/>
      <c r="B1" s="1" t="s">
        <v>0</v>
      </c>
      <c r="C1" s="43">
        <v>11.7</v>
      </c>
      <c r="D1" s="1" t="s">
        <v>222</v>
      </c>
      <c r="E1" s="1"/>
      <c r="F1" s="1"/>
      <c r="G1" s="1"/>
      <c r="H1" s="1"/>
      <c r="I1" s="25"/>
      <c r="J1" s="25"/>
      <c r="K1" s="7"/>
    </row>
    <row r="2" spans="1:11" s="3" customFormat="1" x14ac:dyDescent="0.3">
      <c r="A2" s="1"/>
      <c r="B2" s="1" t="s">
        <v>116</v>
      </c>
      <c r="C2" s="43">
        <v>11.7</v>
      </c>
      <c r="D2" s="1" t="s">
        <v>223</v>
      </c>
      <c r="E2" s="1"/>
      <c r="F2" s="1"/>
      <c r="G2" s="1"/>
      <c r="H2" s="1"/>
      <c r="I2" s="25"/>
      <c r="J2" s="25"/>
      <c r="K2" s="7"/>
    </row>
    <row r="3" spans="1:11" ht="6" customHeight="1" x14ac:dyDescent="0.3">
      <c r="A3" s="7"/>
      <c r="B3" s="7"/>
      <c r="C3" s="7"/>
      <c r="D3" s="7"/>
      <c r="E3" s="7"/>
      <c r="F3" s="7"/>
      <c r="G3" s="7"/>
      <c r="H3" s="7"/>
    </row>
    <row r="4" spans="1:11" s="10" customFormat="1" ht="27" customHeight="1" x14ac:dyDescent="0.3">
      <c r="A4" s="308" t="s">
        <v>34</v>
      </c>
      <c r="B4" s="308"/>
      <c r="C4" s="308"/>
      <c r="D4" s="309"/>
      <c r="E4" s="72" t="s">
        <v>117</v>
      </c>
      <c r="F4" s="72" t="s">
        <v>8</v>
      </c>
      <c r="G4" s="153" t="s">
        <v>10</v>
      </c>
      <c r="H4" s="152" t="s">
        <v>11</v>
      </c>
      <c r="I4" s="314" t="s">
        <v>35</v>
      </c>
      <c r="J4" s="308"/>
    </row>
    <row r="5" spans="1:11" s="10" customFormat="1" ht="27" customHeight="1" x14ac:dyDescent="0.3">
      <c r="A5" s="310"/>
      <c r="B5" s="310"/>
      <c r="C5" s="310"/>
      <c r="D5" s="311"/>
      <c r="E5" s="82" t="s">
        <v>2</v>
      </c>
      <c r="F5" s="82" t="s">
        <v>9</v>
      </c>
      <c r="G5" s="151" t="s">
        <v>124</v>
      </c>
      <c r="H5" s="150" t="s">
        <v>12</v>
      </c>
      <c r="I5" s="315"/>
      <c r="J5" s="310"/>
    </row>
    <row r="6" spans="1:11" s="15" customFormat="1" ht="18.95" customHeight="1" x14ac:dyDescent="0.3">
      <c r="A6" s="164"/>
      <c r="B6" s="170" t="s">
        <v>224</v>
      </c>
      <c r="C6" s="171"/>
      <c r="D6" s="171"/>
      <c r="E6" s="254">
        <v>5847</v>
      </c>
      <c r="F6" s="254">
        <v>4590</v>
      </c>
      <c r="G6" s="255">
        <v>10322</v>
      </c>
      <c r="H6" s="254">
        <v>2248</v>
      </c>
      <c r="I6" s="35"/>
      <c r="J6" s="253" t="s">
        <v>308</v>
      </c>
    </row>
    <row r="7" spans="1:11" s="15" customFormat="1" ht="18.95" customHeight="1" x14ac:dyDescent="0.3">
      <c r="A7" s="164"/>
      <c r="B7" s="174" t="s">
        <v>225</v>
      </c>
      <c r="C7" s="173"/>
      <c r="D7" s="173"/>
      <c r="E7" s="242">
        <v>4657</v>
      </c>
      <c r="F7" s="242">
        <v>4656</v>
      </c>
      <c r="G7" s="241">
        <v>2723</v>
      </c>
      <c r="H7" s="242">
        <v>585</v>
      </c>
      <c r="I7" s="35"/>
      <c r="J7" s="172" t="s">
        <v>309</v>
      </c>
    </row>
    <row r="8" spans="1:11" s="15" customFormat="1" ht="18.95" customHeight="1" x14ac:dyDescent="0.3">
      <c r="A8" s="164"/>
      <c r="B8" s="174" t="s">
        <v>226</v>
      </c>
      <c r="C8" s="173"/>
      <c r="D8" s="173"/>
      <c r="E8" s="242">
        <v>4392</v>
      </c>
      <c r="F8" s="242">
        <v>4234</v>
      </c>
      <c r="G8" s="241">
        <v>5098</v>
      </c>
      <c r="H8" s="242">
        <v>1204</v>
      </c>
      <c r="I8" s="35"/>
      <c r="J8" s="172" t="s">
        <v>310</v>
      </c>
    </row>
    <row r="9" spans="1:11" s="15" customFormat="1" ht="18.95" customHeight="1" x14ac:dyDescent="0.3">
      <c r="A9" s="164"/>
      <c r="B9" s="174" t="s">
        <v>227</v>
      </c>
      <c r="C9" s="173"/>
      <c r="D9" s="173"/>
      <c r="E9" s="242">
        <v>855</v>
      </c>
      <c r="F9" s="242">
        <v>753</v>
      </c>
      <c r="G9" s="241">
        <v>1928</v>
      </c>
      <c r="H9" s="242">
        <v>2560</v>
      </c>
      <c r="I9" s="35"/>
      <c r="J9" s="172" t="s">
        <v>311</v>
      </c>
    </row>
    <row r="10" spans="1:11" s="15" customFormat="1" ht="18.95" customHeight="1" x14ac:dyDescent="0.3">
      <c r="A10" s="164"/>
      <c r="B10" s="178" t="s">
        <v>228</v>
      </c>
      <c r="C10" s="173"/>
      <c r="D10" s="173"/>
      <c r="E10" s="242">
        <v>256</v>
      </c>
      <c r="F10" s="242">
        <v>256</v>
      </c>
      <c r="G10" s="241">
        <v>471</v>
      </c>
      <c r="H10" s="242">
        <v>1839</v>
      </c>
      <c r="I10" s="35"/>
      <c r="J10" s="172" t="s">
        <v>312</v>
      </c>
    </row>
    <row r="11" spans="1:11" s="15" customFormat="1" ht="18.95" customHeight="1" x14ac:dyDescent="0.3">
      <c r="A11" s="164"/>
      <c r="B11" s="174" t="s">
        <v>229</v>
      </c>
      <c r="C11" s="173"/>
      <c r="D11" s="173"/>
      <c r="E11" s="242">
        <v>545</v>
      </c>
      <c r="F11" s="242">
        <v>541</v>
      </c>
      <c r="G11" s="241">
        <v>271</v>
      </c>
      <c r="H11" s="242">
        <v>501</v>
      </c>
      <c r="I11" s="35"/>
      <c r="J11" s="172" t="s">
        <v>313</v>
      </c>
    </row>
    <row r="12" spans="1:11" s="15" customFormat="1" ht="18.95" customHeight="1" x14ac:dyDescent="0.3">
      <c r="A12" s="164"/>
      <c r="B12" s="174" t="s">
        <v>230</v>
      </c>
      <c r="C12" s="173"/>
      <c r="D12" s="173"/>
      <c r="E12" s="242">
        <v>270</v>
      </c>
      <c r="F12" s="242">
        <v>198</v>
      </c>
      <c r="G12" s="241">
        <v>202</v>
      </c>
      <c r="H12" s="242">
        <v>1019</v>
      </c>
      <c r="I12" s="35"/>
      <c r="J12" s="172" t="s">
        <v>314</v>
      </c>
    </row>
    <row r="13" spans="1:11" s="15" customFormat="1" ht="18.95" customHeight="1" x14ac:dyDescent="0.3">
      <c r="A13" s="164"/>
      <c r="B13" s="174" t="s">
        <v>231</v>
      </c>
      <c r="C13" s="173"/>
      <c r="D13" s="173"/>
      <c r="E13" s="242">
        <v>164</v>
      </c>
      <c r="F13" s="242">
        <v>11</v>
      </c>
      <c r="G13" s="241">
        <v>11</v>
      </c>
      <c r="H13" s="242">
        <v>1000</v>
      </c>
      <c r="I13" s="35"/>
      <c r="J13" s="172" t="s">
        <v>315</v>
      </c>
    </row>
    <row r="14" spans="1:11" s="15" customFormat="1" ht="18.95" customHeight="1" x14ac:dyDescent="0.3">
      <c r="A14" s="164"/>
      <c r="B14" s="172" t="s">
        <v>232</v>
      </c>
      <c r="C14" s="173"/>
      <c r="D14" s="173"/>
      <c r="E14" s="242">
        <v>100</v>
      </c>
      <c r="F14" s="242">
        <v>55</v>
      </c>
      <c r="G14" s="241">
        <v>32</v>
      </c>
      <c r="H14" s="242">
        <v>595</v>
      </c>
      <c r="I14" s="35"/>
      <c r="J14" s="172" t="s">
        <v>316</v>
      </c>
    </row>
    <row r="15" spans="1:11" s="15" customFormat="1" ht="18.95" customHeight="1" x14ac:dyDescent="0.3">
      <c r="A15" s="164"/>
      <c r="B15" s="174" t="s">
        <v>233</v>
      </c>
      <c r="C15" s="173"/>
      <c r="D15" s="173"/>
      <c r="E15" s="242">
        <v>301</v>
      </c>
      <c r="F15" s="242">
        <v>216</v>
      </c>
      <c r="G15" s="241">
        <v>226</v>
      </c>
      <c r="H15" s="242">
        <v>1047</v>
      </c>
      <c r="I15" s="35"/>
      <c r="J15" s="172" t="s">
        <v>317</v>
      </c>
    </row>
    <row r="16" spans="1:11" ht="18.95" customHeight="1" x14ac:dyDescent="0.3">
      <c r="A16" s="27"/>
      <c r="B16" s="174" t="s">
        <v>234</v>
      </c>
      <c r="C16" s="175"/>
      <c r="D16" s="175"/>
      <c r="E16" s="242">
        <v>143</v>
      </c>
      <c r="F16" s="242">
        <v>143</v>
      </c>
      <c r="G16" s="241">
        <v>358</v>
      </c>
      <c r="H16" s="242">
        <v>2500</v>
      </c>
      <c r="I16" s="86"/>
      <c r="J16" s="172" t="s">
        <v>318</v>
      </c>
    </row>
    <row r="17" spans="1:10" ht="18.95" customHeight="1" x14ac:dyDescent="0.3">
      <c r="A17" s="27"/>
      <c r="B17" s="174" t="s">
        <v>235</v>
      </c>
      <c r="C17" s="175"/>
      <c r="D17" s="175"/>
      <c r="E17" s="242">
        <v>22</v>
      </c>
      <c r="F17" s="242">
        <v>0</v>
      </c>
      <c r="G17" s="241">
        <v>0</v>
      </c>
      <c r="H17" s="242">
        <v>0</v>
      </c>
      <c r="I17" s="86"/>
      <c r="J17" s="172" t="s">
        <v>319</v>
      </c>
    </row>
    <row r="18" spans="1:10" ht="18.95" customHeight="1" x14ac:dyDescent="0.3">
      <c r="A18" s="27"/>
      <c r="B18" s="174" t="s">
        <v>236</v>
      </c>
      <c r="C18" s="175"/>
      <c r="D18" s="175"/>
      <c r="E18" s="242">
        <v>39</v>
      </c>
      <c r="F18" s="242">
        <v>29</v>
      </c>
      <c r="G18" s="241">
        <v>12</v>
      </c>
      <c r="H18" s="242">
        <v>429</v>
      </c>
      <c r="I18" s="86"/>
      <c r="J18" s="172" t="s">
        <v>320</v>
      </c>
    </row>
    <row r="19" spans="1:10" ht="18.95" customHeight="1" x14ac:dyDescent="0.3">
      <c r="A19" s="27"/>
      <c r="B19" s="174" t="s">
        <v>237</v>
      </c>
      <c r="C19" s="175"/>
      <c r="D19" s="175"/>
      <c r="E19" s="242">
        <v>150</v>
      </c>
      <c r="F19" s="242">
        <v>136</v>
      </c>
      <c r="G19" s="241">
        <v>195</v>
      </c>
      <c r="H19" s="242">
        <v>1437</v>
      </c>
      <c r="I19" s="86"/>
      <c r="J19" s="172" t="s">
        <v>321</v>
      </c>
    </row>
    <row r="20" spans="1:10" ht="18.95" customHeight="1" x14ac:dyDescent="0.3">
      <c r="A20" s="27"/>
      <c r="B20" s="174" t="s">
        <v>238</v>
      </c>
      <c r="C20" s="175"/>
      <c r="D20" s="175"/>
      <c r="E20" s="242">
        <v>49</v>
      </c>
      <c r="F20" s="242">
        <v>49</v>
      </c>
      <c r="G20" s="241">
        <v>54</v>
      </c>
      <c r="H20" s="242">
        <v>1110</v>
      </c>
      <c r="I20" s="86"/>
      <c r="J20" s="172" t="s">
        <v>322</v>
      </c>
    </row>
    <row r="21" spans="1:10" ht="18.95" customHeight="1" x14ac:dyDescent="0.3">
      <c r="A21" s="27"/>
      <c r="B21" s="174" t="s">
        <v>239</v>
      </c>
      <c r="C21" s="175"/>
      <c r="D21" s="175"/>
      <c r="E21" s="242">
        <v>7</v>
      </c>
      <c r="F21" s="242">
        <v>7</v>
      </c>
      <c r="G21" s="241">
        <v>11</v>
      </c>
      <c r="H21" s="242">
        <v>1514</v>
      </c>
      <c r="I21" s="86"/>
      <c r="J21" s="172" t="s">
        <v>323</v>
      </c>
    </row>
    <row r="22" spans="1:10" ht="18.95" customHeight="1" x14ac:dyDescent="0.3">
      <c r="A22" s="27"/>
      <c r="B22" s="174" t="s">
        <v>240</v>
      </c>
      <c r="C22" s="175"/>
      <c r="D22" s="175"/>
      <c r="E22" s="242">
        <v>93</v>
      </c>
      <c r="F22" s="242">
        <v>93</v>
      </c>
      <c r="G22" s="241">
        <v>12</v>
      </c>
      <c r="H22" s="242">
        <v>127</v>
      </c>
      <c r="I22" s="86"/>
      <c r="J22" s="172" t="s">
        <v>324</v>
      </c>
    </row>
    <row r="23" spans="1:10" ht="18.95" customHeight="1" x14ac:dyDescent="0.3">
      <c r="A23" s="27"/>
      <c r="B23" s="174" t="s">
        <v>241</v>
      </c>
      <c r="C23" s="175"/>
      <c r="D23" s="175"/>
      <c r="E23" s="242">
        <v>155</v>
      </c>
      <c r="F23" s="242">
        <v>146</v>
      </c>
      <c r="G23" s="241">
        <v>132</v>
      </c>
      <c r="H23" s="242">
        <v>907</v>
      </c>
      <c r="I23" s="86"/>
      <c r="J23" s="172" t="s">
        <v>325</v>
      </c>
    </row>
    <row r="24" spans="1:10" ht="18.95" customHeight="1" x14ac:dyDescent="0.3">
      <c r="A24" s="27"/>
      <c r="B24" s="174" t="s">
        <v>242</v>
      </c>
      <c r="C24" s="175"/>
      <c r="D24" s="175"/>
      <c r="E24" s="242">
        <v>57</v>
      </c>
      <c r="F24" s="242">
        <v>49</v>
      </c>
      <c r="G24" s="241">
        <v>99</v>
      </c>
      <c r="H24" s="242">
        <v>2020</v>
      </c>
      <c r="I24" s="86"/>
      <c r="J24" s="172" t="s">
        <v>326</v>
      </c>
    </row>
    <row r="25" spans="1:10" ht="18.95" customHeight="1" x14ac:dyDescent="0.3">
      <c r="A25" s="7"/>
      <c r="B25" s="174" t="s">
        <v>243</v>
      </c>
      <c r="C25" s="175"/>
      <c r="D25" s="175"/>
      <c r="E25" s="243">
        <v>7</v>
      </c>
      <c r="F25" s="243">
        <v>7</v>
      </c>
      <c r="G25" s="244">
        <v>3</v>
      </c>
      <c r="H25" s="243">
        <v>543</v>
      </c>
      <c r="I25" s="20"/>
      <c r="J25" s="172" t="s">
        <v>327</v>
      </c>
    </row>
    <row r="26" spans="1:10" ht="18.95" customHeight="1" x14ac:dyDescent="0.3">
      <c r="A26" s="7"/>
      <c r="B26" s="174" t="s">
        <v>244</v>
      </c>
      <c r="C26" s="175"/>
      <c r="D26" s="175"/>
      <c r="E26" s="243">
        <v>11</v>
      </c>
      <c r="F26" s="243">
        <v>11</v>
      </c>
      <c r="G26" s="244">
        <v>3</v>
      </c>
      <c r="H26" s="243">
        <v>273</v>
      </c>
      <c r="I26" s="20"/>
      <c r="J26" s="172" t="s">
        <v>328</v>
      </c>
    </row>
    <row r="27" spans="1:10" ht="3" customHeight="1" x14ac:dyDescent="0.3">
      <c r="A27" s="21"/>
      <c r="B27" s="21"/>
      <c r="C27" s="21"/>
      <c r="D27" s="21"/>
      <c r="E27" s="24"/>
      <c r="F27" s="24"/>
      <c r="G27" s="22"/>
      <c r="H27" s="23"/>
      <c r="I27" s="23"/>
      <c r="J27" s="21"/>
    </row>
    <row r="28" spans="1:10" ht="3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3">
      <c r="A29" s="7"/>
      <c r="B29" s="26" t="s">
        <v>151</v>
      </c>
      <c r="C29" s="7"/>
      <c r="D29" s="7"/>
      <c r="E29" s="7"/>
      <c r="F29" s="7"/>
      <c r="G29" s="26" t="s">
        <v>152</v>
      </c>
      <c r="H29" s="7"/>
      <c r="I29" s="7"/>
      <c r="J29" s="7"/>
    </row>
    <row r="30" spans="1:10" x14ac:dyDescent="0.3">
      <c r="E30" s="26"/>
      <c r="F30" s="27"/>
      <c r="G30" s="26"/>
      <c r="H30" s="27"/>
    </row>
    <row r="31" spans="1:10" s="27" customFormat="1" ht="17.25" x14ac:dyDescent="0.3">
      <c r="A31" s="26"/>
      <c r="C31" s="26"/>
      <c r="D31" s="26"/>
      <c r="E31" s="26"/>
      <c r="H31" s="26"/>
      <c r="I31" s="26"/>
      <c r="J31" s="26"/>
    </row>
    <row r="32" spans="1:10" s="27" customFormat="1" x14ac:dyDescent="0.3">
      <c r="A32" s="26"/>
      <c r="E32" s="25"/>
      <c r="F32" s="25"/>
      <c r="G32" s="25"/>
      <c r="H32" s="25"/>
      <c r="I32" s="26"/>
      <c r="J32" s="26"/>
    </row>
  </sheetData>
  <mergeCells count="2">
    <mergeCell ref="A4:D5"/>
    <mergeCell ref="I4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8"/>
  <sheetViews>
    <sheetView showGridLines="0" view="pageBreakPreview" zoomScaleSheetLayoutView="100" workbookViewId="0">
      <selection activeCell="F25" sqref="F25"/>
    </sheetView>
  </sheetViews>
  <sheetFormatPr defaultRowHeight="18.75" x14ac:dyDescent="0.3"/>
  <cols>
    <col min="1" max="1" width="1.7109375" style="25" customWidth="1"/>
    <col min="2" max="2" width="5.85546875" style="25" customWidth="1"/>
    <col min="3" max="3" width="4.28515625" style="25" customWidth="1"/>
    <col min="4" max="4" width="12.28515625" style="25" customWidth="1"/>
    <col min="5" max="6" width="25.140625" style="25" customWidth="1"/>
    <col min="7" max="7" width="21" style="25" customWidth="1"/>
    <col min="8" max="8" width="21.140625" style="25" customWidth="1"/>
    <col min="9" max="9" width="1.42578125" style="25" customWidth="1"/>
    <col min="10" max="10" width="25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0" s="3" customFormat="1" x14ac:dyDescent="0.3">
      <c r="A1" s="1"/>
      <c r="B1" s="1" t="s">
        <v>0</v>
      </c>
      <c r="C1" s="43">
        <v>11.8</v>
      </c>
      <c r="D1" s="1" t="s">
        <v>190</v>
      </c>
      <c r="E1" s="1"/>
      <c r="F1" s="1"/>
      <c r="G1" s="1"/>
      <c r="H1" s="1"/>
      <c r="I1" s="25"/>
      <c r="J1" s="25"/>
    </row>
    <row r="2" spans="1:10" s="5" customFormat="1" x14ac:dyDescent="0.3">
      <c r="A2" s="4"/>
      <c r="B2" s="1" t="s">
        <v>116</v>
      </c>
      <c r="C2" s="43">
        <v>11.8</v>
      </c>
      <c r="D2" s="1" t="s">
        <v>191</v>
      </c>
      <c r="E2" s="4"/>
      <c r="F2" s="4"/>
      <c r="G2" s="4"/>
      <c r="H2" s="4"/>
      <c r="I2" s="26"/>
      <c r="J2" s="26"/>
    </row>
    <row r="3" spans="1:10" ht="6" customHeight="1" x14ac:dyDescent="0.3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 x14ac:dyDescent="0.3">
      <c r="A4" s="308" t="s">
        <v>31</v>
      </c>
      <c r="B4" s="308"/>
      <c r="C4" s="308"/>
      <c r="D4" s="309"/>
      <c r="E4" s="71"/>
      <c r="F4" s="107"/>
      <c r="G4" s="145"/>
      <c r="H4" s="145"/>
      <c r="I4" s="308" t="s">
        <v>32</v>
      </c>
      <c r="J4" s="308"/>
    </row>
    <row r="5" spans="1:10" s="10" customFormat="1" ht="21" customHeight="1" x14ac:dyDescent="0.25">
      <c r="A5" s="285"/>
      <c r="B5" s="285"/>
      <c r="C5" s="285"/>
      <c r="D5" s="286"/>
      <c r="E5" s="141" t="s">
        <v>99</v>
      </c>
      <c r="F5" s="146" t="s">
        <v>8</v>
      </c>
      <c r="G5" s="146" t="s">
        <v>10</v>
      </c>
      <c r="H5" s="137" t="s">
        <v>11</v>
      </c>
      <c r="I5" s="285"/>
      <c r="J5" s="285"/>
    </row>
    <row r="6" spans="1:10" s="10" customFormat="1" ht="21" customHeight="1" x14ac:dyDescent="0.3">
      <c r="A6" s="310"/>
      <c r="B6" s="310"/>
      <c r="C6" s="310"/>
      <c r="D6" s="311"/>
      <c r="E6" s="142" t="s">
        <v>29</v>
      </c>
      <c r="F6" s="147" t="s">
        <v>9</v>
      </c>
      <c r="G6" s="82" t="s">
        <v>124</v>
      </c>
      <c r="H6" s="82" t="s">
        <v>12</v>
      </c>
      <c r="I6" s="310"/>
      <c r="J6" s="310"/>
    </row>
    <row r="7" spans="1:10" s="10" customFormat="1" ht="20.100000000000001" customHeight="1" x14ac:dyDescent="0.3">
      <c r="A7" s="136"/>
      <c r="B7" s="170" t="s">
        <v>192</v>
      </c>
      <c r="C7" s="171"/>
      <c r="D7" s="171"/>
      <c r="E7" s="256">
        <v>470584</v>
      </c>
      <c r="F7" s="257">
        <v>219456</v>
      </c>
      <c r="G7" s="255">
        <v>81575</v>
      </c>
      <c r="H7" s="255">
        <v>372</v>
      </c>
      <c r="I7" s="136"/>
      <c r="J7" s="253" t="s">
        <v>329</v>
      </c>
    </row>
    <row r="8" spans="1:10" s="15" customFormat="1" ht="20.100000000000001" customHeight="1" x14ac:dyDescent="0.3">
      <c r="A8" s="143"/>
      <c r="B8" s="172" t="s">
        <v>193</v>
      </c>
      <c r="C8" s="173"/>
      <c r="D8" s="173"/>
      <c r="E8" s="242">
        <v>10420</v>
      </c>
      <c r="F8" s="242">
        <v>5254</v>
      </c>
      <c r="G8" s="241">
        <v>2289</v>
      </c>
      <c r="H8" s="241">
        <v>436</v>
      </c>
      <c r="I8" s="144"/>
      <c r="J8" s="172" t="s">
        <v>330</v>
      </c>
    </row>
    <row r="9" spans="1:10" s="15" customFormat="1" ht="20.100000000000001" customHeight="1" x14ac:dyDescent="0.3">
      <c r="A9" s="34"/>
      <c r="B9" s="174" t="s">
        <v>194</v>
      </c>
      <c r="C9" s="175"/>
      <c r="D9" s="175"/>
      <c r="E9" s="242">
        <v>19636</v>
      </c>
      <c r="F9" s="242">
        <v>9588</v>
      </c>
      <c r="G9" s="241">
        <v>188142</v>
      </c>
      <c r="H9" s="241">
        <v>19623</v>
      </c>
      <c r="I9" s="35"/>
      <c r="J9" s="178" t="s">
        <v>331</v>
      </c>
    </row>
    <row r="10" spans="1:10" ht="20.100000000000001" customHeight="1" x14ac:dyDescent="0.3">
      <c r="A10" s="27"/>
      <c r="B10" s="174" t="s">
        <v>195</v>
      </c>
      <c r="C10" s="175"/>
      <c r="D10" s="175"/>
      <c r="E10" s="242">
        <v>846</v>
      </c>
      <c r="F10" s="242">
        <v>185</v>
      </c>
      <c r="G10" s="241">
        <v>1687</v>
      </c>
      <c r="H10" s="241">
        <v>9117</v>
      </c>
      <c r="I10" s="86"/>
      <c r="J10" s="172" t="s">
        <v>332</v>
      </c>
    </row>
    <row r="11" spans="1:10" ht="20.100000000000001" customHeight="1" x14ac:dyDescent="0.3">
      <c r="A11" s="27"/>
      <c r="B11" s="174" t="s">
        <v>196</v>
      </c>
      <c r="C11" s="175"/>
      <c r="D11" s="175"/>
      <c r="E11" s="242">
        <v>2304</v>
      </c>
      <c r="F11" s="242">
        <v>137</v>
      </c>
      <c r="G11" s="241">
        <v>209</v>
      </c>
      <c r="H11" s="241">
        <v>1522</v>
      </c>
      <c r="I11" s="86"/>
      <c r="J11" s="172" t="s">
        <v>333</v>
      </c>
    </row>
    <row r="12" spans="1:10" ht="20.100000000000001" customHeight="1" x14ac:dyDescent="0.3">
      <c r="A12" s="27"/>
      <c r="B12" s="174" t="s">
        <v>197</v>
      </c>
      <c r="C12" s="175"/>
      <c r="D12" s="175"/>
      <c r="E12" s="242">
        <v>601</v>
      </c>
      <c r="F12" s="242">
        <v>136</v>
      </c>
      <c r="G12" s="241">
        <v>91</v>
      </c>
      <c r="H12" s="241">
        <v>674</v>
      </c>
      <c r="I12" s="86"/>
      <c r="J12" s="172" t="s">
        <v>334</v>
      </c>
    </row>
    <row r="13" spans="1:10" ht="20.100000000000001" customHeight="1" x14ac:dyDescent="0.3">
      <c r="A13" s="27"/>
      <c r="B13" s="174" t="s">
        <v>198</v>
      </c>
      <c r="C13" s="175"/>
      <c r="D13" s="175"/>
      <c r="E13" s="242">
        <v>439</v>
      </c>
      <c r="F13" s="242">
        <v>62</v>
      </c>
      <c r="G13" s="241">
        <v>88</v>
      </c>
      <c r="H13" s="241">
        <v>1415</v>
      </c>
      <c r="I13" s="86"/>
      <c r="J13" s="172" t="s">
        <v>335</v>
      </c>
    </row>
    <row r="14" spans="1:10" ht="20.100000000000001" customHeight="1" x14ac:dyDescent="0.3">
      <c r="A14" s="27"/>
      <c r="B14" s="174" t="s">
        <v>199</v>
      </c>
      <c r="C14" s="175"/>
      <c r="D14" s="175"/>
      <c r="E14" s="242">
        <v>1049</v>
      </c>
      <c r="F14" s="242">
        <v>348</v>
      </c>
      <c r="G14" s="241">
        <v>436</v>
      </c>
      <c r="H14" s="241">
        <v>1251</v>
      </c>
      <c r="I14" s="86"/>
      <c r="J14" s="172" t="s">
        <v>336</v>
      </c>
    </row>
    <row r="15" spans="1:10" ht="20.100000000000001" customHeight="1" x14ac:dyDescent="0.3">
      <c r="A15" s="27"/>
      <c r="B15" s="174" t="s">
        <v>200</v>
      </c>
      <c r="C15" s="175"/>
      <c r="D15" s="175"/>
      <c r="E15" s="242">
        <v>585</v>
      </c>
      <c r="F15" s="242">
        <v>229</v>
      </c>
      <c r="G15" s="241">
        <v>398</v>
      </c>
      <c r="H15" s="241">
        <v>1739</v>
      </c>
      <c r="I15" s="86"/>
      <c r="J15" s="172" t="s">
        <v>337</v>
      </c>
    </row>
    <row r="16" spans="1:10" ht="20.100000000000001" customHeight="1" x14ac:dyDescent="0.3">
      <c r="A16" s="27"/>
      <c r="B16" s="174" t="s">
        <v>201</v>
      </c>
      <c r="C16" s="175"/>
      <c r="D16" s="175"/>
      <c r="E16" s="242">
        <v>101</v>
      </c>
      <c r="F16" s="242">
        <v>6</v>
      </c>
      <c r="G16" s="241">
        <v>11</v>
      </c>
      <c r="H16" s="241">
        <v>1785</v>
      </c>
      <c r="I16" s="86"/>
      <c r="J16" s="172" t="s">
        <v>338</v>
      </c>
    </row>
    <row r="17" spans="1:10" ht="20.100000000000001" customHeight="1" x14ac:dyDescent="0.3">
      <c r="A17" s="27"/>
      <c r="B17" s="174" t="s">
        <v>202</v>
      </c>
      <c r="C17" s="175"/>
      <c r="D17" s="175"/>
      <c r="E17" s="242">
        <v>224</v>
      </c>
      <c r="F17" s="242">
        <v>120</v>
      </c>
      <c r="G17" s="241">
        <v>457</v>
      </c>
      <c r="H17" s="241">
        <v>3811</v>
      </c>
      <c r="I17" s="86"/>
      <c r="J17" s="172" t="s">
        <v>339</v>
      </c>
    </row>
    <row r="18" spans="1:10" ht="20.100000000000001" customHeight="1" x14ac:dyDescent="0.3">
      <c r="A18" s="27"/>
      <c r="B18" s="174" t="s">
        <v>203</v>
      </c>
      <c r="C18" s="175"/>
      <c r="D18" s="175"/>
      <c r="E18" s="242">
        <v>6</v>
      </c>
      <c r="F18" s="242">
        <v>0</v>
      </c>
      <c r="G18" s="241">
        <v>0</v>
      </c>
      <c r="H18" s="241">
        <v>0</v>
      </c>
      <c r="I18" s="86"/>
      <c r="J18" s="172" t="s">
        <v>340</v>
      </c>
    </row>
    <row r="19" spans="1:10" ht="20.100000000000001" customHeight="1" x14ac:dyDescent="0.3">
      <c r="A19" s="27"/>
      <c r="B19" s="174" t="s">
        <v>204</v>
      </c>
      <c r="C19" s="175"/>
      <c r="D19" s="175"/>
      <c r="E19" s="242">
        <v>728</v>
      </c>
      <c r="F19" s="242">
        <v>116</v>
      </c>
      <c r="G19" s="241">
        <v>208</v>
      </c>
      <c r="H19" s="241">
        <v>1789</v>
      </c>
      <c r="I19" s="86"/>
      <c r="J19" s="172" t="s">
        <v>341</v>
      </c>
    </row>
    <row r="20" spans="1:10" ht="20.100000000000001" customHeight="1" x14ac:dyDescent="0.3">
      <c r="A20" s="27"/>
      <c r="B20" s="174" t="s">
        <v>205</v>
      </c>
      <c r="C20" s="175"/>
      <c r="D20" s="175"/>
      <c r="E20" s="242">
        <v>74</v>
      </c>
      <c r="F20" s="242">
        <v>48</v>
      </c>
      <c r="G20" s="241">
        <v>102</v>
      </c>
      <c r="H20" s="241">
        <v>2132</v>
      </c>
      <c r="I20" s="86"/>
      <c r="J20" s="172" t="s">
        <v>342</v>
      </c>
    </row>
    <row r="21" spans="1:10" ht="20.100000000000001" customHeight="1" x14ac:dyDescent="0.3">
      <c r="A21" s="27"/>
      <c r="B21" s="174" t="s">
        <v>206</v>
      </c>
      <c r="C21" s="175"/>
      <c r="D21" s="175"/>
      <c r="E21" s="242">
        <v>8</v>
      </c>
      <c r="F21" s="242">
        <v>0</v>
      </c>
      <c r="G21" s="241">
        <v>0</v>
      </c>
      <c r="H21" s="241">
        <v>0</v>
      </c>
      <c r="I21" s="86"/>
      <c r="J21" s="178" t="s">
        <v>343</v>
      </c>
    </row>
    <row r="22" spans="1:10" ht="20.100000000000001" customHeight="1" x14ac:dyDescent="0.3">
      <c r="A22" s="27"/>
      <c r="B22" s="174" t="s">
        <v>207</v>
      </c>
      <c r="C22" s="175"/>
      <c r="D22" s="175"/>
      <c r="E22" s="242">
        <v>0</v>
      </c>
      <c r="F22" s="242">
        <v>0</v>
      </c>
      <c r="G22" s="241">
        <v>0</v>
      </c>
      <c r="H22" s="241">
        <v>0</v>
      </c>
      <c r="I22" s="86"/>
      <c r="J22" s="172" t="s">
        <v>344</v>
      </c>
    </row>
    <row r="23" spans="1:10" ht="20.100000000000001" customHeight="1" x14ac:dyDescent="0.3">
      <c r="A23" s="27"/>
      <c r="B23" s="174" t="s">
        <v>208</v>
      </c>
      <c r="C23" s="175"/>
      <c r="D23" s="175"/>
      <c r="E23" s="242">
        <v>69</v>
      </c>
      <c r="F23" s="242">
        <v>28</v>
      </c>
      <c r="G23" s="241">
        <v>236</v>
      </c>
      <c r="H23" s="241">
        <v>8432</v>
      </c>
      <c r="I23" s="86"/>
      <c r="J23" s="172" t="s">
        <v>345</v>
      </c>
    </row>
    <row r="24" spans="1:10" ht="20.100000000000001" customHeight="1" x14ac:dyDescent="0.3">
      <c r="A24" s="27"/>
      <c r="B24" s="174" t="s">
        <v>209</v>
      </c>
      <c r="C24" s="175"/>
      <c r="D24" s="175"/>
      <c r="E24" s="242">
        <v>45</v>
      </c>
      <c r="F24" s="242">
        <v>1</v>
      </c>
      <c r="G24" s="241">
        <v>1</v>
      </c>
      <c r="H24" s="241">
        <v>1000</v>
      </c>
      <c r="I24" s="86"/>
      <c r="J24" s="172" t="s">
        <v>346</v>
      </c>
    </row>
    <row r="25" spans="1:10" ht="20.100000000000001" customHeight="1" x14ac:dyDescent="0.3">
      <c r="A25" s="27"/>
      <c r="B25" s="174" t="s">
        <v>210</v>
      </c>
      <c r="C25" s="175"/>
      <c r="D25" s="176"/>
      <c r="E25" s="242">
        <v>3</v>
      </c>
      <c r="F25" s="242">
        <v>0</v>
      </c>
      <c r="G25" s="241">
        <v>0</v>
      </c>
      <c r="H25" s="241">
        <v>0</v>
      </c>
      <c r="I25" s="86"/>
      <c r="J25" s="172" t="s">
        <v>347</v>
      </c>
    </row>
    <row r="26" spans="1:10" ht="6" customHeight="1" x14ac:dyDescent="0.3">
      <c r="A26" s="21"/>
      <c r="B26" s="21"/>
      <c r="C26" s="21"/>
      <c r="D26" s="21"/>
      <c r="E26" s="24"/>
      <c r="F26" s="24"/>
      <c r="G26" s="22"/>
      <c r="H26" s="22"/>
      <c r="I26" s="23"/>
      <c r="J26" s="21"/>
    </row>
    <row r="27" spans="1:10" ht="6.75" customHeight="1" x14ac:dyDescent="0.3"/>
    <row r="28" spans="1:10" s="27" customFormat="1" ht="20.100000000000001" customHeight="1" x14ac:dyDescent="0.3">
      <c r="A28" s="26"/>
      <c r="B28" s="26" t="s">
        <v>151</v>
      </c>
      <c r="C28" s="26"/>
      <c r="D28" s="26"/>
      <c r="F28" s="26" t="s">
        <v>152</v>
      </c>
      <c r="H28" s="26"/>
      <c r="I28" s="26"/>
      <c r="J28" s="26"/>
    </row>
  </sheetData>
  <mergeCells count="2"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9"/>
  <sheetViews>
    <sheetView showGridLines="0" view="pageBreakPreview" topLeftCell="A16" zoomScaleSheetLayoutView="100" workbookViewId="0">
      <selection activeCell="K7" sqref="K7"/>
    </sheetView>
  </sheetViews>
  <sheetFormatPr defaultRowHeight="18.75" x14ac:dyDescent="0.3"/>
  <cols>
    <col min="1" max="1" width="1.85546875" style="25" customWidth="1"/>
    <col min="2" max="2" width="6.140625" style="25" customWidth="1"/>
    <col min="3" max="3" width="4.5703125" style="25" customWidth="1"/>
    <col min="4" max="4" width="7.7109375" style="25" customWidth="1"/>
    <col min="5" max="12" width="11.7109375" style="25" customWidth="1"/>
    <col min="13" max="13" width="1.42578125" style="25" customWidth="1"/>
    <col min="14" max="14" width="21.7109375" style="25" customWidth="1"/>
    <col min="15" max="15" width="2.28515625" style="7" customWidth="1"/>
    <col min="16" max="16" width="4.140625" style="7" customWidth="1"/>
    <col min="17" max="16384" width="9.140625" style="7"/>
  </cols>
  <sheetData>
    <row r="1" spans="1:24" s="3" customFormat="1" x14ac:dyDescent="0.3">
      <c r="A1" s="1"/>
      <c r="B1" s="1" t="s">
        <v>0</v>
      </c>
      <c r="C1" s="43">
        <v>11.9</v>
      </c>
      <c r="D1" s="1" t="s">
        <v>211</v>
      </c>
      <c r="E1" s="1"/>
      <c r="F1" s="1"/>
      <c r="G1" s="1"/>
      <c r="H1" s="1"/>
      <c r="I1" s="1"/>
      <c r="J1" s="1"/>
      <c r="K1" s="1"/>
      <c r="L1" s="1"/>
      <c r="M1" s="25"/>
      <c r="N1" s="25"/>
    </row>
    <row r="2" spans="1:24" s="5" customFormat="1" x14ac:dyDescent="0.3">
      <c r="A2" s="4"/>
      <c r="B2" s="1" t="s">
        <v>116</v>
      </c>
      <c r="C2" s="43">
        <v>11.9</v>
      </c>
      <c r="D2" s="1" t="s">
        <v>212</v>
      </c>
      <c r="E2" s="4"/>
      <c r="F2" s="4"/>
      <c r="G2" s="4"/>
      <c r="H2" s="4"/>
      <c r="I2" s="4"/>
      <c r="J2" s="4"/>
      <c r="K2" s="4"/>
      <c r="L2" s="4"/>
      <c r="M2" s="26"/>
      <c r="N2" s="26"/>
    </row>
    <row r="3" spans="1:24" ht="9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4" s="10" customFormat="1" ht="24" customHeight="1" x14ac:dyDescent="0.25">
      <c r="A4" s="308" t="s">
        <v>103</v>
      </c>
      <c r="B4" s="308"/>
      <c r="C4" s="308"/>
      <c r="D4" s="309"/>
      <c r="E4" s="108" t="s">
        <v>15</v>
      </c>
      <c r="F4" s="94" t="s">
        <v>16</v>
      </c>
      <c r="G4" s="108" t="s">
        <v>17</v>
      </c>
      <c r="H4" s="94" t="s">
        <v>18</v>
      </c>
      <c r="I4" s="108" t="s">
        <v>147</v>
      </c>
      <c r="J4" s="134" t="s">
        <v>33</v>
      </c>
      <c r="K4" s="134" t="s">
        <v>19</v>
      </c>
      <c r="L4" s="132" t="s">
        <v>20</v>
      </c>
      <c r="M4" s="314" t="s">
        <v>104</v>
      </c>
      <c r="N4" s="308"/>
    </row>
    <row r="5" spans="1:24" s="10" customFormat="1" ht="24" customHeight="1" x14ac:dyDescent="0.25">
      <c r="A5" s="310"/>
      <c r="B5" s="310"/>
      <c r="C5" s="310"/>
      <c r="D5" s="311"/>
      <c r="E5" s="109" t="s">
        <v>21</v>
      </c>
      <c r="F5" s="106" t="s">
        <v>78</v>
      </c>
      <c r="G5" s="109" t="s">
        <v>22</v>
      </c>
      <c r="H5" s="106" t="s">
        <v>23</v>
      </c>
      <c r="I5" s="109" t="s">
        <v>148</v>
      </c>
      <c r="J5" s="135" t="s">
        <v>145</v>
      </c>
      <c r="K5" s="135" t="s">
        <v>24</v>
      </c>
      <c r="L5" s="133" t="s">
        <v>25</v>
      </c>
      <c r="M5" s="315"/>
      <c r="N5" s="310"/>
    </row>
    <row r="6" spans="1:24" s="15" customFormat="1" ht="3" customHeight="1" x14ac:dyDescent="0.3">
      <c r="A6" s="34"/>
      <c r="B6" s="34"/>
      <c r="C6" s="34"/>
      <c r="D6" s="34"/>
      <c r="E6" s="107"/>
      <c r="F6" s="84"/>
      <c r="G6" s="107"/>
      <c r="H6" s="84"/>
      <c r="I6" s="107"/>
      <c r="J6" s="107"/>
      <c r="K6" s="71"/>
      <c r="L6" s="107"/>
      <c r="M6" s="35"/>
      <c r="N6" s="34"/>
    </row>
    <row r="7" spans="1:24" s="15" customFormat="1" ht="15" customHeight="1" x14ac:dyDescent="0.3">
      <c r="A7" s="218"/>
      <c r="B7" s="317" t="s">
        <v>37</v>
      </c>
      <c r="C7" s="317"/>
      <c r="D7" s="318"/>
      <c r="E7" s="258">
        <v>225588</v>
      </c>
      <c r="F7" s="259">
        <v>88611</v>
      </c>
      <c r="G7" s="258">
        <v>173944</v>
      </c>
      <c r="H7" s="259">
        <v>647</v>
      </c>
      <c r="I7" s="258">
        <v>71</v>
      </c>
      <c r="J7" s="260">
        <v>0</v>
      </c>
      <c r="K7" s="261">
        <v>6636502</v>
      </c>
      <c r="L7" s="258">
        <v>479299</v>
      </c>
      <c r="M7" s="219"/>
      <c r="N7" s="218" t="s">
        <v>1</v>
      </c>
      <c r="Q7" s="220"/>
      <c r="R7" s="220"/>
      <c r="S7" s="220"/>
      <c r="T7" s="220"/>
      <c r="U7" s="220"/>
      <c r="V7" s="220"/>
      <c r="W7" s="220"/>
      <c r="X7" s="220"/>
    </row>
    <row r="8" spans="1:24" s="15" customFormat="1" ht="15" customHeight="1" x14ac:dyDescent="0.3">
      <c r="A8" s="165" t="s">
        <v>154</v>
      </c>
      <c r="B8" s="160"/>
      <c r="C8" s="160"/>
      <c r="D8" s="160"/>
      <c r="E8" s="250">
        <v>13856</v>
      </c>
      <c r="F8" s="249">
        <v>2288</v>
      </c>
      <c r="G8" s="250">
        <v>6245</v>
      </c>
      <c r="H8" s="262">
        <v>22</v>
      </c>
      <c r="I8" s="263">
        <v>0</v>
      </c>
      <c r="J8" s="263">
        <v>0</v>
      </c>
      <c r="K8" s="264">
        <v>405931</v>
      </c>
      <c r="L8" s="250">
        <v>15549</v>
      </c>
      <c r="M8" s="35"/>
      <c r="N8" s="187" t="s">
        <v>266</v>
      </c>
    </row>
    <row r="9" spans="1:24" s="15" customFormat="1" ht="15" customHeight="1" x14ac:dyDescent="0.3">
      <c r="A9" s="165" t="s">
        <v>155</v>
      </c>
      <c r="B9" s="160"/>
      <c r="C9" s="160"/>
      <c r="D9" s="160"/>
      <c r="E9" s="250">
        <v>11432</v>
      </c>
      <c r="F9" s="249">
        <v>5621</v>
      </c>
      <c r="G9" s="250">
        <v>3952</v>
      </c>
      <c r="H9" s="262">
        <v>0</v>
      </c>
      <c r="I9" s="263">
        <v>0</v>
      </c>
      <c r="J9" s="263">
        <v>0</v>
      </c>
      <c r="K9" s="264">
        <v>222759</v>
      </c>
      <c r="L9" s="250">
        <v>37451</v>
      </c>
      <c r="M9" s="35"/>
      <c r="N9" s="187" t="s">
        <v>267</v>
      </c>
    </row>
    <row r="10" spans="1:24" s="15" customFormat="1" ht="15" customHeight="1" x14ac:dyDescent="0.3">
      <c r="A10" s="165" t="s">
        <v>156</v>
      </c>
      <c r="B10" s="160"/>
      <c r="C10" s="160"/>
      <c r="D10" s="160"/>
      <c r="E10" s="250">
        <v>7733</v>
      </c>
      <c r="F10" s="249">
        <v>2418</v>
      </c>
      <c r="G10" s="250">
        <v>2684</v>
      </c>
      <c r="H10" s="262">
        <v>56</v>
      </c>
      <c r="I10" s="263">
        <v>0</v>
      </c>
      <c r="J10" s="263">
        <v>0</v>
      </c>
      <c r="K10" s="264">
        <v>260068</v>
      </c>
      <c r="L10" s="250">
        <v>14464</v>
      </c>
      <c r="M10" s="35"/>
      <c r="N10" s="187" t="s">
        <v>268</v>
      </c>
    </row>
    <row r="11" spans="1:24" s="15" customFormat="1" ht="15" customHeight="1" x14ac:dyDescent="0.3">
      <c r="A11" s="165" t="s">
        <v>157</v>
      </c>
      <c r="B11" s="160"/>
      <c r="C11" s="160"/>
      <c r="D11" s="160"/>
      <c r="E11" s="250">
        <f>15707+74</f>
        <v>15781</v>
      </c>
      <c r="F11" s="249">
        <v>1410</v>
      </c>
      <c r="G11" s="250">
        <v>924</v>
      </c>
      <c r="H11" s="262">
        <v>13</v>
      </c>
      <c r="I11" s="263">
        <v>0</v>
      </c>
      <c r="J11" s="263">
        <v>0</v>
      </c>
      <c r="K11" s="264">
        <v>360147</v>
      </c>
      <c r="L11" s="250">
        <v>29585</v>
      </c>
      <c r="M11" s="35"/>
      <c r="N11" s="165" t="s">
        <v>269</v>
      </c>
    </row>
    <row r="12" spans="1:24" s="15" customFormat="1" ht="15" customHeight="1" x14ac:dyDescent="0.3">
      <c r="A12" s="165" t="s">
        <v>158</v>
      </c>
      <c r="B12" s="160"/>
      <c r="C12" s="160"/>
      <c r="D12" s="160"/>
      <c r="E12" s="250">
        <v>5927</v>
      </c>
      <c r="F12" s="249">
        <v>2241</v>
      </c>
      <c r="G12" s="250">
        <v>1327</v>
      </c>
      <c r="H12" s="262">
        <v>12</v>
      </c>
      <c r="I12" s="263">
        <v>0</v>
      </c>
      <c r="J12" s="263">
        <v>0</v>
      </c>
      <c r="K12" s="264">
        <v>92382</v>
      </c>
      <c r="L12" s="250">
        <v>2705</v>
      </c>
      <c r="M12" s="35"/>
      <c r="N12" s="165" t="s">
        <v>270</v>
      </c>
    </row>
    <row r="13" spans="1:24" s="15" customFormat="1" ht="15" customHeight="1" x14ac:dyDescent="0.3">
      <c r="A13" s="165" t="s">
        <v>159</v>
      </c>
      <c r="B13" s="160"/>
      <c r="C13" s="160"/>
      <c r="D13" s="160"/>
      <c r="E13" s="250">
        <v>15628</v>
      </c>
      <c r="F13" s="249">
        <v>4646</v>
      </c>
      <c r="G13" s="250">
        <v>50044</v>
      </c>
      <c r="H13" s="262">
        <v>139</v>
      </c>
      <c r="I13" s="263">
        <v>0</v>
      </c>
      <c r="J13" s="263">
        <v>0</v>
      </c>
      <c r="K13" s="264">
        <v>445322</v>
      </c>
      <c r="L13" s="250">
        <v>64821</v>
      </c>
      <c r="M13" s="35"/>
      <c r="N13" s="165" t="s">
        <v>271</v>
      </c>
    </row>
    <row r="14" spans="1:24" s="15" customFormat="1" ht="15" customHeight="1" x14ac:dyDescent="0.3">
      <c r="A14" s="165" t="s">
        <v>160</v>
      </c>
      <c r="B14" s="160"/>
      <c r="C14" s="160"/>
      <c r="D14" s="160"/>
      <c r="E14" s="250">
        <v>4886</v>
      </c>
      <c r="F14" s="249">
        <v>2280</v>
      </c>
      <c r="G14" s="250">
        <v>6605</v>
      </c>
      <c r="H14" s="262">
        <v>0</v>
      </c>
      <c r="I14" s="263">
        <v>0</v>
      </c>
      <c r="J14" s="263">
        <v>0</v>
      </c>
      <c r="K14" s="264">
        <v>93400</v>
      </c>
      <c r="L14" s="250">
        <v>19526</v>
      </c>
      <c r="M14" s="35"/>
      <c r="N14" s="187" t="s">
        <v>272</v>
      </c>
    </row>
    <row r="15" spans="1:24" s="15" customFormat="1" ht="15" customHeight="1" x14ac:dyDescent="0.3">
      <c r="A15" s="165" t="s">
        <v>161</v>
      </c>
      <c r="B15" s="160"/>
      <c r="C15" s="160"/>
      <c r="D15" s="160"/>
      <c r="E15" s="250">
        <f>2496+100</f>
        <v>2596</v>
      </c>
      <c r="F15" s="249">
        <v>867</v>
      </c>
      <c r="G15" s="250">
        <v>1.7370000000000001</v>
      </c>
      <c r="H15" s="262">
        <v>24</v>
      </c>
      <c r="I15" s="263">
        <v>0</v>
      </c>
      <c r="J15" s="263">
        <v>0</v>
      </c>
      <c r="K15" s="264">
        <v>70263</v>
      </c>
      <c r="L15" s="250">
        <v>8244</v>
      </c>
      <c r="M15" s="35"/>
      <c r="N15" s="165" t="s">
        <v>273</v>
      </c>
    </row>
    <row r="16" spans="1:24" s="15" customFormat="1" ht="15" customHeight="1" x14ac:dyDescent="0.3">
      <c r="A16" s="165" t="s">
        <v>162</v>
      </c>
      <c r="B16" s="160"/>
      <c r="C16" s="160"/>
      <c r="D16" s="160"/>
      <c r="E16" s="250">
        <v>10960</v>
      </c>
      <c r="F16" s="249">
        <v>4194</v>
      </c>
      <c r="G16" s="250">
        <v>2127</v>
      </c>
      <c r="H16" s="262">
        <v>152</v>
      </c>
      <c r="I16" s="263">
        <v>16</v>
      </c>
      <c r="J16" s="263">
        <v>0</v>
      </c>
      <c r="K16" s="264">
        <v>90990</v>
      </c>
      <c r="L16" s="250">
        <v>39529</v>
      </c>
      <c r="M16" s="35"/>
      <c r="N16" s="187" t="s">
        <v>274</v>
      </c>
    </row>
    <row r="17" spans="1:14" s="15" customFormat="1" ht="15" customHeight="1" x14ac:dyDescent="0.3">
      <c r="A17" s="165" t="s">
        <v>163</v>
      </c>
      <c r="B17" s="160"/>
      <c r="C17" s="160"/>
      <c r="D17" s="160"/>
      <c r="E17" s="250">
        <v>14664</v>
      </c>
      <c r="F17" s="249">
        <v>8182</v>
      </c>
      <c r="G17" s="250">
        <v>5657</v>
      </c>
      <c r="H17" s="262">
        <v>14</v>
      </c>
      <c r="I17" s="263">
        <v>9</v>
      </c>
      <c r="J17" s="263">
        <v>0</v>
      </c>
      <c r="K17" s="264">
        <v>158757</v>
      </c>
      <c r="L17" s="250">
        <v>9994</v>
      </c>
      <c r="M17" s="161"/>
      <c r="N17" s="165" t="s">
        <v>275</v>
      </c>
    </row>
    <row r="18" spans="1:14" s="15" customFormat="1" ht="15" customHeight="1" x14ac:dyDescent="0.3">
      <c r="A18" s="165" t="s">
        <v>164</v>
      </c>
      <c r="B18" s="27"/>
      <c r="C18" s="27"/>
      <c r="D18" s="160"/>
      <c r="E18" s="250">
        <v>4205</v>
      </c>
      <c r="F18" s="249">
        <v>4116</v>
      </c>
      <c r="G18" s="250">
        <v>1556</v>
      </c>
      <c r="H18" s="262">
        <v>2</v>
      </c>
      <c r="I18" s="263">
        <v>10</v>
      </c>
      <c r="J18" s="263">
        <v>0</v>
      </c>
      <c r="K18" s="264">
        <v>69293</v>
      </c>
      <c r="L18" s="250">
        <v>4346</v>
      </c>
      <c r="M18" s="161"/>
      <c r="N18" s="165" t="s">
        <v>276</v>
      </c>
    </row>
    <row r="19" spans="1:14" s="15" customFormat="1" ht="15" customHeight="1" x14ac:dyDescent="0.3">
      <c r="A19" s="165" t="s">
        <v>165</v>
      </c>
      <c r="B19" s="27"/>
      <c r="C19" s="27"/>
      <c r="D19" s="160"/>
      <c r="E19" s="250">
        <v>22952</v>
      </c>
      <c r="F19" s="249">
        <v>5278</v>
      </c>
      <c r="G19" s="250">
        <v>7413</v>
      </c>
      <c r="H19" s="262">
        <v>42</v>
      </c>
      <c r="I19" s="263">
        <v>1</v>
      </c>
      <c r="J19" s="263">
        <v>0</v>
      </c>
      <c r="K19" s="264">
        <v>408115</v>
      </c>
      <c r="L19" s="250">
        <v>25017</v>
      </c>
      <c r="M19" s="161"/>
      <c r="N19" s="187" t="s">
        <v>277</v>
      </c>
    </row>
    <row r="20" spans="1:14" s="15" customFormat="1" ht="15" customHeight="1" x14ac:dyDescent="0.3">
      <c r="A20" s="165" t="s">
        <v>166</v>
      </c>
      <c r="B20" s="27"/>
      <c r="C20" s="27"/>
      <c r="D20" s="160"/>
      <c r="E20" s="250">
        <v>5211</v>
      </c>
      <c r="F20" s="249">
        <v>4517</v>
      </c>
      <c r="G20" s="250">
        <v>3023</v>
      </c>
      <c r="H20" s="262">
        <v>47</v>
      </c>
      <c r="I20" s="263">
        <v>23</v>
      </c>
      <c r="J20" s="263">
        <v>0</v>
      </c>
      <c r="K20" s="264">
        <v>520691</v>
      </c>
      <c r="L20" s="250">
        <v>18882</v>
      </c>
      <c r="M20" s="161"/>
      <c r="N20" s="165" t="s">
        <v>278</v>
      </c>
    </row>
    <row r="21" spans="1:14" s="15" customFormat="1" ht="15" customHeight="1" x14ac:dyDescent="0.3">
      <c r="A21" s="165" t="s">
        <v>167</v>
      </c>
      <c r="B21" s="27"/>
      <c r="C21" s="27"/>
      <c r="D21" s="160"/>
      <c r="E21" s="250">
        <v>11642</v>
      </c>
      <c r="F21" s="249">
        <v>8485</v>
      </c>
      <c r="G21" s="250">
        <v>14283</v>
      </c>
      <c r="H21" s="262">
        <v>22</v>
      </c>
      <c r="I21" s="263">
        <v>0</v>
      </c>
      <c r="J21" s="263">
        <v>0</v>
      </c>
      <c r="K21" s="264">
        <v>446589</v>
      </c>
      <c r="L21" s="250">
        <v>50326</v>
      </c>
      <c r="M21" s="161"/>
      <c r="N21" s="165" t="s">
        <v>279</v>
      </c>
    </row>
    <row r="22" spans="1:14" s="15" customFormat="1" ht="15" customHeight="1" x14ac:dyDescent="0.3">
      <c r="A22" s="165" t="s">
        <v>168</v>
      </c>
      <c r="B22" s="27"/>
      <c r="C22" s="27"/>
      <c r="D22" s="160"/>
      <c r="E22" s="250">
        <v>4144</v>
      </c>
      <c r="F22" s="249">
        <v>2512</v>
      </c>
      <c r="G22" s="250">
        <v>569</v>
      </c>
      <c r="H22" s="262">
        <v>0</v>
      </c>
      <c r="I22" s="263">
        <v>0</v>
      </c>
      <c r="J22" s="263">
        <v>0</v>
      </c>
      <c r="K22" s="264">
        <v>79487</v>
      </c>
      <c r="L22" s="250">
        <v>4383</v>
      </c>
      <c r="M22" s="35"/>
      <c r="N22" s="187" t="s">
        <v>282</v>
      </c>
    </row>
    <row r="23" spans="1:14" ht="15" customHeight="1" x14ac:dyDescent="0.3">
      <c r="A23" s="165" t="s">
        <v>169</v>
      </c>
      <c r="B23" s="27"/>
      <c r="C23" s="27"/>
      <c r="D23" s="160"/>
      <c r="E23" s="250">
        <v>6341</v>
      </c>
      <c r="F23" s="249">
        <v>2004</v>
      </c>
      <c r="G23" s="250">
        <v>9862</v>
      </c>
      <c r="H23" s="262">
        <v>0</v>
      </c>
      <c r="I23" s="263">
        <v>0</v>
      </c>
      <c r="J23" s="263">
        <v>0</v>
      </c>
      <c r="K23" s="264">
        <v>97903</v>
      </c>
      <c r="L23" s="250">
        <v>13127</v>
      </c>
      <c r="M23" s="86"/>
      <c r="N23" s="187" t="s">
        <v>283</v>
      </c>
    </row>
    <row r="24" spans="1:14" ht="15" customHeight="1" x14ac:dyDescent="0.3">
      <c r="A24" s="165" t="s">
        <v>170</v>
      </c>
      <c r="B24" s="27"/>
      <c r="C24" s="27"/>
      <c r="D24" s="160"/>
      <c r="E24" s="250">
        <v>10141</v>
      </c>
      <c r="F24" s="249">
        <v>4394</v>
      </c>
      <c r="G24" s="250">
        <v>23632</v>
      </c>
      <c r="H24" s="262">
        <v>31</v>
      </c>
      <c r="I24" s="263">
        <v>0</v>
      </c>
      <c r="J24" s="263">
        <v>0</v>
      </c>
      <c r="K24" s="264">
        <v>1051949</v>
      </c>
      <c r="L24" s="250">
        <v>25359</v>
      </c>
      <c r="M24" s="86"/>
      <c r="N24" s="165" t="s">
        <v>284</v>
      </c>
    </row>
    <row r="25" spans="1:14" ht="15" customHeight="1" x14ac:dyDescent="0.3">
      <c r="A25" s="165" t="s">
        <v>171</v>
      </c>
      <c r="B25" s="27"/>
      <c r="C25" s="27"/>
      <c r="D25" s="160"/>
      <c r="E25" s="250">
        <v>6344</v>
      </c>
      <c r="F25" s="249">
        <v>2428</v>
      </c>
      <c r="G25" s="250">
        <v>1870</v>
      </c>
      <c r="H25" s="262">
        <v>0</v>
      </c>
      <c r="I25" s="263">
        <v>0</v>
      </c>
      <c r="J25" s="263">
        <v>0</v>
      </c>
      <c r="K25" s="264">
        <v>161393</v>
      </c>
      <c r="L25" s="250">
        <v>7313</v>
      </c>
      <c r="M25" s="86"/>
      <c r="N25" s="187" t="s">
        <v>285</v>
      </c>
    </row>
    <row r="26" spans="1:14" ht="15" customHeight="1" x14ac:dyDescent="0.3">
      <c r="A26" s="165" t="s">
        <v>172</v>
      </c>
      <c r="B26" s="27"/>
      <c r="C26" s="27"/>
      <c r="D26" s="160"/>
      <c r="E26" s="250">
        <v>8177</v>
      </c>
      <c r="F26" s="249">
        <v>4182</v>
      </c>
      <c r="G26" s="250">
        <v>2137</v>
      </c>
      <c r="H26" s="262">
        <v>2</v>
      </c>
      <c r="I26" s="263">
        <v>0</v>
      </c>
      <c r="J26" s="263">
        <v>0</v>
      </c>
      <c r="K26" s="264">
        <v>65511</v>
      </c>
      <c r="L26" s="250">
        <v>7951</v>
      </c>
      <c r="M26" s="86"/>
      <c r="N26" s="187" t="s">
        <v>286</v>
      </c>
    </row>
    <row r="27" spans="1:14" ht="15" customHeight="1" x14ac:dyDescent="0.3">
      <c r="A27" s="166" t="s">
        <v>173</v>
      </c>
      <c r="B27" s="27"/>
      <c r="C27" s="27"/>
      <c r="D27" s="160"/>
      <c r="E27" s="250">
        <v>11177</v>
      </c>
      <c r="F27" s="249">
        <v>5182</v>
      </c>
      <c r="G27" s="250">
        <v>6527</v>
      </c>
      <c r="H27" s="262">
        <v>0</v>
      </c>
      <c r="I27" s="263">
        <v>0</v>
      </c>
      <c r="J27" s="263">
        <v>0</v>
      </c>
      <c r="K27" s="264">
        <v>137748</v>
      </c>
      <c r="L27" s="250">
        <v>33336</v>
      </c>
      <c r="M27" s="86"/>
      <c r="N27" s="188" t="s">
        <v>287</v>
      </c>
    </row>
    <row r="28" spans="1:14" ht="15" customHeight="1" x14ac:dyDescent="0.3">
      <c r="A28" s="165" t="s">
        <v>174</v>
      </c>
      <c r="B28" s="27"/>
      <c r="C28" s="27"/>
      <c r="D28" s="160"/>
      <c r="E28" s="250">
        <v>6301</v>
      </c>
      <c r="F28" s="249">
        <v>2316</v>
      </c>
      <c r="G28" s="250">
        <v>2459</v>
      </c>
      <c r="H28" s="262">
        <v>20</v>
      </c>
      <c r="I28" s="250">
        <v>12</v>
      </c>
      <c r="J28" s="263">
        <v>0</v>
      </c>
      <c r="K28" s="264">
        <v>97013</v>
      </c>
      <c r="L28" s="250">
        <v>7833</v>
      </c>
      <c r="M28" s="86"/>
      <c r="N28" s="189" t="s">
        <v>288</v>
      </c>
    </row>
    <row r="29" spans="1:14" ht="15" customHeight="1" x14ac:dyDescent="0.3">
      <c r="A29" s="165" t="s">
        <v>175</v>
      </c>
      <c r="B29" s="27"/>
      <c r="C29" s="27"/>
      <c r="D29" s="160"/>
      <c r="E29" s="250">
        <v>6154</v>
      </c>
      <c r="F29" s="249">
        <v>2346</v>
      </c>
      <c r="G29" s="250">
        <v>1312</v>
      </c>
      <c r="H29" s="262">
        <v>5</v>
      </c>
      <c r="I29" s="263">
        <v>0</v>
      </c>
      <c r="J29" s="263">
        <v>0</v>
      </c>
      <c r="K29" s="264">
        <v>76836</v>
      </c>
      <c r="L29" s="250">
        <v>3785</v>
      </c>
      <c r="M29" s="86"/>
      <c r="N29" s="167" t="s">
        <v>289</v>
      </c>
    </row>
    <row r="30" spans="1:14" ht="15" customHeight="1" x14ac:dyDescent="0.3">
      <c r="A30" s="167" t="s">
        <v>176</v>
      </c>
      <c r="B30" s="27"/>
      <c r="C30" s="27"/>
      <c r="D30" s="160"/>
      <c r="E30" s="250">
        <v>9559</v>
      </c>
      <c r="F30" s="249">
        <v>1791</v>
      </c>
      <c r="G30" s="250">
        <v>1384</v>
      </c>
      <c r="H30" s="262">
        <v>39</v>
      </c>
      <c r="I30" s="263">
        <v>0</v>
      </c>
      <c r="J30" s="263">
        <v>0</v>
      </c>
      <c r="K30" s="264">
        <v>210248</v>
      </c>
      <c r="L30" s="250">
        <v>1770</v>
      </c>
      <c r="M30" s="86"/>
      <c r="N30" s="167" t="s">
        <v>290</v>
      </c>
    </row>
    <row r="31" spans="1:14" ht="15" customHeight="1" x14ac:dyDescent="0.3">
      <c r="A31" s="165" t="s">
        <v>177</v>
      </c>
      <c r="B31" s="27"/>
      <c r="C31" s="27"/>
      <c r="D31" s="160"/>
      <c r="E31" s="250">
        <f>7165+36</f>
        <v>7201</v>
      </c>
      <c r="F31" s="249">
        <v>3365</v>
      </c>
      <c r="G31" s="250">
        <v>14436</v>
      </c>
      <c r="H31" s="262">
        <v>2</v>
      </c>
      <c r="I31" s="263">
        <v>0</v>
      </c>
      <c r="J31" s="263">
        <v>0</v>
      </c>
      <c r="K31" s="264">
        <v>881202</v>
      </c>
      <c r="L31" s="250">
        <v>13104</v>
      </c>
      <c r="M31" s="86"/>
      <c r="N31" s="167" t="s">
        <v>291</v>
      </c>
    </row>
    <row r="32" spans="1:14" ht="15" customHeight="1" x14ac:dyDescent="0.3">
      <c r="A32" s="165" t="s">
        <v>178</v>
      </c>
      <c r="B32" s="27"/>
      <c r="C32" s="27"/>
      <c r="D32" s="160"/>
      <c r="E32" s="250">
        <v>2576</v>
      </c>
      <c r="F32" s="249">
        <v>1548</v>
      </c>
      <c r="G32" s="250">
        <v>3914</v>
      </c>
      <c r="H32" s="262">
        <v>3</v>
      </c>
      <c r="I32" s="263">
        <v>0</v>
      </c>
      <c r="J32" s="263">
        <v>0</v>
      </c>
      <c r="K32" s="264">
        <v>132505</v>
      </c>
      <c r="L32" s="250">
        <v>20899</v>
      </c>
      <c r="M32" s="86"/>
      <c r="N32" s="165" t="s">
        <v>292</v>
      </c>
    </row>
    <row r="33" spans="1:14" ht="3" customHeight="1" x14ac:dyDescent="0.3">
      <c r="A33" s="81"/>
      <c r="B33" s="81"/>
      <c r="C33" s="81"/>
      <c r="D33" s="110"/>
      <c r="E33" s="204"/>
      <c r="F33" s="110"/>
      <c r="G33" s="204"/>
      <c r="H33" s="110"/>
      <c r="I33" s="204"/>
      <c r="J33" s="205"/>
      <c r="K33" s="81"/>
      <c r="L33" s="204"/>
      <c r="M33" s="83"/>
      <c r="N33" s="81"/>
    </row>
    <row r="34" spans="1:14" s="27" customFormat="1" ht="17.25" x14ac:dyDescent="0.3">
      <c r="A34" s="26"/>
      <c r="B34" s="26" t="s">
        <v>213</v>
      </c>
      <c r="C34" s="26"/>
      <c r="D34" s="26"/>
      <c r="E34" s="26"/>
      <c r="F34" s="26"/>
      <c r="I34" s="26" t="s">
        <v>214</v>
      </c>
      <c r="J34" s="26"/>
      <c r="K34" s="26"/>
      <c r="L34" s="26"/>
      <c r="M34" s="26"/>
      <c r="N34" s="26"/>
    </row>
    <row r="35" spans="1:14" s="27" customFormat="1" x14ac:dyDescent="0.3">
      <c r="A35" s="26"/>
      <c r="E35" s="25"/>
      <c r="F35" s="25"/>
      <c r="G35" s="25"/>
      <c r="H35" s="25"/>
      <c r="I35" s="25"/>
      <c r="J35" s="25"/>
      <c r="K35" s="25"/>
      <c r="L35" s="25"/>
      <c r="M35" s="26"/>
      <c r="N35" s="26"/>
    </row>
    <row r="38" spans="1:14" x14ac:dyDescent="0.3">
      <c r="L38" s="154"/>
      <c r="M38" s="154"/>
      <c r="N38" s="154"/>
    </row>
    <row r="39" spans="1:14" x14ac:dyDescent="0.3">
      <c r="L39" s="154"/>
      <c r="M39" s="154"/>
      <c r="N39" s="154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Sheet1</vt:lpstr>
      <vt:lpstr>'T-11.1'!Print_Area</vt:lpstr>
      <vt:lpstr>'T-11.10'!Print_Area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2018-08-20T04:22:00Z</cp:lastPrinted>
  <dcterms:created xsi:type="dcterms:W3CDTF">2004-08-20T21:28:46Z</dcterms:created>
  <dcterms:modified xsi:type="dcterms:W3CDTF">2019-05-10T07:29:08Z</dcterms:modified>
</cp:coreProperties>
</file>