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5.สถิติสุขภาพ\"/>
    </mc:Choice>
  </mc:AlternateContent>
  <bookViews>
    <workbookView xWindow="0" yWindow="255" windowWidth="16650" windowHeight="7260"/>
  </bookViews>
  <sheets>
    <sheet name="T-5.6" sheetId="15" r:id="rId1"/>
  </sheets>
  <definedNames>
    <definedName name="_xlnm.Print_Area" localSheetId="0">'T-5.6'!$A$1:$V$27</definedName>
  </definedNames>
  <calcPr calcId="152511"/>
</workbook>
</file>

<file path=xl/calcChain.xml><?xml version="1.0" encoding="utf-8"?>
<calcChain xmlns="http://schemas.openxmlformats.org/spreadsheetml/2006/main">
  <c r="K17" i="15" l="1"/>
  <c r="L17" i="15"/>
  <c r="M17" i="15"/>
  <c r="J17" i="15"/>
  <c r="K16" i="15"/>
  <c r="L16" i="15"/>
  <c r="M16" i="15"/>
  <c r="J16" i="15"/>
  <c r="K15" i="15"/>
  <c r="L15" i="15"/>
  <c r="M15" i="15"/>
  <c r="J15" i="15"/>
  <c r="K14" i="15"/>
  <c r="L14" i="15"/>
  <c r="M14" i="15"/>
  <c r="J14" i="15"/>
  <c r="K13" i="15"/>
  <c r="L13" i="15"/>
  <c r="M13" i="15"/>
  <c r="J13" i="15"/>
  <c r="K12" i="15"/>
  <c r="L12" i="15"/>
  <c r="M12" i="15"/>
  <c r="J12" i="15"/>
  <c r="K11" i="15"/>
  <c r="L11" i="15"/>
  <c r="M11" i="15"/>
  <c r="N11" i="15"/>
  <c r="J11" i="15"/>
  <c r="N10" i="15"/>
  <c r="H10" i="15" l="1"/>
  <c r="M10" i="15" s="1"/>
  <c r="G10" i="15"/>
  <c r="L10" i="15" s="1"/>
  <c r="F10" i="15"/>
  <c r="K10" i="15" s="1"/>
  <c r="E10" i="15"/>
  <c r="J10" i="15" s="1"/>
  <c r="F9" i="15" l="1"/>
  <c r="K9" i="15" s="1"/>
  <c r="G9" i="15"/>
  <c r="L9" i="15" s="1"/>
  <c r="H9" i="15"/>
  <c r="M9" i="15" s="1"/>
  <c r="I9" i="15"/>
  <c r="N9" i="15" s="1"/>
  <c r="E9" i="15"/>
  <c r="J9" i="15" s="1"/>
</calcChain>
</file>

<file path=xl/sharedStrings.xml><?xml version="1.0" encoding="utf-8"?>
<sst xmlns="http://schemas.openxmlformats.org/spreadsheetml/2006/main" count="62" uniqueCount="41">
  <si>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</si>
  <si>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</si>
  <si>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</si>
  <si>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</si>
  <si>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</si>
  <si>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</si>
  <si>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</si>
  <si>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</si>
  <si>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</si>
  <si>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</si>
  <si>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</si>
  <si>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</si>
  <si>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</si>
  <si>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</si>
  <si>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</si>
  <si>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</si>
  <si>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</si>
  <si>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</si>
  <si>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</si>
  <si>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</si>
  <si>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>เจ้าหน้าที่ทางการแพทย์ของรัฐบาล เป็นรายอำเภอ พ.ศ. 2560</t>
  </si>
  <si>
    <t>Medical Personnel in the Government by District: 2017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</si>
  <si>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</si>
  <si>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</si>
  <si>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</si>
  <si>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</si>
  <si>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</si>
  <si>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</si>
  <si>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</si>
  <si>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</si>
  <si>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</si>
  <si>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</si>
  <si>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</si>
  <si>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</si>
  <si>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</si>
  <si>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</si>
  <si>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</si>
  <si>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</si>
  <si>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ที่มา:   สำนักงานสาธารณสุขจังหวัดยะลา</t>
  </si>
  <si>
    <t xml:space="preserve"> Source:   Yala Provincial Health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</si>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</sst>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7" fillId="0" borderId="0" xfId="0" applyFont="1" applyBorder="1" applyAlignment="1"/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3" xfId="1" applyNumberFormat="1" applyFont="1" applyBorder="1" applyAlignment="1">
      <alignment horizontal="left"/>
    </xf>
    <xf numFmtId="164" fontId="6" fillId="0" borderId="3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5" fillId="0" borderId="3" xfId="1" applyNumberFormat="1" applyFont="1" applyBorder="1" applyAlignment="1">
      <alignment horizontal="left"/>
    </xf>
    <xf numFmtId="164" fontId="5" fillId="0" borderId="2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1254614</xdr:colOff>
      <xdr:row>11</xdr:row>
      <xdr:rowOff>295275</xdr:rowOff>
    </xdr:from>
    <xdr:to>
      <xdr:col>18</xdr:col>
      <xdr:colOff>74939</xdr:colOff>
      <xdr:row>24</xdr:row>
      <xdr:rowOff>41519</xdr:rowOff>
    </xdr:to>
    <xdr:grpSp>
      <xdr:nvGrpSpPr>
        <xdr:cNvPr id="7" name="Group 6"/>
        <xdr:cNvGrpSpPr/>
      </xdr:nvGrpSpPr>
      <xdr:grpSpPr>
        <a:xfrm>
          <a:off x="9550889" y="3400425"/>
          <a:ext cx="334800" cy="3565769"/>
          <a:chOff x="9615889" y="4191000"/>
          <a:chExt cx="366310" cy="2171705"/>
        </a:xfrm>
      </xdr:grpSpPr>
      <xdr:grpSp>
        <xdr:nvGrpSpPr>
          <xdr:cNvPr id="9" name="Group 8"/>
          <xdr:cNvGrpSpPr/>
        </xdr:nvGrpSpPr>
        <xdr:grpSpPr>
          <a:xfrm>
            <a:off x="9615889" y="5962649"/>
            <a:ext cx="366310" cy="400056"/>
            <a:chOff x="9520639" y="6057899"/>
            <a:chExt cx="366310" cy="400056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78818" y="5999720"/>
              <a:ext cx="249951" cy="36631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.pt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topLeftCell="A4" zoomScaleNormal="100" workbookViewId="0">
      <selection activeCell="L14" sqref="L14"/>
    </sheetView>
  </sheetViews>
  <sheetFormatPr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0.85546875" style="6" customWidth="1"/>
    <col min="16" max="16" width="19" style="6" customWidth="1"/>
    <col min="17" max="17" width="2" style="5" customWidth="1"/>
    <col min="18" max="22" width="1.7109375" style="5" customWidth="1"/>
    <col min="23" max="16384" width="9.140625" style="5"/>
  </cols>
  <sheetData>
    <row r="1" spans="1:18" s="2" customFormat="1" x14ac:dyDescent="0.3">
      <c r="A1" s="1"/>
      <c r="B1" s="1" t="s">
        <v>0</v>
      </c>
      <c r="C1" s="13">
        <v>5.6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3">
      <c r="A2" s="3"/>
      <c r="B2" s="1" t="s">
        <v>13</v>
      </c>
      <c r="C2" s="13">
        <v>5.6</v>
      </c>
      <c r="D2" s="1" t="s">
        <v>21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s="7" customFormat="1" ht="24.75" customHeight="1" x14ac:dyDescent="0.25">
      <c r="A4" s="35" t="s">
        <v>11</v>
      </c>
      <c r="B4" s="35"/>
      <c r="C4" s="35"/>
      <c r="D4" s="35"/>
      <c r="E4" s="32" t="s">
        <v>14</v>
      </c>
      <c r="F4" s="33"/>
      <c r="G4" s="33"/>
      <c r="H4" s="33"/>
      <c r="I4" s="33"/>
      <c r="J4" s="32" t="s">
        <v>16</v>
      </c>
      <c r="K4" s="33"/>
      <c r="L4" s="33"/>
      <c r="M4" s="33"/>
      <c r="N4" s="33"/>
      <c r="O4" s="34" t="s">
        <v>12</v>
      </c>
      <c r="P4" s="35"/>
      <c r="Q4" s="8"/>
    </row>
    <row r="5" spans="1:18" s="7" customFormat="1" ht="21.75" customHeight="1" x14ac:dyDescent="0.25">
      <c r="A5" s="37"/>
      <c r="B5" s="37"/>
      <c r="C5" s="37"/>
      <c r="D5" s="37"/>
      <c r="E5" s="40" t="s">
        <v>15</v>
      </c>
      <c r="F5" s="41"/>
      <c r="G5" s="41"/>
      <c r="H5" s="41"/>
      <c r="I5" s="41"/>
      <c r="J5" s="40" t="s">
        <v>17</v>
      </c>
      <c r="K5" s="41"/>
      <c r="L5" s="41"/>
      <c r="M5" s="41"/>
      <c r="N5" s="41"/>
      <c r="O5" s="36"/>
      <c r="P5" s="37"/>
    </row>
    <row r="6" spans="1:18" s="7" customFormat="1" ht="21.75" customHeight="1" x14ac:dyDescent="0.25">
      <c r="A6" s="37"/>
      <c r="B6" s="37"/>
      <c r="C6" s="37"/>
      <c r="D6" s="37"/>
      <c r="E6" s="14" t="s">
        <v>2</v>
      </c>
      <c r="F6" s="14" t="s">
        <v>3</v>
      </c>
      <c r="G6" s="14" t="s">
        <v>8</v>
      </c>
      <c r="H6" s="14" t="s">
        <v>4</v>
      </c>
      <c r="I6" s="14" t="s">
        <v>18</v>
      </c>
      <c r="J6" s="14" t="s">
        <v>2</v>
      </c>
      <c r="K6" s="14" t="s">
        <v>3</v>
      </c>
      <c r="L6" s="14" t="s">
        <v>8</v>
      </c>
      <c r="M6" s="14" t="s">
        <v>4</v>
      </c>
      <c r="N6" s="27" t="s">
        <v>18</v>
      </c>
      <c r="O6" s="36"/>
      <c r="P6" s="37"/>
    </row>
    <row r="7" spans="1:18" s="7" customFormat="1" ht="21.75" customHeight="1" x14ac:dyDescent="0.25">
      <c r="A7" s="44"/>
      <c r="B7" s="44"/>
      <c r="C7" s="44"/>
      <c r="D7" s="44"/>
      <c r="E7" s="15" t="s">
        <v>5</v>
      </c>
      <c r="F7" s="15" t="s">
        <v>6</v>
      </c>
      <c r="G7" s="15" t="s">
        <v>10</v>
      </c>
      <c r="H7" s="15" t="s">
        <v>7</v>
      </c>
      <c r="I7" s="15" t="s">
        <v>19</v>
      </c>
      <c r="J7" s="15" t="s">
        <v>5</v>
      </c>
      <c r="K7" s="15" t="s">
        <v>6</v>
      </c>
      <c r="L7" s="15" t="s">
        <v>10</v>
      </c>
      <c r="M7" s="15" t="s">
        <v>7</v>
      </c>
      <c r="N7" s="29" t="s">
        <v>19</v>
      </c>
      <c r="O7" s="38"/>
      <c r="P7" s="39"/>
    </row>
    <row r="8" spans="1:18" s="7" customFormat="1" ht="3" customHeight="1" x14ac:dyDescent="0.25">
      <c r="A8" s="16"/>
      <c r="B8" s="42"/>
      <c r="C8" s="42"/>
      <c r="D8" s="43"/>
      <c r="E8" s="18"/>
      <c r="F8" s="19"/>
      <c r="G8" s="18"/>
      <c r="H8" s="17"/>
      <c r="I8" s="19"/>
      <c r="J8" s="18"/>
      <c r="K8" s="19"/>
      <c r="L8" s="19"/>
      <c r="M8" s="18"/>
      <c r="N8" s="18"/>
      <c r="O8" s="26"/>
      <c r="P8" s="9"/>
    </row>
    <row r="9" spans="1:18" s="10" customFormat="1" ht="36" customHeight="1" x14ac:dyDescent="0.25">
      <c r="A9" s="45"/>
      <c r="B9" s="46" t="s">
        <v>9</v>
      </c>
      <c r="C9" s="46"/>
      <c r="D9" s="47"/>
      <c r="E9" s="48">
        <f>SUM(E10:E17)</f>
        <v>151</v>
      </c>
      <c r="F9" s="48">
        <f t="shared" ref="F9:I9" si="0">SUM(F10:F17)</f>
        <v>41</v>
      </c>
      <c r="G9" s="48">
        <f t="shared" si="0"/>
        <v>68</v>
      </c>
      <c r="H9" s="48">
        <f t="shared" si="0"/>
        <v>1328</v>
      </c>
      <c r="I9" s="48">
        <f t="shared" si="0"/>
        <v>20</v>
      </c>
      <c r="J9" s="48">
        <f>527295/E9</f>
        <v>3492.019867549669</v>
      </c>
      <c r="K9" s="48">
        <f t="shared" ref="K9:M9" si="1">527295/F9</f>
        <v>12860.853658536585</v>
      </c>
      <c r="L9" s="48">
        <f t="shared" si="1"/>
        <v>7754.338235294118</v>
      </c>
      <c r="M9" s="48">
        <f t="shared" si="1"/>
        <v>397.05948795180723</v>
      </c>
      <c r="N9" s="49">
        <f>(62523+169003)/I9</f>
        <v>11576.3</v>
      </c>
      <c r="O9" s="50"/>
      <c r="P9" s="31" t="s">
        <v>1</v>
      </c>
    </row>
    <row r="10" spans="1:18" s="7" customFormat="1" ht="36" customHeight="1" x14ac:dyDescent="0.3">
      <c r="A10" s="51" t="s">
        <v>22</v>
      </c>
      <c r="B10" s="51"/>
      <c r="C10" s="51"/>
      <c r="D10" s="30"/>
      <c r="E10" s="52">
        <f>91-10</f>
        <v>81</v>
      </c>
      <c r="F10" s="53">
        <f>18-8</f>
        <v>10</v>
      </c>
      <c r="G10" s="52">
        <f>37-8</f>
        <v>29</v>
      </c>
      <c r="H10" s="54">
        <f>745-60</f>
        <v>685</v>
      </c>
      <c r="I10" s="53">
        <v>16</v>
      </c>
      <c r="J10" s="52">
        <f>169003/E10</f>
        <v>2086.4567901234568</v>
      </c>
      <c r="K10" s="52">
        <f t="shared" ref="K10:M10" si="2">169003/F10</f>
        <v>16900.3</v>
      </c>
      <c r="L10" s="52">
        <f t="shared" si="2"/>
        <v>5827.6896551724139</v>
      </c>
      <c r="M10" s="52">
        <f t="shared" si="2"/>
        <v>246.71970802919708</v>
      </c>
      <c r="N10" s="52">
        <f>169003/I10</f>
        <v>10562.6875</v>
      </c>
      <c r="O10" s="30"/>
      <c r="P10" s="28" t="s">
        <v>30</v>
      </c>
      <c r="Q10" s="28"/>
      <c r="R10" s="28"/>
    </row>
    <row r="11" spans="1:18" s="7" customFormat="1" ht="36" customHeight="1" x14ac:dyDescent="0.3">
      <c r="A11" s="51" t="s">
        <v>23</v>
      </c>
      <c r="B11" s="51"/>
      <c r="C11" s="51"/>
      <c r="D11" s="30"/>
      <c r="E11" s="52">
        <v>19</v>
      </c>
      <c r="F11" s="53">
        <v>6</v>
      </c>
      <c r="G11" s="52">
        <v>10</v>
      </c>
      <c r="H11" s="54">
        <v>163</v>
      </c>
      <c r="I11" s="53">
        <v>4</v>
      </c>
      <c r="J11" s="52">
        <f>62523/E11</f>
        <v>3290.6842105263158</v>
      </c>
      <c r="K11" s="52">
        <f t="shared" ref="K11:N11" si="3">62523/F11</f>
        <v>10420.5</v>
      </c>
      <c r="L11" s="52">
        <f t="shared" si="3"/>
        <v>6252.3</v>
      </c>
      <c r="M11" s="52">
        <f t="shared" si="3"/>
        <v>383.57668711656441</v>
      </c>
      <c r="N11" s="52">
        <f t="shared" si="3"/>
        <v>15630.75</v>
      </c>
      <c r="O11" s="30"/>
      <c r="P11" s="28" t="s">
        <v>31</v>
      </c>
      <c r="Q11" s="28"/>
      <c r="R11" s="28"/>
    </row>
    <row r="12" spans="1:18" s="7" customFormat="1" ht="36" customHeight="1" x14ac:dyDescent="0.3">
      <c r="A12" s="55" t="s">
        <v>24</v>
      </c>
      <c r="B12" s="55"/>
      <c r="C12" s="55"/>
      <c r="D12" s="30"/>
      <c r="E12" s="52">
        <v>9</v>
      </c>
      <c r="F12" s="53">
        <v>6</v>
      </c>
      <c r="G12" s="52">
        <v>5</v>
      </c>
      <c r="H12" s="54">
        <v>95</v>
      </c>
      <c r="I12" s="56" t="s">
        <v>40</v>
      </c>
      <c r="J12" s="52">
        <f>61109/E12</f>
        <v>6789.8888888888887</v>
      </c>
      <c r="K12" s="52">
        <f t="shared" ref="K12:M12" si="4">61109/F12</f>
        <v>10184.833333333334</v>
      </c>
      <c r="L12" s="52">
        <f t="shared" si="4"/>
        <v>12221.8</v>
      </c>
      <c r="M12" s="52">
        <f t="shared" si="4"/>
        <v>643.25263157894733</v>
      </c>
      <c r="N12" s="57" t="s">
        <v>40</v>
      </c>
      <c r="O12" s="30"/>
      <c r="P12" s="28" t="s">
        <v>32</v>
      </c>
      <c r="Q12" s="28"/>
      <c r="R12" s="28"/>
    </row>
    <row r="13" spans="1:18" s="7" customFormat="1" ht="36" customHeight="1" x14ac:dyDescent="0.3">
      <c r="A13" s="55" t="s">
        <v>25</v>
      </c>
      <c r="B13" s="55"/>
      <c r="C13" s="55"/>
      <c r="D13" s="30"/>
      <c r="E13" s="52">
        <v>4</v>
      </c>
      <c r="F13" s="53">
        <v>3</v>
      </c>
      <c r="G13" s="52">
        <v>3</v>
      </c>
      <c r="H13" s="54">
        <v>45</v>
      </c>
      <c r="I13" s="56" t="s">
        <v>40</v>
      </c>
      <c r="J13" s="52">
        <f>24857/E13</f>
        <v>6214.25</v>
      </c>
      <c r="K13" s="52">
        <f t="shared" ref="K13:M13" si="5">24857/F13</f>
        <v>8285.6666666666661</v>
      </c>
      <c r="L13" s="52">
        <f t="shared" si="5"/>
        <v>8285.6666666666661</v>
      </c>
      <c r="M13" s="52">
        <f t="shared" si="5"/>
        <v>552.37777777777774</v>
      </c>
      <c r="N13" s="57" t="s">
        <v>40</v>
      </c>
      <c r="O13" s="30"/>
      <c r="P13" s="28" t="s">
        <v>33</v>
      </c>
      <c r="Q13" s="28"/>
      <c r="R13" s="28"/>
    </row>
    <row r="14" spans="1:18" s="7" customFormat="1" ht="36" customHeight="1" x14ac:dyDescent="0.3">
      <c r="A14" s="55" t="s">
        <v>26</v>
      </c>
      <c r="B14" s="28"/>
      <c r="C14" s="28"/>
      <c r="D14" s="30"/>
      <c r="E14" s="52">
        <v>10</v>
      </c>
      <c r="F14" s="53">
        <v>3</v>
      </c>
      <c r="G14" s="52">
        <v>8</v>
      </c>
      <c r="H14" s="54">
        <v>101</v>
      </c>
      <c r="I14" s="56" t="s">
        <v>40</v>
      </c>
      <c r="J14" s="52">
        <f>62259/E14</f>
        <v>6225.9</v>
      </c>
      <c r="K14" s="52">
        <f t="shared" ref="K14:M14" si="6">62259/F14</f>
        <v>20753</v>
      </c>
      <c r="L14" s="52">
        <f t="shared" si="6"/>
        <v>7782.375</v>
      </c>
      <c r="M14" s="52">
        <f t="shared" si="6"/>
        <v>616.42574257425747</v>
      </c>
      <c r="N14" s="57" t="s">
        <v>40</v>
      </c>
      <c r="O14" s="30"/>
      <c r="P14" s="28" t="s">
        <v>34</v>
      </c>
      <c r="Q14" s="28"/>
      <c r="R14" s="28"/>
    </row>
    <row r="15" spans="1:18" s="7" customFormat="1" ht="36" customHeight="1" x14ac:dyDescent="0.3">
      <c r="A15" s="55" t="s">
        <v>27</v>
      </c>
      <c r="B15" s="58"/>
      <c r="C15" s="58"/>
      <c r="D15" s="30"/>
      <c r="E15" s="52">
        <v>15</v>
      </c>
      <c r="F15" s="53">
        <v>7</v>
      </c>
      <c r="G15" s="52">
        <v>7</v>
      </c>
      <c r="H15" s="54">
        <v>131</v>
      </c>
      <c r="I15" s="56" t="s">
        <v>40</v>
      </c>
      <c r="J15" s="52">
        <f>94785/E15</f>
        <v>6319</v>
      </c>
      <c r="K15" s="52">
        <f t="shared" ref="K15:M15" si="7">94785/F15</f>
        <v>13540.714285714286</v>
      </c>
      <c r="L15" s="52">
        <f t="shared" si="7"/>
        <v>13540.714285714286</v>
      </c>
      <c r="M15" s="52">
        <f t="shared" si="7"/>
        <v>723.54961832061065</v>
      </c>
      <c r="N15" s="57" t="s">
        <v>40</v>
      </c>
      <c r="O15" s="30"/>
      <c r="P15" s="28" t="s">
        <v>35</v>
      </c>
      <c r="Q15" s="28"/>
      <c r="R15" s="28"/>
    </row>
    <row r="16" spans="1:18" s="7" customFormat="1" ht="36" customHeight="1" x14ac:dyDescent="0.3">
      <c r="A16" s="55" t="s">
        <v>28</v>
      </c>
      <c r="B16" s="58"/>
      <c r="C16" s="58"/>
      <c r="D16" s="30"/>
      <c r="E16" s="52">
        <v>7</v>
      </c>
      <c r="F16" s="53">
        <v>3</v>
      </c>
      <c r="G16" s="52">
        <v>3</v>
      </c>
      <c r="H16" s="54">
        <v>51</v>
      </c>
      <c r="I16" s="56" t="s">
        <v>40</v>
      </c>
      <c r="J16" s="52">
        <f>24282/E16</f>
        <v>3468.8571428571427</v>
      </c>
      <c r="K16" s="52">
        <f t="shared" ref="K16:M16" si="8">24282/F16</f>
        <v>8094</v>
      </c>
      <c r="L16" s="52">
        <f t="shared" si="8"/>
        <v>8094</v>
      </c>
      <c r="M16" s="52">
        <f t="shared" si="8"/>
        <v>476.11764705882354</v>
      </c>
      <c r="N16" s="57" t="s">
        <v>40</v>
      </c>
      <c r="O16" s="30"/>
      <c r="P16" s="28" t="s">
        <v>36</v>
      </c>
      <c r="Q16" s="28"/>
      <c r="R16" s="28"/>
    </row>
    <row r="17" spans="1:18" s="7" customFormat="1" ht="36" customHeight="1" x14ac:dyDescent="0.3">
      <c r="A17" s="55" t="s">
        <v>29</v>
      </c>
      <c r="B17" s="58"/>
      <c r="C17" s="58"/>
      <c r="D17" s="30"/>
      <c r="E17" s="52">
        <v>6</v>
      </c>
      <c r="F17" s="53">
        <v>3</v>
      </c>
      <c r="G17" s="52">
        <v>3</v>
      </c>
      <c r="H17" s="54">
        <v>57</v>
      </c>
      <c r="I17" s="56" t="s">
        <v>40</v>
      </c>
      <c r="J17" s="52">
        <f>28477/E17</f>
        <v>4746.166666666667</v>
      </c>
      <c r="K17" s="52">
        <f t="shared" ref="K17:M17" si="9">28477/F17</f>
        <v>9492.3333333333339</v>
      </c>
      <c r="L17" s="52">
        <f t="shared" si="9"/>
        <v>9492.3333333333339</v>
      </c>
      <c r="M17" s="52">
        <f t="shared" si="9"/>
        <v>499.59649122807019</v>
      </c>
      <c r="N17" s="57" t="s">
        <v>40</v>
      </c>
      <c r="O17" s="30"/>
      <c r="P17" s="28" t="s">
        <v>37</v>
      </c>
      <c r="Q17" s="28"/>
      <c r="R17" s="28"/>
    </row>
    <row r="18" spans="1:18" s="7" customFormat="1" ht="3" customHeight="1" x14ac:dyDescent="0.25">
      <c r="A18" s="20"/>
      <c r="B18" s="21"/>
      <c r="C18" s="21"/>
      <c r="D18" s="22"/>
      <c r="E18" s="23"/>
      <c r="F18" s="23"/>
      <c r="G18" s="23"/>
      <c r="H18" s="22"/>
      <c r="I18" s="23"/>
      <c r="J18" s="23"/>
      <c r="K18" s="23"/>
      <c r="L18" s="23"/>
      <c r="M18" s="23"/>
      <c r="N18" s="23"/>
      <c r="O18" s="21"/>
      <c r="P18" s="21"/>
    </row>
    <row r="19" spans="1:18" s="7" customFormat="1" ht="3" customHeight="1" x14ac:dyDescent="0.25">
      <c r="A19" s="24"/>
      <c r="B19" s="12"/>
      <c r="C19" s="12"/>
      <c r="D19" s="12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12"/>
    </row>
    <row r="20" spans="1:18" s="7" customFormat="1" ht="15.75" x14ac:dyDescent="0.25">
      <c r="A20" s="11"/>
      <c r="B20" s="11" t="s">
        <v>38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8" s="7" customFormat="1" ht="15.75" x14ac:dyDescent="0.25">
      <c r="A21" s="11"/>
      <c r="B21" s="11" t="s">
        <v>39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7" customFormat="1" ht="15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8" s="7" customFormat="1" ht="15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8" s="7" customFormat="1" ht="15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</sheetData>
  <mergeCells count="10">
    <mergeCell ref="A11:C11"/>
    <mergeCell ref="A10:C10"/>
    <mergeCell ref="B9:D9"/>
    <mergeCell ref="B8:D8"/>
    <mergeCell ref="A4:D7"/>
    <mergeCell ref="O4:P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2018-07-05T10:58:24Z</cp:lastPrinted>
  <dcterms:created xsi:type="dcterms:W3CDTF">2004-08-16T17:13:42Z</dcterms:created>
  <dcterms:modified xsi:type="dcterms:W3CDTF">2019-01-03T04:10:47Z</dcterms:modified>
</cp:coreProperties>
</file>