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icrosoft\Desktop\"/>
    </mc:Choice>
  </mc:AlternateContent>
  <bookViews>
    <workbookView xWindow="0" yWindow="0" windowWidth="15360" windowHeight="6840"/>
  </bookViews>
  <sheets>
    <sheet name="3.4 2564   " sheetId="3" r:id="rId1"/>
    <sheet name="3.5 ปีการศึกษา2564" sheetId="4" r:id="rId2"/>
    <sheet name="3.4  ครู   ปีการศึกษา2562" sheetId="1" r:id="rId3"/>
    <sheet name="T-3.4รัฐบาล สพฐ1-7สพม.เขต312563" sheetId="2" r:id="rId4"/>
  </sheets>
  <definedNames>
    <definedName name="_1ประเภทของบุคลากร_1_3_และเพศ1_2560_1212">#REF!</definedName>
    <definedName name="_1ประเภทของบุคลากร_1_3_และเพศ1_2560_1220">#REF!</definedName>
    <definedName name="_1ประเภทของบุคลากร_1_3_และเพศ1_2560rev">#REF!</definedName>
    <definedName name="_2ประเภทของบุคลากร_2_และเพศ1_2560rev">#REF!</definedName>
    <definedName name="_4จำแนกตาม_ประเภทวิทยฐานะ_วุฒิการศึกษาและเพศ1_2560rev">#REF!</definedName>
    <definedName name="_5จำแนกตามประเภทตำแหน่งทางวิชาการ_วุฒิการศึกษาและเพศ1_2560rev">#REF!</definedName>
    <definedName name="หฟกหกด๐">#REF!</definedName>
    <definedName name="ๆ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4" l="1"/>
  <c r="F9" i="4"/>
  <c r="G9" i="4"/>
  <c r="T12" i="4"/>
  <c r="V12" i="4"/>
  <c r="T51" i="4"/>
  <c r="U51" i="4"/>
  <c r="V51" i="4"/>
  <c r="E11" i="2"/>
  <c r="F11" i="2"/>
  <c r="G11" i="2"/>
  <c r="E12" i="2"/>
  <c r="F12" i="2"/>
  <c r="G12" i="2"/>
  <c r="E13" i="2"/>
  <c r="F13" i="2"/>
  <c r="G13" i="2"/>
  <c r="E14" i="2"/>
  <c r="F14" i="2"/>
  <c r="G14" i="2"/>
  <c r="E15" i="2"/>
  <c r="F15" i="2"/>
  <c r="G15" i="2"/>
  <c r="E16" i="2"/>
  <c r="F16" i="2"/>
  <c r="G16" i="2"/>
  <c r="E17" i="2"/>
  <c r="F17" i="2"/>
  <c r="G17" i="2"/>
  <c r="E18" i="2"/>
  <c r="F18" i="2"/>
  <c r="G18" i="2"/>
  <c r="E19" i="2"/>
  <c r="F19" i="2"/>
  <c r="G19" i="2"/>
  <c r="E20" i="2"/>
  <c r="F20" i="2"/>
  <c r="G20" i="2"/>
  <c r="E21" i="2"/>
  <c r="F21" i="2"/>
  <c r="G21" i="2"/>
  <c r="E22" i="2"/>
  <c r="F22" i="2"/>
  <c r="G22" i="2"/>
  <c r="E23" i="2"/>
  <c r="F23" i="2"/>
  <c r="G23" i="2"/>
  <c r="E24" i="2"/>
  <c r="F24" i="2"/>
  <c r="G24" i="2"/>
  <c r="E25" i="2"/>
  <c r="F25" i="2"/>
  <c r="G25" i="2"/>
  <c r="E26" i="2"/>
  <c r="F26" i="2"/>
  <c r="G26" i="2"/>
  <c r="E27" i="2"/>
  <c r="F27" i="2"/>
  <c r="G27" i="2"/>
  <c r="E28" i="2"/>
  <c r="F28" i="2"/>
  <c r="G28" i="2"/>
  <c r="E29" i="2"/>
  <c r="F29" i="2"/>
  <c r="G29" i="2"/>
  <c r="E41" i="2"/>
  <c r="F41" i="2"/>
  <c r="G41" i="2"/>
  <c r="E42" i="2"/>
  <c r="F42" i="2"/>
  <c r="G42" i="2"/>
  <c r="E43" i="2"/>
  <c r="F43" i="2"/>
  <c r="G43" i="2"/>
  <c r="E44" i="2"/>
  <c r="F44" i="2"/>
  <c r="G44" i="2"/>
  <c r="E45" i="2"/>
  <c r="F45" i="2"/>
  <c r="G45" i="2"/>
  <c r="E46" i="2"/>
  <c r="F46" i="2"/>
  <c r="G46" i="2"/>
  <c r="E47" i="2"/>
  <c r="F47" i="2"/>
  <c r="G47" i="2"/>
  <c r="E48" i="2"/>
  <c r="F48" i="2"/>
  <c r="G48" i="2"/>
  <c r="E49" i="2"/>
  <c r="F49" i="2"/>
  <c r="G49" i="2"/>
  <c r="E50" i="2"/>
  <c r="F50" i="2"/>
  <c r="G50" i="2"/>
  <c r="E51" i="2"/>
  <c r="F51" i="2"/>
  <c r="G51" i="2"/>
  <c r="E52" i="2"/>
  <c r="F52" i="2"/>
  <c r="G52" i="2"/>
  <c r="E53" i="2"/>
  <c r="F53" i="2"/>
  <c r="G53" i="2"/>
  <c r="E54" i="2"/>
  <c r="F54" i="2"/>
  <c r="G54" i="2"/>
  <c r="AB11" i="1"/>
  <c r="AC11" i="1"/>
  <c r="AD11" i="1"/>
  <c r="N13" i="1"/>
  <c r="E13" i="1" s="1"/>
  <c r="O13" i="1"/>
  <c r="F13" i="1" s="1"/>
  <c r="P13" i="1"/>
  <c r="R13" i="1"/>
  <c r="T13" i="1"/>
  <c r="F14" i="1"/>
  <c r="Q14" i="1"/>
  <c r="Q13" i="1" s="1"/>
  <c r="AE11" i="1" s="1"/>
  <c r="R14" i="1"/>
  <c r="S14" i="1"/>
  <c r="S13" i="1" s="1"/>
  <c r="E15" i="1"/>
  <c r="F15" i="1"/>
  <c r="G15" i="1"/>
  <c r="E16" i="1"/>
  <c r="F16" i="1"/>
  <c r="G16" i="1"/>
  <c r="E17" i="1"/>
  <c r="F17" i="1"/>
  <c r="G17" i="1"/>
  <c r="E18" i="1"/>
  <c r="F18" i="1"/>
  <c r="G18" i="1"/>
  <c r="E19" i="1"/>
  <c r="F19" i="1"/>
  <c r="G19" i="1"/>
  <c r="E20" i="1"/>
  <c r="F20" i="1"/>
  <c r="G20" i="1"/>
  <c r="E21" i="1"/>
  <c r="F21" i="1"/>
  <c r="G21" i="1"/>
  <c r="E22" i="1"/>
  <c r="F22" i="1"/>
  <c r="G22" i="1"/>
  <c r="E23" i="1"/>
  <c r="F23" i="1"/>
  <c r="G23" i="1"/>
  <c r="E24" i="1"/>
  <c r="F24" i="1"/>
  <c r="G24" i="1"/>
  <c r="F25" i="1"/>
  <c r="Q25" i="1"/>
  <c r="E25" i="1" s="1"/>
  <c r="R25" i="1"/>
  <c r="S25" i="1"/>
  <c r="G25" i="1" s="1"/>
  <c r="E39" i="1"/>
  <c r="F39" i="1"/>
  <c r="G39" i="1"/>
  <c r="E40" i="1"/>
  <c r="F40" i="1"/>
  <c r="G40" i="1"/>
  <c r="E41" i="1"/>
  <c r="F41" i="1"/>
  <c r="G41" i="1"/>
  <c r="E42" i="1"/>
  <c r="F42" i="1"/>
  <c r="G42" i="1"/>
  <c r="E43" i="1"/>
  <c r="F43" i="1"/>
  <c r="G43" i="1"/>
  <c r="E44" i="1"/>
  <c r="F44" i="1"/>
  <c r="G44" i="1"/>
  <c r="E45" i="1"/>
  <c r="F45" i="1"/>
  <c r="G45" i="1"/>
  <c r="E46" i="1"/>
  <c r="F46" i="1"/>
  <c r="G46" i="1"/>
  <c r="E47" i="1"/>
  <c r="F47" i="1"/>
  <c r="G47" i="1"/>
  <c r="E48" i="1"/>
  <c r="F48" i="1"/>
  <c r="G48" i="1"/>
  <c r="E49" i="1"/>
  <c r="F49" i="1"/>
  <c r="G49" i="1"/>
  <c r="E50" i="1"/>
  <c r="F50" i="1"/>
  <c r="G50" i="1"/>
  <c r="E63" i="1"/>
  <c r="F63" i="1"/>
  <c r="G63" i="1"/>
  <c r="E64" i="1"/>
  <c r="F64" i="1"/>
  <c r="G64" i="1"/>
  <c r="E65" i="1"/>
  <c r="F65" i="1"/>
  <c r="G65" i="1"/>
  <c r="E66" i="1"/>
  <c r="F66" i="1"/>
  <c r="G66" i="1"/>
  <c r="E67" i="1"/>
  <c r="F67" i="1"/>
  <c r="G67" i="1"/>
  <c r="E68" i="1"/>
  <c r="F68" i="1"/>
  <c r="G68" i="1"/>
  <c r="E69" i="1"/>
  <c r="F69" i="1"/>
  <c r="G69" i="1"/>
  <c r="E70" i="1"/>
  <c r="F70" i="1"/>
  <c r="G70" i="1"/>
  <c r="G13" i="1" l="1"/>
  <c r="E14" i="1"/>
  <c r="G14" i="1"/>
</calcChain>
</file>

<file path=xl/sharedStrings.xml><?xml version="1.0" encoding="utf-8"?>
<sst xmlns="http://schemas.openxmlformats.org/spreadsheetml/2006/main" count="868" uniqueCount="202">
  <si>
    <t>Department of Local Administration</t>
  </si>
  <si>
    <t>กรมส่งเสริมการปกครองส่วนท้องถิ่น</t>
  </si>
  <si>
    <t>Nakhon Ratchasima Seconary  Educational Service Area Office, Area 31</t>
  </si>
  <si>
    <t xml:space="preserve">สำนักงานเขตพื้นที่การศึกษามัธยมศึกษาเขต 31   นครราชสีมา  </t>
  </si>
  <si>
    <t>Nakhon Ratchasima Primary  Educational Service Area Office, Area 1-7</t>
  </si>
  <si>
    <t>Source:</t>
  </si>
  <si>
    <t>สำนักงานเขตพื้นที่การศึกษาประถมศึกษา นครราชสีมา  เขต 1-7</t>
  </si>
  <si>
    <t>ที่มา:</t>
  </si>
  <si>
    <t xml:space="preserve"> in not classified by sex.</t>
  </si>
  <si>
    <t>ไม่ได้จำแนกตามเพศ</t>
  </si>
  <si>
    <t>Total in not equal to male plus female because schools under Department of Local Administrction</t>
  </si>
  <si>
    <t xml:space="preserve">         2/</t>
  </si>
  <si>
    <r>
      <t xml:space="preserve">         </t>
    </r>
    <r>
      <rPr>
        <u/>
        <sz val="13"/>
        <rFont val="TH SarabunPSK"/>
        <family val="2"/>
      </rPr>
      <t xml:space="preserve"> 2</t>
    </r>
    <r>
      <rPr>
        <sz val="13"/>
        <rFont val="TH SarabunPSK"/>
        <family val="2"/>
      </rPr>
      <t>/ รวมไม่เท่ากับชายบวกหญิงเนื่องจากโรงเรียนในสังกัดกรมส่งเสริมการปกครองส่วนท้องถิ่น</t>
    </r>
  </si>
  <si>
    <t xml:space="preserve">         1/ Including  demonstrotion school and school under Office of National Buddhism.</t>
  </si>
  <si>
    <r>
      <t xml:space="preserve">         </t>
    </r>
    <r>
      <rPr>
        <u/>
        <sz val="13"/>
        <rFont val="TH SarabunPSK"/>
        <family val="2"/>
      </rPr>
      <t xml:space="preserve"> 1</t>
    </r>
    <r>
      <rPr>
        <sz val="13"/>
        <rFont val="TH SarabunPSK"/>
        <family val="2"/>
      </rPr>
      <t>/  รวมโรงเรียนสาธิต โรงเรียนพระปริยัติธรรม</t>
    </r>
  </si>
  <si>
    <t>อำเภอเฉลิมพระเกียรติ</t>
  </si>
  <si>
    <t>อำเภอสีดา</t>
  </si>
  <si>
    <t xml:space="preserve">  Bua Lai Minor District</t>
  </si>
  <si>
    <t>อำเภอบัวลาย</t>
  </si>
  <si>
    <t xml:space="preserve">  Lam Thamenchai Minor District</t>
  </si>
  <si>
    <t>อำเภอลำทะเมนชัย</t>
  </si>
  <si>
    <t xml:space="preserve">  Phra Thong Kham Minor District</t>
  </si>
  <si>
    <t>อำเภอพระทองคำ</t>
  </si>
  <si>
    <t xml:space="preserve">  Mueang Yang Minor District</t>
  </si>
  <si>
    <t>อำเภอเมืองยาง</t>
  </si>
  <si>
    <t xml:space="preserve">  Thepharak Minor District</t>
  </si>
  <si>
    <t>อำเภอเทพารักษ์</t>
  </si>
  <si>
    <t xml:space="preserve">  Wang Nam Khiao District</t>
  </si>
  <si>
    <t>อำเภอวังน้ำเขียว</t>
  </si>
  <si>
    <t>Female</t>
  </si>
  <si>
    <t>Male</t>
  </si>
  <si>
    <t>Total</t>
  </si>
  <si>
    <t>หญิง</t>
  </si>
  <si>
    <t>ชาย</t>
  </si>
  <si>
    <t>รวม</t>
  </si>
  <si>
    <r>
      <t>รวม</t>
    </r>
    <r>
      <rPr>
        <vertAlign val="superscript"/>
        <sz val="11"/>
        <rFont val="TH SarabunPSK"/>
        <family val="2"/>
      </rPr>
      <t>2/</t>
    </r>
  </si>
  <si>
    <t>Education Commission</t>
  </si>
  <si>
    <t>สพม. เขต  31</t>
  </si>
  <si>
    <t>สพป.นครราชสีมา</t>
  </si>
  <si>
    <t>Administration</t>
  </si>
  <si>
    <t>Office of the Private</t>
  </si>
  <si>
    <t xml:space="preserve">Department of Local </t>
  </si>
  <si>
    <t>การศึกษาเอกชน</t>
  </si>
  <si>
    <t>Office of the Basic</t>
  </si>
  <si>
    <t>กรมส่งเสริมการปกครองท้องถิ่น</t>
  </si>
  <si>
    <t>คณะกรรมการส่งเสริม</t>
  </si>
  <si>
    <t>การศึกษาขั้นพื้นฐาน</t>
  </si>
  <si>
    <t>สำนักบริหารงาน</t>
  </si>
  <si>
    <t>สนง.คณะกรรมการ</t>
  </si>
  <si>
    <t xml:space="preserve"> </t>
  </si>
  <si>
    <t>District</t>
  </si>
  <si>
    <t>สังกัด Jurisdiction</t>
  </si>
  <si>
    <t>อำเภอ</t>
  </si>
  <si>
    <t>TEACHERS BY JURISDICTION, SEX AND DISTRICT: ACADEMIC YEAR 2014(Contd)</t>
  </si>
  <si>
    <t>TABLE</t>
  </si>
  <si>
    <t>ครู จำแนกตามสังกัด เพศ เป็นรายอำเภอ ปีการศึกษา 2557 (ต่อ)</t>
  </si>
  <si>
    <t xml:space="preserve">ตาราง    </t>
  </si>
  <si>
    <t xml:space="preserve">  Non Daeng District</t>
  </si>
  <si>
    <t>อำเภอโนนแดง</t>
  </si>
  <si>
    <t xml:space="preserve">  Kaeng Sanam Nang District</t>
  </si>
  <si>
    <t>อำเภอแก้งสนามนาง</t>
  </si>
  <si>
    <t xml:space="preserve">  Nong Bunnak District</t>
  </si>
  <si>
    <t>อำเภอหนองบุญมาก</t>
  </si>
  <si>
    <t xml:space="preserve">  Pak Chong District</t>
  </si>
  <si>
    <t>อำเภอปากช่อง</t>
  </si>
  <si>
    <t xml:space="preserve">  Sikhio District</t>
  </si>
  <si>
    <t>อำเภอสีคิ้ว</t>
  </si>
  <si>
    <t xml:space="preserve">  Kham Thale So District</t>
  </si>
  <si>
    <t>อำเภอขามทะเลสอ</t>
  </si>
  <si>
    <t xml:space="preserve">  Sung Noen District</t>
  </si>
  <si>
    <t>อำเภอสูงเนิน</t>
  </si>
  <si>
    <t xml:space="preserve">  Chum Phuang District</t>
  </si>
  <si>
    <t>อำเภอชุมพวง</t>
  </si>
  <si>
    <t xml:space="preserve">  Huai Thalaeng District</t>
  </si>
  <si>
    <t>อำเภอห้วยแถลง</t>
  </si>
  <si>
    <t xml:space="preserve">  Phimai District</t>
  </si>
  <si>
    <t>อำเภอพิมาย</t>
  </si>
  <si>
    <t xml:space="preserve">  Pak Thong Chai District</t>
  </si>
  <si>
    <t>อำเภอปักธงชัย</t>
  </si>
  <si>
    <t>เทศบาลตำบลโนนแดง</t>
  </si>
  <si>
    <t>ทต.โนนแดง</t>
  </si>
  <si>
    <t>อ.โนนแดง</t>
  </si>
  <si>
    <t xml:space="preserve">  Prathai District</t>
  </si>
  <si>
    <t>อำเภอประทาย</t>
  </si>
  <si>
    <t>อนุบาลเทศบาลตำบลโนนแดง</t>
  </si>
  <si>
    <t>เทศบาล 3 รัฐราษฎร์พัฒนา</t>
  </si>
  <si>
    <t>ทต.โนนสูง</t>
  </si>
  <si>
    <t>อ.โนนสูง</t>
  </si>
  <si>
    <t>เทศบาล 2 รัฐราษฎร์บำรุง</t>
  </si>
  <si>
    <t>เทศบาล 1 รัฐราษฎร์สงเคราะห์</t>
  </si>
  <si>
    <t>เทศบาลตลาดแค</t>
  </si>
  <si>
    <t>ทต.ตลาดแค</t>
  </si>
  <si>
    <t>อนุบาลเทศบาลตำบลด่านเกวียน</t>
  </si>
  <si>
    <t>ทต.ด่านเกวียน</t>
  </si>
  <si>
    <t>อ.โชคชัย</t>
  </si>
  <si>
    <t>เทศบาล 2 บ้านหนองกะจะ (ธง-นิรมลอุปถัมภ์)</t>
  </si>
  <si>
    <t>ทม.ปากช่อง</t>
  </si>
  <si>
    <t>อ.ปากช่อง</t>
  </si>
  <si>
    <t>เทศบาล 1 บ้านหนองสาหร่าย</t>
  </si>
  <si>
    <t>อนุบาลเทศบาลตำบลตะขบ</t>
  </si>
  <si>
    <t>ทต.ตะขบ</t>
  </si>
  <si>
    <t>อ.ปักธงชัย</t>
  </si>
  <si>
    <t>เทศบาล 3 บ้านหนองม่วง</t>
  </si>
  <si>
    <t>ทม.บัวใหญ่</t>
  </si>
  <si>
    <t>อ.บัวใหญ่</t>
  </si>
  <si>
    <t>เทศบาล 2 สหกรณ์สมทบ</t>
  </si>
  <si>
    <t>เทศบาล 1 บ้านบัวใหญ่</t>
  </si>
  <si>
    <t>เทศบาลหนองบัวลาย</t>
  </si>
  <si>
    <t>ทต.หนองบัวลาย</t>
  </si>
  <si>
    <t>อ.บัวลาย</t>
  </si>
  <si>
    <t xml:space="preserve">  Bua Yai District</t>
  </si>
  <si>
    <t>อำเภอบัวใหญ่</t>
  </si>
  <si>
    <t>อนุบาลเทศบาลหนองบัวลาย</t>
  </si>
  <si>
    <t xml:space="preserve">  Kham Sakaesaeng District</t>
  </si>
  <si>
    <t>อำเภอขามสะแกแสง</t>
  </si>
  <si>
    <t>เทศบาลตำบลจักราช</t>
  </si>
  <si>
    <t>ทต.จักราช</t>
  </si>
  <si>
    <t>อ.จักราช</t>
  </si>
  <si>
    <t xml:space="preserve">  Non Sung District</t>
  </si>
  <si>
    <t>อำเภอโนนสูง</t>
  </si>
  <si>
    <t>อนุบาลเทศบาลตำบลเมืองคง</t>
  </si>
  <si>
    <t>ทต.เมืองคง</t>
  </si>
  <si>
    <t>อ.คง</t>
  </si>
  <si>
    <t xml:space="preserve">  Non Thai District</t>
  </si>
  <si>
    <t>อำเภอโนนไทย</t>
  </si>
  <si>
    <t>เทศบาลหนองหัวฟาน</t>
  </si>
  <si>
    <t>ทต.หนองหัวฟาน</t>
  </si>
  <si>
    <t>อ.ขามสะแกแสง</t>
  </si>
  <si>
    <t xml:space="preserve">  Dan Khun Thot District</t>
  </si>
  <si>
    <t>อำเภอด่านขุนทด</t>
  </si>
  <si>
    <t>โยธินนุกูล</t>
  </si>
  <si>
    <t>ทต.หนองไผ่ล้อม</t>
  </si>
  <si>
    <t>อ.เมืองนครราชสีมา</t>
  </si>
  <si>
    <t xml:space="preserve">  Chok Chai District</t>
  </si>
  <si>
    <t>อำเภอโชคชัย</t>
  </si>
  <si>
    <t>เทศบาล 5 วัดป่าจิตตสามัคคี</t>
  </si>
  <si>
    <t>ทน.นครราชสีมา</t>
  </si>
  <si>
    <t xml:space="preserve">  Chakkarat District</t>
  </si>
  <si>
    <t>อำเภอจักราช</t>
  </si>
  <si>
    <t>เทศบาล 4 เพาะชำ</t>
  </si>
  <si>
    <t xml:space="preserve">  Ban Lueam District</t>
  </si>
  <si>
    <t>อำเภอบ้านเหลื่อม</t>
  </si>
  <si>
    <t>เทศบาล 3 ยมราชสามัคคี</t>
  </si>
  <si>
    <t xml:space="preserve">  Khong District</t>
  </si>
  <si>
    <t>อำเภอคง</t>
  </si>
  <si>
    <t>เทศบาล 2 วัดสมอราย</t>
  </si>
  <si>
    <t xml:space="preserve">  Soeng Sang District</t>
  </si>
  <si>
    <t>อำเภอเสิงสาง</t>
  </si>
  <si>
    <t>เทศบาล 1 บูรพาวิทยากร</t>
  </si>
  <si>
    <t xml:space="preserve">  Khon Buri District</t>
  </si>
  <si>
    <t>อำเภอครบุรี</t>
  </si>
  <si>
    <t xml:space="preserve">กีฬาเทศบาลนครราชสีมา (อนุสรณ์ ๗๐ ปี เทศบาล) </t>
  </si>
  <si>
    <t xml:space="preserve">  Mueang Nakhon Ratchasima District</t>
  </si>
  <si>
    <t>อำเภอเมืองนครราชสีมา</t>
  </si>
  <si>
    <t>ครู รวม</t>
  </si>
  <si>
    <t>ครู หญิง</t>
  </si>
  <si>
    <t>ครู ชาย</t>
  </si>
  <si>
    <t>ชื่อสถานศึกษา</t>
  </si>
  <si>
    <t>รวมยอด</t>
  </si>
  <si>
    <t xml:space="preserve">Total </t>
  </si>
  <si>
    <t>TEACHERS BY JURISDICTION, SEX AND DISTRICT: ACADEMIC YEAR 2019</t>
  </si>
  <si>
    <t>ครู จำแนกตามสังกัด เพศ เป็นรายอำเภอ ปีการศึกษา 2562</t>
  </si>
  <si>
    <t xml:space="preserve">  Chaloem Phra Kiat District</t>
  </si>
  <si>
    <t xml:space="preserve">  Sida Minor District</t>
  </si>
  <si>
    <t xml:space="preserve"> Education Commission</t>
  </si>
  <si>
    <t>ส่งเสริมการศึกษาเอกชน</t>
  </si>
  <si>
    <t>สำนักบริหารงานคณะกรรมการ</t>
  </si>
  <si>
    <t>Teachers by Jurisdiction, Sex and District: Academic Year 2020  (Cont.)</t>
  </si>
  <si>
    <t>Table 3.4</t>
  </si>
  <si>
    <t>ครู จำแนกตามสังกัด เพศ เป็นรายอำเภอ ปีการศึกษา 2563 (ต่อ)</t>
  </si>
  <si>
    <t xml:space="preserve">ตาราง 3.4    </t>
  </si>
  <si>
    <t>Teachers by Jurisdiction, Sex and District: Academic Year 2020</t>
  </si>
  <si>
    <t>ครู จำแนกตามสังกัด เพศ เป็นรายอำเภอ ปีการศึกษา 2563</t>
  </si>
  <si>
    <t xml:space="preserve"> Seconary  Educational Service Area Office, Area 31</t>
  </si>
  <si>
    <t>Primary  Educational Service Area Office, Area 1-7</t>
  </si>
  <si>
    <t>Office of the BasicEducation Commission</t>
  </si>
  <si>
    <t xml:space="preserve">สำนักงานเขตพื้นที่การศึกษามัธยมศึกษาเขต 31  </t>
  </si>
  <si>
    <t>สำนักงานเขตพื้นที่การศึกษาประถมศึกษาเขต 1-7</t>
  </si>
  <si>
    <t>สนง.คณะกรรมการการศึกษาขั้นพื้นฐาน</t>
  </si>
  <si>
    <t>Teachers by Jurisdiction, Sex and District: Academic Year 2021 (Cont.)</t>
  </si>
  <si>
    <t>ครู จำแนกตามสังกัด เพศ เป็นรายอำเภอ ปีการศึกษา 2564 (ต่อ)</t>
  </si>
  <si>
    <t>Teachers by Jurisdiction, Sex and District: Academic Year 2021</t>
  </si>
  <si>
    <t>ครู จำแนกตามสังกัด เพศ เป็นรายอำเภอ ปีการศึกษา 2564</t>
  </si>
  <si>
    <t xml:space="preserve"> Nakhon Ratchasima Seconary  Educational Service Area Office, Area 31</t>
  </si>
  <si>
    <t xml:space="preserve"> Nakhon Ratchasima Primary  Educational Service Area Office, Area 1-7</t>
  </si>
  <si>
    <t xml:space="preserve">No teaching </t>
  </si>
  <si>
    <t>upper  Secondary</t>
  </si>
  <si>
    <t>Lower  Secondary</t>
  </si>
  <si>
    <t xml:space="preserve"> Elementary</t>
  </si>
  <si>
    <t>Pre-elementary</t>
  </si>
  <si>
    <t>ไม่ได้ทำการสอน</t>
  </si>
  <si>
    <t>มัธยมตอนปลาย</t>
  </si>
  <si>
    <t>มัธยมตอนต้น</t>
  </si>
  <si>
    <t xml:space="preserve">ประถมศึกษา </t>
  </si>
  <si>
    <t>ก่อนประถมศึกษา</t>
  </si>
  <si>
    <t>District/minor district</t>
  </si>
  <si>
    <t>ระดับการศึกษาที่ทำการสอน  Level of education as teached</t>
  </si>
  <si>
    <t>Teachers by Level of Education as Teached, Sex and District: Academic Year 2021(Contd.)</t>
  </si>
  <si>
    <t>Table</t>
  </si>
  <si>
    <t>ครู สังกัดสำนักคณะกรรมการการศึกษาขั้นพื้นฐาน จำแนกตามระดับการศึกษาที่ทำการสอน เพศ เป็นรายอำเภอ ปีการศึกษา 2564 (ต่อ)</t>
  </si>
  <si>
    <t>Teachers by Level of Education as Teached, Sex and District: Academic Year 2021</t>
  </si>
  <si>
    <t>ครู สังกัดสำนักคณะกรรมการการศึกษาขั้นพื้นฐาน จำแนกตามระดับการศึกษาที่ทำการสอน เพศ เป็นรายอำเภอ ปีการศึกษา 2564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</si>
</sst>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43" formatCode="_-* #,##0.00_-;\-* #,##0.00_-;_-* &quot;-&quot;??_-;_-@_-"/>
    <numFmt numFmtId="187" formatCode="_-* #,##0_-;\-* #,##0_-;_-* &quot;-&quot;??_-;_-@_-"/>
  </numFmts>
  <fonts count="18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sz val="13"/>
      <color indexed="8"/>
      <name val="TH SarabunPSK"/>
      <family val="2"/>
    </font>
    <font>
      <u/>
      <sz val="13"/>
      <name val="TH SarabunPSK"/>
      <family val="2"/>
    </font>
    <font>
      <b/>
      <sz val="12"/>
      <name val="TH SarabunPSK"/>
      <family val="2"/>
    </font>
    <font>
      <sz val="11"/>
      <name val="TH SarabunPSK"/>
      <family val="2"/>
    </font>
    <font>
      <vertAlign val="superscript"/>
      <sz val="11"/>
      <name val="TH SarabunPSK"/>
      <family val="2"/>
    </font>
    <font>
      <b/>
      <sz val="14"/>
      <name val="TH SarabunPSK"/>
      <family val="2"/>
    </font>
    <font>
      <sz val="11"/>
      <color indexed="8"/>
      <name val="TH SarabunPSK"/>
      <family val="2"/>
    </font>
    <font>
      <sz val="12.5"/>
      <name val="TH SarabunPSK"/>
      <family val="2"/>
    </font>
    <font>
      <sz val="14"/>
      <name val="Cordia New"/>
      <family val="2"/>
    </font>
    <font>
      <sz val="12"/>
      <color indexed="8"/>
      <name val="TH SarabunPSK"/>
      <family val="2"/>
    </font>
    <font>
      <b/>
      <sz val="13"/>
      <name val="TH SarabunPSK"/>
      <family val="2"/>
    </font>
    <font>
      <b/>
      <sz val="13"/>
      <color indexed="8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</borders>
  <cellStyleXfs count="9">
    <xf numFmtId="0" fontId="0" fillId="0" borderId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0" fontId="14" fillId="0" borderId="0"/>
    <xf numFmtId="43" fontId="1" fillId="0" borderId="0" applyFont="0" applyFill="0" applyBorder="0" applyAlignment="0" applyProtection="0"/>
    <xf numFmtId="0" fontId="14" fillId="0" borderId="0"/>
    <xf numFmtId="0" fontId="1" fillId="0" borderId="0"/>
    <xf numFmtId="43" fontId="1" fillId="0" borderId="0" applyFont="0" applyFill="0" applyBorder="0" applyAlignment="0" applyProtection="0"/>
  </cellStyleXfs>
  <cellXfs count="335">
    <xf numFmtId="0" fontId="0" fillId="0" borderId="0" xfId="0"/>
    <xf numFmtId="0" fontId="3" fillId="0" borderId="0" xfId="1" applyFont="1"/>
    <xf numFmtId="0" fontId="3" fillId="0" borderId="0" xfId="1" applyFont="1" applyBorder="1"/>
    <xf numFmtId="0" fontId="3" fillId="0" borderId="0" xfId="1" applyFont="1" applyAlignment="1">
      <alignment horizontal="left"/>
    </xf>
    <xf numFmtId="0" fontId="4" fillId="0" borderId="0" xfId="1" applyFont="1"/>
    <xf numFmtId="0" fontId="4" fillId="0" borderId="0" xfId="1" applyFont="1" applyBorder="1"/>
    <xf numFmtId="0" fontId="4" fillId="0" borderId="0" xfId="1" applyFont="1" applyAlignment="1">
      <alignment horizontal="left"/>
    </xf>
    <xf numFmtId="0" fontId="5" fillId="0" borderId="0" xfId="1" applyFont="1"/>
    <xf numFmtId="0" fontId="5" fillId="0" borderId="0" xfId="1" applyFont="1" applyBorder="1"/>
    <xf numFmtId="0" fontId="6" fillId="0" borderId="0" xfId="1" applyFont="1"/>
    <xf numFmtId="0" fontId="6" fillId="0" borderId="0" xfId="1" applyFont="1" applyAlignment="1">
      <alignment horizontal="left"/>
    </xf>
    <xf numFmtId="0" fontId="5" fillId="0" borderId="0" xfId="1" applyFont="1" applyAlignment="1">
      <alignment horizontal="right"/>
    </xf>
    <xf numFmtId="0" fontId="5" fillId="0" borderId="0" xfId="1" applyFont="1" applyAlignment="1">
      <alignment horizontal="left"/>
    </xf>
    <xf numFmtId="0" fontId="5" fillId="0" borderId="0" xfId="1" applyFont="1" applyBorder="1" applyAlignment="1">
      <alignment horizontal="left"/>
    </xf>
    <xf numFmtId="0" fontId="3" fillId="0" borderId="1" xfId="1" applyFont="1" applyBorder="1"/>
    <xf numFmtId="0" fontId="3" fillId="0" borderId="2" xfId="1" applyFont="1" applyBorder="1"/>
    <xf numFmtId="0" fontId="3" fillId="0" borderId="3" xfId="1" applyFont="1" applyBorder="1"/>
    <xf numFmtId="0" fontId="3" fillId="0" borderId="4" xfId="1" applyFont="1" applyBorder="1"/>
    <xf numFmtId="0" fontId="8" fillId="0" borderId="4" xfId="1" applyFont="1" applyBorder="1"/>
    <xf numFmtId="0" fontId="8" fillId="0" borderId="1" xfId="1" applyFont="1" applyBorder="1" applyAlignment="1">
      <alignment horizontal="left"/>
    </xf>
    <xf numFmtId="0" fontId="8" fillId="0" borderId="1" xfId="1" applyFont="1" applyBorder="1"/>
    <xf numFmtId="0" fontId="5" fillId="0" borderId="5" xfId="1" applyFont="1" applyBorder="1"/>
    <xf numFmtId="187" fontId="5" fillId="0" borderId="6" xfId="1" applyNumberFormat="1" applyFont="1" applyBorder="1" applyAlignment="1"/>
    <xf numFmtId="0" fontId="5" fillId="0" borderId="7" xfId="1" applyFont="1" applyBorder="1" applyAlignment="1"/>
    <xf numFmtId="0" fontId="5" fillId="0" borderId="6" xfId="1" applyFont="1" applyBorder="1" applyAlignment="1"/>
    <xf numFmtId="187" fontId="4" fillId="0" borderId="5" xfId="2" applyNumberFormat="1" applyFont="1" applyBorder="1" applyAlignment="1"/>
    <xf numFmtId="0" fontId="5" fillId="0" borderId="7" xfId="1" applyFont="1" applyBorder="1"/>
    <xf numFmtId="0" fontId="5" fillId="0" borderId="0" xfId="1" applyFont="1" applyBorder="1" applyAlignment="1">
      <alignment horizontal="left" vertical="center"/>
    </xf>
    <xf numFmtId="0" fontId="5" fillId="0" borderId="5" xfId="1" applyFont="1" applyBorder="1" applyAlignment="1">
      <alignment horizontal="left"/>
    </xf>
    <xf numFmtId="0" fontId="9" fillId="0" borderId="0" xfId="1" applyFont="1" applyBorder="1"/>
    <xf numFmtId="0" fontId="9" fillId="0" borderId="3" xfId="1" applyFont="1" applyBorder="1" applyAlignment="1">
      <alignment horizontal="center"/>
    </xf>
    <xf numFmtId="0" fontId="9" fillId="0" borderId="7" xfId="1" applyFont="1" applyBorder="1" applyAlignment="1">
      <alignment horizontal="center"/>
    </xf>
    <xf numFmtId="0" fontId="9" fillId="0" borderId="8" xfId="1" applyFont="1" applyBorder="1" applyAlignment="1">
      <alignment horizontal="center"/>
    </xf>
    <xf numFmtId="0" fontId="9" fillId="0" borderId="6" xfId="1" applyFont="1" applyBorder="1" applyAlignment="1">
      <alignment horizontal="center"/>
    </xf>
    <xf numFmtId="0" fontId="2" fillId="0" borderId="0" xfId="1"/>
    <xf numFmtId="0" fontId="2" fillId="0" borderId="2" xfId="1" applyBorder="1"/>
    <xf numFmtId="0" fontId="2" fillId="0" borderId="4" xfId="1" applyBorder="1"/>
    <xf numFmtId="0" fontId="9" fillId="0" borderId="4" xfId="1" applyFont="1" applyBorder="1"/>
    <xf numFmtId="0" fontId="9" fillId="0" borderId="1" xfId="1" applyFont="1" applyBorder="1"/>
    <xf numFmtId="0" fontId="9" fillId="0" borderId="2" xfId="1" applyFont="1" applyBorder="1"/>
    <xf numFmtId="0" fontId="9" fillId="0" borderId="7" xfId="1" applyFont="1" applyBorder="1"/>
    <xf numFmtId="0" fontId="9" fillId="0" borderId="5" xfId="1" applyFont="1" applyBorder="1"/>
    <xf numFmtId="0" fontId="9" fillId="0" borderId="14" xfId="1" applyFont="1" applyBorder="1"/>
    <xf numFmtId="0" fontId="9" fillId="0" borderId="9" xfId="1" applyFont="1" applyBorder="1"/>
    <xf numFmtId="0" fontId="9" fillId="0" borderId="10" xfId="1" applyFont="1" applyBorder="1"/>
    <xf numFmtId="0" fontId="11" fillId="0" borderId="0" xfId="1" applyFont="1" applyBorder="1"/>
    <xf numFmtId="0" fontId="11" fillId="0" borderId="0" xfId="1" applyFont="1" applyBorder="1" applyAlignment="1">
      <alignment horizontal="left"/>
    </xf>
    <xf numFmtId="0" fontId="11" fillId="0" borderId="0" xfId="1" applyFont="1" applyAlignment="1">
      <alignment horizontal="left"/>
    </xf>
    <xf numFmtId="0" fontId="11" fillId="0" borderId="0" xfId="1" applyFont="1"/>
    <xf numFmtId="0" fontId="9" fillId="0" borderId="0" xfId="1" applyFont="1"/>
    <xf numFmtId="0" fontId="12" fillId="0" borderId="0" xfId="1" applyFont="1" applyBorder="1" applyAlignment="1">
      <alignment horizontal="left"/>
    </xf>
    <xf numFmtId="187" fontId="5" fillId="0" borderId="7" xfId="2" applyNumberFormat="1" applyFont="1" applyBorder="1" applyAlignment="1"/>
    <xf numFmtId="187" fontId="8" fillId="0" borderId="5" xfId="2" applyNumberFormat="1" applyFont="1" applyBorder="1" applyAlignment="1"/>
    <xf numFmtId="0" fontId="5" fillId="2" borderId="0" xfId="1" applyFont="1" applyFill="1" applyAlignment="1">
      <alignment wrapText="1"/>
    </xf>
    <xf numFmtId="187" fontId="5" fillId="0" borderId="14" xfId="2" applyNumberFormat="1" applyFont="1" applyBorder="1" applyAlignment="1"/>
    <xf numFmtId="0" fontId="5" fillId="0" borderId="0" xfId="1" applyFont="1" applyAlignment="1"/>
    <xf numFmtId="0" fontId="5" fillId="0" borderId="8" xfId="1" applyFont="1" applyBorder="1" applyAlignment="1"/>
    <xf numFmtId="187" fontId="5" fillId="0" borderId="0" xfId="2" applyNumberFormat="1" applyFont="1" applyBorder="1" applyAlignment="1">
      <alignment horizontal="right" vertical="center"/>
    </xf>
    <xf numFmtId="187" fontId="5" fillId="0" borderId="0" xfId="2" applyNumberFormat="1" applyFont="1" applyBorder="1" applyAlignment="1">
      <alignment horizontal="right"/>
    </xf>
    <xf numFmtId="187" fontId="5" fillId="0" borderId="6" xfId="2" applyNumberFormat="1" applyFont="1" applyBorder="1" applyAlignment="1"/>
    <xf numFmtId="0" fontId="5" fillId="0" borderId="0" xfId="1" applyFont="1" applyFill="1" applyBorder="1"/>
    <xf numFmtId="0" fontId="13" fillId="0" borderId="0" xfId="1" applyFont="1" applyBorder="1"/>
    <xf numFmtId="0" fontId="8" fillId="0" borderId="0" xfId="1" applyFont="1" applyAlignment="1">
      <alignment vertical="center"/>
    </xf>
    <xf numFmtId="0" fontId="8" fillId="0" borderId="0" xfId="1" applyFont="1" applyBorder="1" applyAlignment="1">
      <alignment vertical="center"/>
    </xf>
    <xf numFmtId="0" fontId="8" fillId="0" borderId="0" xfId="1" applyFont="1" applyBorder="1" applyAlignment="1">
      <alignment horizontal="center" vertical="center"/>
    </xf>
    <xf numFmtId="187" fontId="5" fillId="0" borderId="5" xfId="2" applyNumberFormat="1" applyFont="1" applyBorder="1" applyAlignment="1">
      <alignment horizontal="right" vertical="center"/>
    </xf>
    <xf numFmtId="187" fontId="8" fillId="0" borderId="5" xfId="2" applyNumberFormat="1" applyFont="1" applyBorder="1" applyAlignment="1">
      <alignment vertical="center"/>
    </xf>
    <xf numFmtId="0" fontId="9" fillId="0" borderId="5" xfId="1" applyFont="1" applyBorder="1" applyAlignment="1">
      <alignment horizontal="center"/>
    </xf>
    <xf numFmtId="0" fontId="9" fillId="0" borderId="7" xfId="1" applyFont="1" applyBorder="1" applyAlignment="1">
      <alignment horizontal="center" vertical="center" shrinkToFit="1"/>
    </xf>
    <xf numFmtId="0" fontId="9" fillId="0" borderId="0" xfId="1" applyFont="1" applyBorder="1" applyAlignment="1">
      <alignment horizontal="left" vertical="center" shrinkToFit="1"/>
    </xf>
    <xf numFmtId="0" fontId="9" fillId="0" borderId="0" xfId="1" applyFont="1" applyBorder="1" applyAlignment="1">
      <alignment horizontal="center" vertical="center" shrinkToFit="1"/>
    </xf>
    <xf numFmtId="187" fontId="9" fillId="0" borderId="0" xfId="1" applyNumberFormat="1" applyFont="1"/>
    <xf numFmtId="0" fontId="3" fillId="0" borderId="0" xfId="3" applyFont="1" applyAlignment="1">
      <alignment vertical="center"/>
    </xf>
    <xf numFmtId="0" fontId="3" fillId="0" borderId="0" xfId="3" applyFont="1" applyAlignment="1">
      <alignment horizontal="left" vertical="center"/>
    </xf>
    <xf numFmtId="0" fontId="3" fillId="0" borderId="0" xfId="4" applyFont="1"/>
    <xf numFmtId="0" fontId="15" fillId="0" borderId="0" xfId="3" applyFont="1" applyAlignment="1">
      <alignment vertical="center"/>
    </xf>
    <xf numFmtId="0" fontId="4" fillId="0" borderId="0" xfId="3" applyFont="1" applyAlignment="1">
      <alignment horizontal="right" vertical="center"/>
    </xf>
    <xf numFmtId="0" fontId="4" fillId="0" borderId="0" xfId="3" applyFont="1" applyAlignment="1">
      <alignment vertical="center"/>
    </xf>
    <xf numFmtId="0" fontId="4" fillId="0" borderId="0" xfId="4" applyFont="1"/>
    <xf numFmtId="0" fontId="3" fillId="0" borderId="1" xfId="3" applyFont="1" applyBorder="1" applyAlignment="1">
      <alignment vertical="center"/>
    </xf>
    <xf numFmtId="0" fontId="3" fillId="0" borderId="3" xfId="3" applyFont="1" applyBorder="1" applyAlignment="1">
      <alignment vertical="center"/>
    </xf>
    <xf numFmtId="0" fontId="3" fillId="0" borderId="4" xfId="3" applyFont="1" applyBorder="1" applyAlignment="1">
      <alignment vertical="center"/>
    </xf>
    <xf numFmtId="0" fontId="8" fillId="0" borderId="4" xfId="3" applyFont="1" applyBorder="1" applyAlignment="1">
      <alignment vertical="center"/>
    </xf>
    <xf numFmtId="0" fontId="8" fillId="0" borderId="1" xfId="3" applyFont="1" applyBorder="1" applyAlignment="1">
      <alignment horizontal="left" vertical="center"/>
    </xf>
    <xf numFmtId="0" fontId="8" fillId="0" borderId="1" xfId="3" applyFont="1" applyBorder="1" applyAlignment="1">
      <alignment vertical="center"/>
    </xf>
    <xf numFmtId="0" fontId="5" fillId="0" borderId="0" xfId="3" applyFont="1" applyAlignment="1">
      <alignment vertical="center"/>
    </xf>
    <xf numFmtId="41" fontId="5" fillId="0" borderId="6" xfId="3" applyNumberFormat="1" applyFont="1" applyBorder="1" applyAlignment="1">
      <alignment vertical="center"/>
    </xf>
    <xf numFmtId="187" fontId="5" fillId="0" borderId="6" xfId="5" applyNumberFormat="1" applyFont="1" applyBorder="1" applyAlignment="1"/>
    <xf numFmtId="0" fontId="5" fillId="0" borderId="7" xfId="3" applyFont="1" applyBorder="1" applyAlignment="1">
      <alignment vertical="center"/>
    </xf>
    <xf numFmtId="0" fontId="5" fillId="0" borderId="0" xfId="3" applyFont="1" applyAlignment="1">
      <alignment horizontal="left" vertical="center"/>
    </xf>
    <xf numFmtId="41" fontId="5" fillId="0" borderId="7" xfId="5" applyNumberFormat="1" applyFont="1" applyBorder="1" applyAlignment="1">
      <alignment vertical="center"/>
    </xf>
    <xf numFmtId="0" fontId="9" fillId="0" borderId="0" xfId="3" applyFont="1" applyAlignment="1">
      <alignment vertical="center"/>
    </xf>
    <xf numFmtId="0" fontId="5" fillId="0" borderId="1" xfId="3" applyFont="1" applyBorder="1" applyAlignment="1">
      <alignment horizontal="center" vertical="center"/>
    </xf>
    <xf numFmtId="0" fontId="5" fillId="0" borderId="3" xfId="3" applyFont="1" applyBorder="1" applyAlignment="1">
      <alignment horizontal="center" vertical="center"/>
    </xf>
    <xf numFmtId="0" fontId="5" fillId="0" borderId="4" xfId="3" applyFont="1" applyBorder="1" applyAlignment="1">
      <alignment horizontal="center" vertical="center"/>
    </xf>
    <xf numFmtId="0" fontId="9" fillId="0" borderId="4" xfId="3" applyFont="1" applyBorder="1" applyAlignment="1">
      <alignment horizontal="center" vertical="center" shrinkToFit="1"/>
    </xf>
    <xf numFmtId="0" fontId="9" fillId="0" borderId="1" xfId="3" applyFont="1" applyBorder="1" applyAlignment="1">
      <alignment horizontal="left" vertical="center" shrinkToFit="1"/>
    </xf>
    <xf numFmtId="0" fontId="9" fillId="0" borderId="1" xfId="3" applyFont="1" applyBorder="1" applyAlignment="1">
      <alignment horizontal="center" vertical="center" shrinkToFit="1"/>
    </xf>
    <xf numFmtId="0" fontId="5" fillId="0" borderId="0" xfId="3" applyFont="1" applyAlignment="1">
      <alignment horizontal="center" vertical="center"/>
    </xf>
    <xf numFmtId="0" fontId="5" fillId="0" borderId="6" xfId="3" applyFont="1" applyBorder="1" applyAlignment="1">
      <alignment horizontal="center" vertical="center"/>
    </xf>
    <xf numFmtId="0" fontId="5" fillId="0" borderId="7" xfId="3" applyFont="1" applyBorder="1" applyAlignment="1">
      <alignment horizontal="center" vertical="center"/>
    </xf>
    <xf numFmtId="0" fontId="4" fillId="0" borderId="7" xfId="3" applyFont="1" applyBorder="1" applyAlignment="1">
      <alignment horizontal="center" vertical="center" shrinkToFit="1"/>
    </xf>
    <xf numFmtId="0" fontId="4" fillId="0" borderId="0" xfId="3" applyFont="1" applyAlignment="1">
      <alignment horizontal="center" vertical="center" shrinkToFit="1"/>
    </xf>
    <xf numFmtId="0" fontId="9" fillId="0" borderId="1" xfId="3" applyFont="1" applyBorder="1" applyAlignment="1">
      <alignment vertical="center"/>
    </xf>
    <xf numFmtId="0" fontId="9" fillId="0" borderId="2" xfId="3" applyFont="1" applyBorder="1" applyAlignment="1">
      <alignment vertical="center"/>
    </xf>
    <xf numFmtId="0" fontId="9" fillId="0" borderId="5" xfId="3" applyFont="1" applyBorder="1" applyAlignment="1">
      <alignment vertical="center"/>
    </xf>
    <xf numFmtId="0" fontId="9" fillId="0" borderId="14" xfId="3" applyFont="1" applyBorder="1" applyAlignment="1">
      <alignment vertical="center"/>
    </xf>
    <xf numFmtId="0" fontId="9" fillId="0" borderId="9" xfId="3" applyFont="1" applyBorder="1" applyAlignment="1">
      <alignment vertical="center"/>
    </xf>
    <xf numFmtId="0" fontId="9" fillId="0" borderId="10" xfId="3" applyFont="1" applyBorder="1" applyAlignment="1">
      <alignment vertical="center"/>
    </xf>
    <xf numFmtId="0" fontId="11" fillId="0" borderId="0" xfId="3" applyFont="1" applyAlignment="1">
      <alignment vertical="center"/>
    </xf>
    <xf numFmtId="0" fontId="11" fillId="0" borderId="0" xfId="3" applyFont="1" applyAlignment="1">
      <alignment horizontal="left" vertical="center"/>
    </xf>
    <xf numFmtId="41" fontId="5" fillId="0" borderId="0" xfId="5" applyNumberFormat="1" applyFont="1" applyBorder="1" applyAlignment="1">
      <alignment vertical="center"/>
    </xf>
    <xf numFmtId="41" fontId="5" fillId="0" borderId="0" xfId="5" applyNumberFormat="1" applyFont="1" applyBorder="1" applyAlignment="1">
      <alignment horizontal="right" vertical="center"/>
    </xf>
    <xf numFmtId="187" fontId="16" fillId="0" borderId="0" xfId="5" applyNumberFormat="1" applyFont="1" applyBorder="1" applyAlignment="1">
      <alignment vertical="center"/>
    </xf>
    <xf numFmtId="41" fontId="5" fillId="0" borderId="7" xfId="5" applyNumberFormat="1" applyFont="1" applyBorder="1" applyAlignment="1">
      <alignment horizontal="right" vertical="center"/>
    </xf>
    <xf numFmtId="41" fontId="5" fillId="0" borderId="6" xfId="3" applyNumberFormat="1" applyFont="1" applyBorder="1" applyAlignment="1">
      <alignment horizontal="right" vertical="center"/>
    </xf>
    <xf numFmtId="41" fontId="5" fillId="0" borderId="6" xfId="5" applyNumberFormat="1" applyFont="1" applyBorder="1" applyAlignment="1"/>
    <xf numFmtId="41" fontId="3" fillId="0" borderId="7" xfId="4" applyNumberFormat="1" applyFont="1" applyBorder="1"/>
    <xf numFmtId="41" fontId="3" fillId="0" borderId="6" xfId="4" applyNumberFormat="1" applyFont="1" applyBorder="1"/>
    <xf numFmtId="41" fontId="5" fillId="0" borderId="15" xfId="6" applyNumberFormat="1" applyFont="1" applyBorder="1" applyAlignment="1">
      <alignment horizontal="right" vertical="center"/>
    </xf>
    <xf numFmtId="187" fontId="5" fillId="0" borderId="7" xfId="3" applyNumberFormat="1" applyFont="1" applyBorder="1" applyAlignment="1">
      <alignment vertical="center"/>
    </xf>
    <xf numFmtId="0" fontId="13" fillId="0" borderId="0" xfId="3" applyFont="1" applyAlignment="1">
      <alignment vertical="center"/>
    </xf>
    <xf numFmtId="0" fontId="8" fillId="0" borderId="0" xfId="3" applyFont="1" applyAlignment="1">
      <alignment vertical="center"/>
    </xf>
    <xf numFmtId="0" fontId="8" fillId="0" borderId="0" xfId="3" applyFont="1" applyAlignment="1">
      <alignment horizontal="center" vertical="center"/>
    </xf>
    <xf numFmtId="41" fontId="16" fillId="0" borderId="7" xfId="5" applyNumberFormat="1" applyFont="1" applyBorder="1" applyAlignment="1">
      <alignment horizontal="right" vertical="center"/>
    </xf>
    <xf numFmtId="41" fontId="16" fillId="0" borderId="6" xfId="5" applyNumberFormat="1" applyFont="1" applyBorder="1" applyAlignment="1"/>
    <xf numFmtId="187" fontId="16" fillId="0" borderId="6" xfId="5" applyNumberFormat="1" applyFont="1" applyBorder="1" applyAlignment="1"/>
    <xf numFmtId="0" fontId="3" fillId="0" borderId="0" xfId="7" applyFont="1" applyAlignment="1">
      <alignment vertical="center"/>
    </xf>
    <xf numFmtId="0" fontId="3" fillId="0" borderId="0" xfId="7" applyFont="1" applyBorder="1" applyAlignment="1">
      <alignment vertical="center"/>
    </xf>
    <xf numFmtId="0" fontId="3" fillId="0" borderId="0" xfId="7" applyFont="1" applyAlignment="1">
      <alignment horizontal="left" vertical="center"/>
    </xf>
    <xf numFmtId="0" fontId="4" fillId="0" borderId="0" xfId="7" applyFont="1" applyAlignment="1">
      <alignment vertical="center"/>
    </xf>
    <xf numFmtId="0" fontId="5" fillId="0" borderId="0" xfId="7" applyFont="1" applyAlignment="1">
      <alignment vertical="center"/>
    </xf>
    <xf numFmtId="0" fontId="15" fillId="0" borderId="0" xfId="7" applyFont="1" applyAlignment="1">
      <alignment vertical="center"/>
    </xf>
    <xf numFmtId="0" fontId="4" fillId="0" borderId="0" xfId="7" applyFont="1" applyAlignment="1">
      <alignment horizontal="right" vertical="center"/>
    </xf>
    <xf numFmtId="0" fontId="4" fillId="0" borderId="0" xfId="7" applyFont="1" applyBorder="1" applyAlignment="1">
      <alignment vertical="center"/>
    </xf>
    <xf numFmtId="0" fontId="3" fillId="0" borderId="1" xfId="7" applyFont="1" applyBorder="1" applyAlignment="1">
      <alignment vertical="center"/>
    </xf>
    <xf numFmtId="0" fontId="3" fillId="0" borderId="3" xfId="7" applyFont="1" applyBorder="1" applyAlignment="1">
      <alignment vertical="center"/>
    </xf>
    <xf numFmtId="0" fontId="3" fillId="0" borderId="4" xfId="7" applyFont="1" applyBorder="1" applyAlignment="1">
      <alignment vertical="center"/>
    </xf>
    <xf numFmtId="0" fontId="8" fillId="0" borderId="4" xfId="7" applyFont="1" applyBorder="1" applyAlignment="1">
      <alignment vertical="center"/>
    </xf>
    <xf numFmtId="0" fontId="8" fillId="0" borderId="1" xfId="7" applyFont="1" applyBorder="1" applyAlignment="1">
      <alignment horizontal="left" vertical="center"/>
    </xf>
    <xf numFmtId="0" fontId="8" fillId="0" borderId="1" xfId="7" applyFont="1" applyBorder="1" applyAlignment="1">
      <alignment vertical="center"/>
    </xf>
    <xf numFmtId="0" fontId="5" fillId="0" borderId="0" xfId="7" applyFont="1" applyBorder="1" applyAlignment="1">
      <alignment vertical="center"/>
    </xf>
    <xf numFmtId="0" fontId="9" fillId="0" borderId="0" xfId="7" applyFont="1" applyBorder="1" applyAlignment="1">
      <alignment vertical="center"/>
    </xf>
    <xf numFmtId="41" fontId="5" fillId="0" borderId="6" xfId="7" applyNumberFormat="1" applyFont="1" applyBorder="1" applyAlignment="1">
      <alignment vertical="center"/>
    </xf>
    <xf numFmtId="187" fontId="5" fillId="0" borderId="6" xfId="8" applyNumberFormat="1" applyFont="1" applyBorder="1" applyAlignment="1"/>
    <xf numFmtId="0" fontId="5" fillId="0" borderId="7" xfId="7" applyFont="1" applyBorder="1" applyAlignment="1">
      <alignment vertical="center"/>
    </xf>
    <xf numFmtId="0" fontId="5" fillId="0" borderId="0" xfId="7" applyFont="1" applyBorder="1" applyAlignment="1">
      <alignment horizontal="left" vertical="center"/>
    </xf>
    <xf numFmtId="0" fontId="9" fillId="0" borderId="0" xfId="7" applyFont="1" applyAlignment="1">
      <alignment vertical="center"/>
    </xf>
    <xf numFmtId="0" fontId="9" fillId="0" borderId="0" xfId="7" applyFont="1" applyBorder="1" applyAlignment="1">
      <alignment horizontal="left" vertical="center"/>
    </xf>
    <xf numFmtId="41" fontId="5" fillId="0" borderId="7" xfId="8" applyNumberFormat="1" applyFont="1" applyBorder="1" applyAlignment="1">
      <alignment vertical="center"/>
    </xf>
    <xf numFmtId="0" fontId="11" fillId="0" borderId="0" xfId="7" applyFont="1" applyBorder="1" applyAlignment="1">
      <alignment vertical="center"/>
    </xf>
    <xf numFmtId="0" fontId="11" fillId="0" borderId="0" xfId="7" applyFont="1" applyAlignment="1">
      <alignment vertical="center"/>
    </xf>
    <xf numFmtId="41" fontId="5" fillId="0" borderId="7" xfId="8" applyNumberFormat="1" applyFont="1" applyBorder="1" applyAlignment="1">
      <alignment horizontal="right" vertical="center"/>
    </xf>
    <xf numFmtId="0" fontId="4" fillId="0" borderId="0" xfId="7" applyFont="1" applyBorder="1" applyAlignment="1">
      <alignment horizontal="center" vertical="center" shrinkToFit="1"/>
    </xf>
    <xf numFmtId="0" fontId="5" fillId="0" borderId="1" xfId="7" applyFont="1" applyBorder="1" applyAlignment="1">
      <alignment horizontal="center" vertical="center"/>
    </xf>
    <xf numFmtId="0" fontId="5" fillId="0" borderId="3" xfId="7" applyFont="1" applyBorder="1" applyAlignment="1">
      <alignment horizontal="center" vertical="center"/>
    </xf>
    <xf numFmtId="0" fontId="5" fillId="0" borderId="4" xfId="7" applyFont="1" applyBorder="1" applyAlignment="1">
      <alignment horizontal="center" vertical="center"/>
    </xf>
    <xf numFmtId="0" fontId="9" fillId="0" borderId="4" xfId="7" applyFont="1" applyBorder="1" applyAlignment="1">
      <alignment horizontal="center" vertical="center" shrinkToFit="1"/>
    </xf>
    <xf numFmtId="0" fontId="9" fillId="0" borderId="1" xfId="7" applyFont="1" applyBorder="1" applyAlignment="1">
      <alignment horizontal="left" vertical="center" shrinkToFit="1"/>
    </xf>
    <xf numFmtId="0" fontId="9" fillId="0" borderId="1" xfId="7" applyFont="1" applyBorder="1" applyAlignment="1">
      <alignment horizontal="center" vertical="center" shrinkToFit="1"/>
    </xf>
    <xf numFmtId="0" fontId="5" fillId="0" borderId="0" xfId="7" applyFont="1" applyBorder="1" applyAlignment="1">
      <alignment horizontal="center" vertical="center"/>
    </xf>
    <xf numFmtId="0" fontId="5" fillId="0" borderId="6" xfId="7" applyFont="1" applyBorder="1" applyAlignment="1">
      <alignment horizontal="center" vertical="center"/>
    </xf>
    <xf numFmtId="0" fontId="5" fillId="0" borderId="7" xfId="7" applyFont="1" applyBorder="1" applyAlignment="1">
      <alignment horizontal="center" vertical="center"/>
    </xf>
    <xf numFmtId="0" fontId="4" fillId="0" borderId="7" xfId="7" applyFont="1" applyBorder="1" applyAlignment="1">
      <alignment horizontal="center" vertical="center" shrinkToFit="1"/>
    </xf>
    <xf numFmtId="0" fontId="9" fillId="0" borderId="1" xfId="4" applyFont="1" applyBorder="1" applyAlignment="1">
      <alignment horizontal="center"/>
    </xf>
    <xf numFmtId="0" fontId="9" fillId="0" borderId="1" xfId="4" applyFont="1" applyBorder="1" applyAlignment="1">
      <alignment horizontal="left"/>
    </xf>
    <xf numFmtId="0" fontId="9" fillId="0" borderId="1" xfId="7" applyFont="1" applyBorder="1" applyAlignment="1">
      <alignment vertical="center"/>
    </xf>
    <xf numFmtId="0" fontId="9" fillId="0" borderId="2" xfId="7" applyFont="1" applyBorder="1" applyAlignment="1">
      <alignment vertical="center"/>
    </xf>
    <xf numFmtId="0" fontId="9" fillId="0" borderId="0" xfId="4" applyFont="1" applyBorder="1" applyAlignment="1">
      <alignment horizontal="center"/>
    </xf>
    <xf numFmtId="0" fontId="9" fillId="0" borderId="0" xfId="4" applyFont="1" applyBorder="1" applyAlignment="1">
      <alignment horizontal="left"/>
    </xf>
    <xf numFmtId="0" fontId="9" fillId="0" borderId="5" xfId="7" applyFont="1" applyBorder="1" applyAlignment="1">
      <alignment vertical="center"/>
    </xf>
    <xf numFmtId="0" fontId="9" fillId="0" borderId="14" xfId="7" applyFont="1" applyBorder="1" applyAlignment="1">
      <alignment vertical="center"/>
    </xf>
    <xf numFmtId="0" fontId="9" fillId="0" borderId="9" xfId="7" applyFont="1" applyBorder="1" applyAlignment="1">
      <alignment vertical="center"/>
    </xf>
    <xf numFmtId="0" fontId="9" fillId="0" borderId="10" xfId="7" applyFont="1" applyBorder="1" applyAlignment="1">
      <alignment vertical="center"/>
    </xf>
    <xf numFmtId="0" fontId="11" fillId="0" borderId="0" xfId="7" applyFont="1" applyBorder="1" applyAlignment="1">
      <alignment horizontal="left" vertical="center"/>
    </xf>
    <xf numFmtId="0" fontId="11" fillId="0" borderId="0" xfId="7" applyFont="1" applyAlignment="1">
      <alignment horizontal="left" vertical="center"/>
    </xf>
    <xf numFmtId="0" fontId="11" fillId="0" borderId="0" xfId="7" applyFont="1" applyAlignment="1"/>
    <xf numFmtId="0" fontId="5" fillId="0" borderId="0" xfId="7" applyFont="1" applyAlignment="1"/>
    <xf numFmtId="0" fontId="11" fillId="0" borderId="0" xfId="7" applyFont="1" applyBorder="1" applyAlignment="1"/>
    <xf numFmtId="0" fontId="11" fillId="0" borderId="0" xfId="7" applyFont="1" applyAlignment="1">
      <alignment horizontal="left"/>
    </xf>
    <xf numFmtId="41" fontId="5" fillId="0" borderId="0" xfId="8" applyNumberFormat="1" applyFont="1" applyBorder="1" applyAlignment="1">
      <alignment vertical="center"/>
    </xf>
    <xf numFmtId="41" fontId="5" fillId="0" borderId="0" xfId="8" applyNumberFormat="1" applyFont="1" applyBorder="1" applyAlignment="1">
      <alignment horizontal="right" vertical="center"/>
    </xf>
    <xf numFmtId="187" fontId="16" fillId="0" borderId="0" xfId="8" applyNumberFormat="1" applyFont="1" applyBorder="1" applyAlignment="1">
      <alignment vertical="center"/>
    </xf>
    <xf numFmtId="41" fontId="16" fillId="0" borderId="7" xfId="8" applyNumberFormat="1" applyFont="1" applyBorder="1" applyAlignment="1"/>
    <xf numFmtId="41" fontId="16" fillId="0" borderId="6" xfId="8" applyNumberFormat="1" applyFont="1" applyBorder="1" applyAlignment="1"/>
    <xf numFmtId="41" fontId="5" fillId="0" borderId="7" xfId="8" applyNumberFormat="1" applyFont="1" applyBorder="1" applyAlignment="1"/>
    <xf numFmtId="41" fontId="5" fillId="0" borderId="6" xfId="8" applyNumberFormat="1" applyFont="1" applyBorder="1" applyAlignment="1"/>
    <xf numFmtId="41" fontId="5" fillId="0" borderId="6" xfId="7" applyNumberFormat="1" applyFont="1" applyBorder="1" applyAlignment="1">
      <alignment horizontal="right" vertical="center"/>
    </xf>
    <xf numFmtId="187" fontId="5" fillId="0" borderId="7" xfId="7" applyNumberFormat="1" applyFont="1" applyBorder="1" applyAlignment="1">
      <alignment vertical="center"/>
    </xf>
    <xf numFmtId="0" fontId="13" fillId="0" borderId="0" xfId="7" applyFont="1" applyBorder="1" applyAlignment="1">
      <alignment vertical="center"/>
    </xf>
    <xf numFmtId="0" fontId="8" fillId="0" borderId="0" xfId="7" applyFont="1" applyAlignment="1">
      <alignment vertical="center"/>
    </xf>
    <xf numFmtId="0" fontId="8" fillId="0" borderId="0" xfId="7" applyFont="1" applyBorder="1" applyAlignment="1">
      <alignment horizontal="center" vertical="center"/>
    </xf>
    <xf numFmtId="41" fontId="16" fillId="0" borderId="7" xfId="8" applyNumberFormat="1" applyFont="1" applyBorder="1" applyAlignment="1">
      <alignment horizontal="right" vertical="center"/>
    </xf>
    <xf numFmtId="187" fontId="16" fillId="0" borderId="6" xfId="8" applyNumberFormat="1" applyFont="1" applyBorder="1" applyAlignment="1"/>
    <xf numFmtId="41" fontId="4" fillId="0" borderId="0" xfId="7" applyNumberFormat="1" applyFont="1" applyBorder="1" applyAlignment="1">
      <alignment horizontal="center" vertical="center" shrinkToFit="1"/>
    </xf>
    <xf numFmtId="0" fontId="3" fillId="0" borderId="0" xfId="3" applyFont="1" applyBorder="1" applyAlignment="1">
      <alignment vertical="center"/>
    </xf>
    <xf numFmtId="0" fontId="4" fillId="0" borderId="0" xfId="3" applyFont="1" applyBorder="1" applyAlignment="1">
      <alignment vertical="center"/>
    </xf>
    <xf numFmtId="0" fontId="8" fillId="0" borderId="2" xfId="3" applyFont="1" applyBorder="1" applyAlignment="1">
      <alignment vertical="center"/>
    </xf>
    <xf numFmtId="0" fontId="4" fillId="0" borderId="2" xfId="3" applyFont="1" applyBorder="1" applyAlignment="1">
      <alignment vertical="center"/>
    </xf>
    <xf numFmtId="0" fontId="4" fillId="0" borderId="3" xfId="3" applyFont="1" applyBorder="1" applyAlignment="1">
      <alignment vertical="center"/>
    </xf>
    <xf numFmtId="0" fontId="4" fillId="0" borderId="4" xfId="3" applyFont="1" applyBorder="1" applyAlignment="1">
      <alignment vertical="center"/>
    </xf>
    <xf numFmtId="0" fontId="5" fillId="0" borderId="1" xfId="3" applyFont="1" applyBorder="1" applyAlignment="1">
      <alignment vertical="center"/>
    </xf>
    <xf numFmtId="1" fontId="5" fillId="0" borderId="0" xfId="3" applyNumberFormat="1" applyFont="1" applyAlignment="1">
      <alignment vertical="center"/>
    </xf>
    <xf numFmtId="0" fontId="5" fillId="0" borderId="5" xfId="3" applyFont="1" applyBorder="1" applyAlignment="1">
      <alignment horizontal="left" vertical="center"/>
    </xf>
    <xf numFmtId="187" fontId="5" fillId="0" borderId="0" xfId="5" applyNumberFormat="1" applyFont="1" applyBorder="1" applyAlignment="1">
      <alignment horizontal="right" vertical="center"/>
    </xf>
    <xf numFmtId="187" fontId="5" fillId="0" borderId="6" xfId="5" applyNumberFormat="1" applyFont="1" applyBorder="1" applyAlignment="1">
      <alignment horizontal="right" vertical="center"/>
    </xf>
    <xf numFmtId="187" fontId="5" fillId="0" borderId="6" xfId="5" applyNumberFormat="1" applyFont="1" applyBorder="1" applyAlignment="1">
      <alignment horizontal="center" vertical="center"/>
    </xf>
    <xf numFmtId="187" fontId="5" fillId="3" borderId="6" xfId="5" applyNumberFormat="1" applyFont="1" applyFill="1" applyBorder="1" applyAlignment="1">
      <alignment horizontal="center" vertical="center"/>
    </xf>
    <xf numFmtId="0" fontId="5" fillId="0" borderId="0" xfId="3" applyFont="1" applyBorder="1" applyAlignment="1">
      <alignment vertical="center"/>
    </xf>
    <xf numFmtId="1" fontId="5" fillId="0" borderId="0" xfId="3" applyNumberFormat="1" applyFont="1" applyBorder="1" applyAlignment="1">
      <alignment vertical="center"/>
    </xf>
    <xf numFmtId="187" fontId="5" fillId="0" borderId="7" xfId="5" applyNumberFormat="1" applyFont="1" applyBorder="1" applyAlignment="1">
      <alignment horizontal="right" vertical="center"/>
    </xf>
    <xf numFmtId="41" fontId="5" fillId="0" borderId="0" xfId="3" applyNumberFormat="1" applyFont="1" applyBorder="1" applyAlignment="1">
      <alignment horizontal="right" vertical="center"/>
    </xf>
    <xf numFmtId="0" fontId="5" fillId="0" borderId="0" xfId="3" applyFont="1" applyBorder="1" applyAlignment="1">
      <alignment horizontal="center" vertical="center"/>
    </xf>
    <xf numFmtId="0" fontId="5" fillId="0" borderId="0" xfId="3" applyFont="1" applyBorder="1" applyAlignment="1">
      <alignment horizontal="left" vertical="center"/>
    </xf>
    <xf numFmtId="0" fontId="5" fillId="0" borderId="7" xfId="3" applyFont="1" applyBorder="1" applyAlignment="1">
      <alignment horizontal="right" vertical="center"/>
    </xf>
    <xf numFmtId="0" fontId="5" fillId="0" borderId="6" xfId="3" applyFont="1" applyBorder="1" applyAlignment="1">
      <alignment horizontal="right" vertical="center"/>
    </xf>
    <xf numFmtId="0" fontId="5" fillId="0" borderId="5" xfId="3" applyFont="1" applyBorder="1" applyAlignment="1">
      <alignment horizontal="right" vertical="center"/>
    </xf>
    <xf numFmtId="187" fontId="5" fillId="0" borderId="6" xfId="5" applyNumberFormat="1" applyFont="1" applyBorder="1" applyAlignment="1">
      <alignment vertical="center"/>
    </xf>
    <xf numFmtId="0" fontId="5" fillId="0" borderId="0" xfId="3" applyFont="1" applyFill="1" applyAlignment="1">
      <alignment vertical="center"/>
    </xf>
    <xf numFmtId="187" fontId="5" fillId="0" borderId="0" xfId="5" applyNumberFormat="1" applyFont="1" applyBorder="1" applyAlignment="1">
      <alignment vertical="center"/>
    </xf>
    <xf numFmtId="0" fontId="5" fillId="0" borderId="0" xfId="3" applyFont="1" applyFill="1" applyBorder="1" applyAlignment="1">
      <alignment vertical="center"/>
    </xf>
    <xf numFmtId="0" fontId="16" fillId="0" borderId="0" xfId="3" applyFont="1" applyAlignment="1">
      <alignment vertical="center"/>
    </xf>
    <xf numFmtId="0" fontId="16" fillId="0" borderId="1" xfId="3" applyFont="1" applyBorder="1" applyAlignment="1">
      <alignment vertical="center"/>
    </xf>
    <xf numFmtId="0" fontId="16" fillId="0" borderId="1" xfId="3" applyFont="1" applyBorder="1" applyAlignment="1">
      <alignment horizontal="center" vertical="center"/>
    </xf>
    <xf numFmtId="0" fontId="16" fillId="0" borderId="3" xfId="3" applyFont="1" applyBorder="1" applyAlignment="1">
      <alignment horizontal="center" vertical="center"/>
    </xf>
    <xf numFmtId="0" fontId="16" fillId="0" borderId="4" xfId="3" applyFont="1" applyBorder="1" applyAlignment="1">
      <alignment horizontal="center" vertical="center"/>
    </xf>
    <xf numFmtId="0" fontId="16" fillId="0" borderId="9" xfId="3" applyFont="1" applyBorder="1" applyAlignment="1">
      <alignment horizontal="center" vertical="center"/>
    </xf>
    <xf numFmtId="0" fontId="16" fillId="0" borderId="8" xfId="3" applyFont="1" applyBorder="1" applyAlignment="1">
      <alignment horizontal="center" vertical="center"/>
    </xf>
    <xf numFmtId="0" fontId="16" fillId="0" borderId="14" xfId="3" applyFont="1" applyBorder="1" applyAlignment="1">
      <alignment horizontal="center" vertical="center"/>
    </xf>
    <xf numFmtId="0" fontId="16" fillId="0" borderId="9" xfId="3" applyFont="1" applyBorder="1" applyAlignment="1">
      <alignment vertical="center"/>
    </xf>
    <xf numFmtId="0" fontId="16" fillId="0" borderId="14" xfId="3" applyFont="1" applyBorder="1" applyAlignment="1">
      <alignment vertical="center"/>
    </xf>
    <xf numFmtId="187" fontId="16" fillId="0" borderId="10" xfId="3" applyNumberFormat="1" applyFont="1" applyBorder="1" applyAlignment="1">
      <alignment vertical="center"/>
    </xf>
    <xf numFmtId="0" fontId="16" fillId="0" borderId="0" xfId="3" applyFont="1" applyBorder="1" applyAlignment="1">
      <alignment vertical="center"/>
    </xf>
    <xf numFmtId="0" fontId="11" fillId="0" borderId="0" xfId="3" applyFont="1" applyAlignment="1">
      <alignment horizontal="center" vertical="center"/>
    </xf>
    <xf numFmtId="0" fontId="17" fillId="0" borderId="0" xfId="3" applyFont="1"/>
    <xf numFmtId="0" fontId="11" fillId="0" borderId="0" xfId="3" applyFont="1" applyBorder="1" applyAlignment="1">
      <alignment vertical="center"/>
    </xf>
    <xf numFmtId="187" fontId="5" fillId="0" borderId="0" xfId="5" applyNumberFormat="1" applyFont="1" applyBorder="1" applyAlignment="1">
      <alignment horizontal="center" vertical="center"/>
    </xf>
    <xf numFmtId="0" fontId="5" fillId="0" borderId="0" xfId="3" applyFont="1" applyBorder="1" applyAlignment="1">
      <alignment horizontal="center" vertical="center" shrinkToFit="1"/>
    </xf>
    <xf numFmtId="0" fontId="5" fillId="0" borderId="5" xfId="3" applyFont="1" applyBorder="1" applyAlignment="1">
      <alignment vertical="center"/>
    </xf>
    <xf numFmtId="0" fontId="16" fillId="0" borderId="0" xfId="3" applyFont="1" applyBorder="1" applyAlignment="1">
      <alignment horizontal="center" vertical="center"/>
    </xf>
    <xf numFmtId="187" fontId="16" fillId="0" borderId="6" xfId="5" applyNumberFormat="1" applyFont="1" applyBorder="1" applyAlignment="1">
      <alignment horizontal="center" vertical="center"/>
    </xf>
    <xf numFmtId="0" fontId="9" fillId="0" borderId="5" xfId="1" applyFont="1" applyBorder="1" applyAlignment="1">
      <alignment horizontal="center"/>
    </xf>
    <xf numFmtId="0" fontId="9" fillId="0" borderId="0" xfId="1" applyFont="1" applyBorder="1" applyAlignment="1">
      <alignment horizontal="center"/>
    </xf>
    <xf numFmtId="0" fontId="9" fillId="0" borderId="2" xfId="1" applyFont="1" applyBorder="1" applyAlignment="1">
      <alignment horizontal="center"/>
    </xf>
    <xf numFmtId="0" fontId="9" fillId="0" borderId="1" xfId="1" applyFont="1" applyBorder="1" applyAlignment="1">
      <alignment horizontal="center"/>
    </xf>
    <xf numFmtId="0" fontId="9" fillId="0" borderId="5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0" fontId="9" fillId="0" borderId="9" xfId="1" applyFont="1" applyBorder="1" applyAlignment="1">
      <alignment horizontal="center" vertical="center" shrinkToFit="1"/>
    </xf>
    <xf numFmtId="0" fontId="9" fillId="0" borderId="14" xfId="1" applyFont="1" applyBorder="1" applyAlignment="1">
      <alignment horizontal="center" vertical="center" shrinkToFit="1"/>
    </xf>
    <xf numFmtId="0" fontId="9" fillId="0" borderId="0" xfId="1" applyFont="1" applyBorder="1" applyAlignment="1">
      <alignment horizontal="center" vertical="center" shrinkToFit="1"/>
    </xf>
    <xf numFmtId="0" fontId="9" fillId="0" borderId="7" xfId="1" applyFont="1" applyBorder="1" applyAlignment="1">
      <alignment horizontal="center" vertical="center" shrinkToFit="1"/>
    </xf>
    <xf numFmtId="0" fontId="9" fillId="0" borderId="1" xfId="1" applyFont="1" applyBorder="1" applyAlignment="1">
      <alignment horizontal="center" vertical="center" shrinkToFit="1"/>
    </xf>
    <xf numFmtId="0" fontId="9" fillId="0" borderId="4" xfId="1" applyFont="1" applyBorder="1" applyAlignment="1">
      <alignment horizontal="center" vertical="center" shrinkToFit="1"/>
    </xf>
    <xf numFmtId="0" fontId="9" fillId="0" borderId="13" xfId="1" applyFont="1" applyBorder="1" applyAlignment="1">
      <alignment horizontal="center"/>
    </xf>
    <xf numFmtId="0" fontId="9" fillId="0" borderId="12" xfId="1" applyFont="1" applyBorder="1" applyAlignment="1">
      <alignment horizontal="center"/>
    </xf>
    <xf numFmtId="0" fontId="9" fillId="0" borderId="11" xfId="1" applyFont="1" applyBorder="1" applyAlignment="1">
      <alignment horizontal="center"/>
    </xf>
    <xf numFmtId="0" fontId="9" fillId="0" borderId="10" xfId="1" applyFont="1" applyBorder="1" applyAlignment="1">
      <alignment horizontal="center" vertical="center" shrinkToFit="1"/>
    </xf>
    <xf numFmtId="0" fontId="9" fillId="0" borderId="5" xfId="1" applyFont="1" applyBorder="1" applyAlignment="1">
      <alignment horizontal="center" vertical="center" shrinkToFit="1"/>
    </xf>
    <xf numFmtId="0" fontId="9" fillId="0" borderId="2" xfId="1" applyFont="1" applyBorder="1" applyAlignment="1">
      <alignment horizontal="center" vertical="center" shrinkToFit="1"/>
    </xf>
    <xf numFmtId="0" fontId="9" fillId="0" borderId="7" xfId="1" applyFont="1" applyBorder="1" applyAlignment="1">
      <alignment horizontal="center"/>
    </xf>
    <xf numFmtId="0" fontId="4" fillId="0" borderId="5" xfId="1" applyFont="1" applyBorder="1" applyAlignment="1">
      <alignment horizontal="center" vertical="center"/>
    </xf>
    <xf numFmtId="0" fontId="4" fillId="0" borderId="0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/>
    </xf>
    <xf numFmtId="0" fontId="8" fillId="0" borderId="7" xfId="1" applyFont="1" applyBorder="1" applyAlignment="1">
      <alignment horizontal="center" vertical="center"/>
    </xf>
    <xf numFmtId="0" fontId="4" fillId="0" borderId="9" xfId="1" applyFont="1" applyBorder="1" applyAlignment="1">
      <alignment horizontal="center" vertical="center" shrinkToFit="1"/>
    </xf>
    <xf numFmtId="0" fontId="4" fillId="0" borderId="14" xfId="1" applyFont="1" applyBorder="1" applyAlignment="1">
      <alignment horizontal="center" vertical="center" shrinkToFit="1"/>
    </xf>
    <xf numFmtId="0" fontId="4" fillId="0" borderId="0" xfId="1" applyFont="1" applyBorder="1" applyAlignment="1">
      <alignment horizontal="center" vertical="center" shrinkToFit="1"/>
    </xf>
    <xf numFmtId="0" fontId="4" fillId="0" borderId="7" xfId="1" applyFont="1" applyBorder="1" applyAlignment="1">
      <alignment horizontal="center" vertical="center" shrinkToFit="1"/>
    </xf>
    <xf numFmtId="0" fontId="4" fillId="0" borderId="1" xfId="1" applyFont="1" applyBorder="1" applyAlignment="1">
      <alignment horizontal="center" vertical="center" shrinkToFit="1"/>
    </xf>
    <xf numFmtId="0" fontId="4" fillId="0" borderId="4" xfId="1" applyFont="1" applyBorder="1" applyAlignment="1">
      <alignment horizontal="center" vertical="center" shrinkToFit="1"/>
    </xf>
    <xf numFmtId="0" fontId="4" fillId="0" borderId="13" xfId="1" applyFont="1" applyBorder="1" applyAlignment="1">
      <alignment horizontal="center"/>
    </xf>
    <xf numFmtId="0" fontId="4" fillId="0" borderId="12" xfId="1" applyFont="1" applyBorder="1" applyAlignment="1">
      <alignment horizontal="center"/>
    </xf>
    <xf numFmtId="0" fontId="4" fillId="0" borderId="11" xfId="1" applyFont="1" applyBorder="1" applyAlignment="1">
      <alignment horizontal="center"/>
    </xf>
    <xf numFmtId="0" fontId="4" fillId="0" borderId="10" xfId="1" applyFont="1" applyBorder="1" applyAlignment="1">
      <alignment horizontal="center" vertical="center" shrinkToFit="1"/>
    </xf>
    <xf numFmtId="0" fontId="4" fillId="0" borderId="5" xfId="1" applyFont="1" applyBorder="1" applyAlignment="1">
      <alignment horizontal="center" vertical="center" shrinkToFit="1"/>
    </xf>
    <xf numFmtId="0" fontId="4" fillId="0" borderId="2" xfId="1" applyFont="1" applyBorder="1" applyAlignment="1">
      <alignment horizontal="center" vertical="center" shrinkToFit="1"/>
    </xf>
    <xf numFmtId="0" fontId="8" fillId="0" borderId="0" xfId="3" applyFont="1" applyAlignment="1">
      <alignment horizontal="center" vertical="center"/>
    </xf>
    <xf numFmtId="0" fontId="8" fillId="0" borderId="7" xfId="3" applyFont="1" applyBorder="1" applyAlignment="1">
      <alignment horizontal="center" vertical="center"/>
    </xf>
    <xf numFmtId="0" fontId="4" fillId="0" borderId="9" xfId="3" applyFont="1" applyBorder="1" applyAlignment="1">
      <alignment horizontal="center" vertical="center" shrinkToFit="1"/>
    </xf>
    <xf numFmtId="0" fontId="4" fillId="0" borderId="14" xfId="3" applyFont="1" applyBorder="1" applyAlignment="1">
      <alignment horizontal="center" vertical="center" shrinkToFit="1"/>
    </xf>
    <xf numFmtId="0" fontId="4" fillId="0" borderId="0" xfId="3" applyFont="1" applyAlignment="1">
      <alignment horizontal="center" vertical="center" shrinkToFit="1"/>
    </xf>
    <xf numFmtId="0" fontId="4" fillId="0" borderId="7" xfId="3" applyFont="1" applyBorder="1" applyAlignment="1">
      <alignment horizontal="center" vertical="center" shrinkToFit="1"/>
    </xf>
    <xf numFmtId="0" fontId="4" fillId="0" borderId="12" xfId="3" applyFont="1" applyBorder="1" applyAlignment="1">
      <alignment horizontal="center" vertical="center"/>
    </xf>
    <xf numFmtId="0" fontId="9" fillId="0" borderId="5" xfId="4" applyFont="1" applyBorder="1" applyAlignment="1">
      <alignment horizontal="center"/>
    </xf>
    <xf numFmtId="0" fontId="9" fillId="0" borderId="0" xfId="4" applyFont="1" applyAlignment="1">
      <alignment horizontal="center"/>
    </xf>
    <xf numFmtId="0" fontId="4" fillId="0" borderId="5" xfId="3" applyFont="1" applyBorder="1" applyAlignment="1">
      <alignment horizontal="center" vertical="center"/>
    </xf>
    <xf numFmtId="0" fontId="4" fillId="0" borderId="0" xfId="3" applyFont="1" applyAlignment="1">
      <alignment horizontal="center" vertical="center"/>
    </xf>
    <xf numFmtId="0" fontId="9" fillId="0" borderId="7" xfId="4" applyFont="1" applyBorder="1" applyAlignment="1">
      <alignment horizontal="center"/>
    </xf>
    <xf numFmtId="0" fontId="4" fillId="0" borderId="10" xfId="3" applyFont="1" applyBorder="1" applyAlignment="1">
      <alignment horizontal="center" vertical="center" shrinkToFit="1"/>
    </xf>
    <xf numFmtId="0" fontId="4" fillId="0" borderId="5" xfId="3" applyFont="1" applyBorder="1" applyAlignment="1">
      <alignment horizontal="center" vertical="center" shrinkToFit="1"/>
    </xf>
    <xf numFmtId="0" fontId="4" fillId="0" borderId="2" xfId="3" applyFont="1" applyBorder="1" applyAlignment="1">
      <alignment horizontal="center" vertical="center" shrinkToFit="1"/>
    </xf>
    <xf numFmtId="0" fontId="9" fillId="0" borderId="2" xfId="4" applyFont="1" applyBorder="1" applyAlignment="1">
      <alignment horizontal="center"/>
    </xf>
    <xf numFmtId="0" fontId="9" fillId="0" borderId="1" xfId="4" applyFont="1" applyBorder="1" applyAlignment="1">
      <alignment horizontal="center"/>
    </xf>
    <xf numFmtId="0" fontId="9" fillId="0" borderId="4" xfId="4" applyFont="1" applyBorder="1" applyAlignment="1">
      <alignment horizontal="center"/>
    </xf>
    <xf numFmtId="0" fontId="9" fillId="0" borderId="2" xfId="3" applyFont="1" applyBorder="1" applyAlignment="1">
      <alignment horizontal="center" vertical="center"/>
    </xf>
    <xf numFmtId="0" fontId="9" fillId="0" borderId="1" xfId="3" applyFont="1" applyBorder="1" applyAlignment="1">
      <alignment horizontal="center" vertical="center"/>
    </xf>
    <xf numFmtId="0" fontId="9" fillId="0" borderId="4" xfId="3" applyFont="1" applyBorder="1" applyAlignment="1">
      <alignment horizontal="center" vertical="center"/>
    </xf>
    <xf numFmtId="0" fontId="4" fillId="0" borderId="5" xfId="7" applyFont="1" applyBorder="1" applyAlignment="1">
      <alignment horizontal="center" vertical="center"/>
    </xf>
    <xf numFmtId="0" fontId="4" fillId="0" borderId="0" xfId="7" applyFont="1" applyBorder="1" applyAlignment="1">
      <alignment horizontal="center" vertical="center"/>
    </xf>
    <xf numFmtId="0" fontId="9" fillId="0" borderId="0" xfId="4" applyFont="1" applyBorder="1" applyAlignment="1">
      <alignment horizontal="center"/>
    </xf>
    <xf numFmtId="0" fontId="9" fillId="0" borderId="2" xfId="7" applyFont="1" applyBorder="1" applyAlignment="1">
      <alignment horizontal="center" vertical="center"/>
    </xf>
    <xf numFmtId="0" fontId="9" fillId="0" borderId="1" xfId="7" applyFont="1" applyBorder="1" applyAlignment="1">
      <alignment horizontal="center" vertical="center"/>
    </xf>
    <xf numFmtId="0" fontId="9" fillId="0" borderId="4" xfId="7" applyFont="1" applyBorder="1" applyAlignment="1">
      <alignment horizontal="center" vertical="center"/>
    </xf>
    <xf numFmtId="0" fontId="4" fillId="0" borderId="10" xfId="7" applyFont="1" applyBorder="1" applyAlignment="1">
      <alignment horizontal="center" vertical="center" shrinkToFit="1"/>
    </xf>
    <xf numFmtId="0" fontId="4" fillId="0" borderId="5" xfId="7" applyFont="1" applyBorder="1" applyAlignment="1">
      <alignment horizontal="center" vertical="center" shrinkToFit="1"/>
    </xf>
    <xf numFmtId="0" fontId="4" fillId="0" borderId="2" xfId="7" applyFont="1" applyBorder="1" applyAlignment="1">
      <alignment horizontal="center" vertical="center" shrinkToFit="1"/>
    </xf>
    <xf numFmtId="0" fontId="4" fillId="0" borderId="9" xfId="7" applyFont="1" applyBorder="1" applyAlignment="1">
      <alignment horizontal="center" vertical="center" shrinkToFit="1"/>
    </xf>
    <xf numFmtId="0" fontId="4" fillId="0" borderId="14" xfId="7" applyFont="1" applyBorder="1" applyAlignment="1">
      <alignment horizontal="center" vertical="center" shrinkToFit="1"/>
    </xf>
    <xf numFmtId="0" fontId="4" fillId="0" borderId="0" xfId="7" applyFont="1" applyBorder="1" applyAlignment="1">
      <alignment horizontal="center" vertical="center" shrinkToFit="1"/>
    </xf>
    <xf numFmtId="0" fontId="4" fillId="0" borderId="7" xfId="7" applyFont="1" applyBorder="1" applyAlignment="1">
      <alignment horizontal="center" vertical="center" shrinkToFit="1"/>
    </xf>
    <xf numFmtId="0" fontId="4" fillId="0" borderId="12" xfId="7" applyFont="1" applyBorder="1" applyAlignment="1">
      <alignment horizontal="center" vertical="center"/>
    </xf>
    <xf numFmtId="0" fontId="8" fillId="0" borderId="0" xfId="7" applyFont="1" applyBorder="1" applyAlignment="1">
      <alignment horizontal="center" vertical="center"/>
    </xf>
    <xf numFmtId="0" fontId="8" fillId="0" borderId="7" xfId="7" applyFont="1" applyBorder="1" applyAlignment="1">
      <alignment horizontal="center" vertical="center"/>
    </xf>
    <xf numFmtId="0" fontId="8" fillId="0" borderId="5" xfId="3" applyFont="1" applyBorder="1" applyAlignment="1">
      <alignment horizontal="center" vertical="center"/>
    </xf>
    <xf numFmtId="0" fontId="8" fillId="0" borderId="0" xfId="3" applyFont="1" applyBorder="1" applyAlignment="1">
      <alignment horizontal="center" vertical="center"/>
    </xf>
    <xf numFmtId="0" fontId="8" fillId="0" borderId="10" xfId="3" applyFont="1" applyBorder="1" applyAlignment="1">
      <alignment horizontal="center" vertical="center"/>
    </xf>
    <xf numFmtId="0" fontId="8" fillId="0" borderId="9" xfId="3" applyFont="1" applyBorder="1" applyAlignment="1">
      <alignment horizontal="center" vertical="center"/>
    </xf>
    <xf numFmtId="0" fontId="8" fillId="0" borderId="2" xfId="3" applyFont="1" applyBorder="1" applyAlignment="1">
      <alignment horizontal="center" vertical="center"/>
    </xf>
    <xf numFmtId="0" fontId="8" fillId="0" borderId="1" xfId="3" applyFont="1" applyBorder="1" applyAlignment="1">
      <alignment horizontal="center" vertical="center"/>
    </xf>
    <xf numFmtId="0" fontId="16" fillId="0" borderId="10" xfId="3" applyFont="1" applyBorder="1" applyAlignment="1">
      <alignment horizontal="center" vertical="center" shrinkToFit="1"/>
    </xf>
    <xf numFmtId="0" fontId="16" fillId="0" borderId="5" xfId="3" applyFont="1" applyBorder="1" applyAlignment="1">
      <alignment horizontal="center" vertical="center" shrinkToFit="1"/>
    </xf>
    <xf numFmtId="0" fontId="16" fillId="0" borderId="2" xfId="3" applyFont="1" applyBorder="1" applyAlignment="1">
      <alignment horizontal="center" vertical="center" shrinkToFit="1"/>
    </xf>
    <xf numFmtId="0" fontId="16" fillId="0" borderId="0" xfId="3" applyFont="1" applyBorder="1" applyAlignment="1">
      <alignment horizontal="center" vertical="center"/>
    </xf>
    <xf numFmtId="0" fontId="16" fillId="0" borderId="7" xfId="3" applyFont="1" applyBorder="1" applyAlignment="1">
      <alignment horizontal="center" vertical="center"/>
    </xf>
    <xf numFmtId="0" fontId="16" fillId="0" borderId="9" xfId="3" applyFont="1" applyBorder="1" applyAlignment="1">
      <alignment horizontal="center" vertical="center" shrinkToFit="1"/>
    </xf>
    <xf numFmtId="0" fontId="16" fillId="0" borderId="14" xfId="3" applyFont="1" applyBorder="1" applyAlignment="1">
      <alignment horizontal="center" vertical="center" shrinkToFit="1"/>
    </xf>
    <xf numFmtId="0" fontId="16" fillId="0" borderId="0" xfId="3" applyFont="1" applyBorder="1" applyAlignment="1">
      <alignment horizontal="center" vertical="center" shrinkToFit="1"/>
    </xf>
    <xf numFmtId="0" fontId="16" fillId="0" borderId="7" xfId="3" applyFont="1" applyBorder="1" applyAlignment="1">
      <alignment horizontal="center" vertical="center" shrinkToFit="1"/>
    </xf>
    <xf numFmtId="0" fontId="16" fillId="0" borderId="0" xfId="3" applyFont="1" applyAlignment="1">
      <alignment horizontal="center" vertical="center" shrinkToFit="1"/>
    </xf>
    <xf numFmtId="0" fontId="16" fillId="0" borderId="1" xfId="3" applyFont="1" applyBorder="1" applyAlignment="1">
      <alignment horizontal="center" vertical="center" shrinkToFit="1"/>
    </xf>
    <xf numFmtId="0" fontId="16" fillId="0" borderId="4" xfId="3" applyFont="1" applyBorder="1" applyAlignment="1">
      <alignment horizontal="center" vertical="center" shrinkToFit="1"/>
    </xf>
    <xf numFmtId="0" fontId="16" fillId="0" borderId="12" xfId="3" applyFont="1" applyBorder="1" applyAlignment="1">
      <alignment horizontal="center" vertical="center"/>
    </xf>
    <xf numFmtId="0" fontId="16" fillId="0" borderId="11" xfId="3" applyFont="1" applyBorder="1" applyAlignment="1">
      <alignment horizontal="center" vertical="center"/>
    </xf>
  </cellXfs>
  <cellStyles count="9">
    <cellStyle name="เครื่องหมายจุลภาค 2 2 2 3 2" xfId="5"/>
    <cellStyle name="เครื่องหมายจุลภาค 2 2 2 3 3" xfId="8"/>
    <cellStyle name="เครื่องหมายจุลภาค 9" xfId="2"/>
    <cellStyle name="ปกติ" xfId="0" builtinId="0"/>
    <cellStyle name="ปกติ 11" xfId="6"/>
    <cellStyle name="ปกติ 2 2 2 3 2" xfId="3"/>
    <cellStyle name="ปกติ 2 2 2 3 3" xfId="7"/>
    <cellStyle name="ปกติ 2 4" xfId="4"/>
    <cellStyle name="ปกติ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342900</xdr:colOff>
      <xdr:row>16</xdr:row>
      <xdr:rowOff>7620</xdr:rowOff>
    </xdr:from>
    <xdr:to>
      <xdr:col>22</xdr:col>
      <xdr:colOff>293369</xdr:colOff>
      <xdr:row>28</xdr:row>
      <xdr:rowOff>53341</xdr:rowOff>
    </xdr:to>
    <xdr:grpSp>
      <xdr:nvGrpSpPr>
        <xdr:cNvPr id="2" name="Group 7"/>
        <xdr:cNvGrpSpPr/>
      </xdr:nvGrpSpPr>
      <xdr:grpSpPr>
        <a:xfrm>
          <a:off x="13696950" y="3846195"/>
          <a:ext cx="407669" cy="3246121"/>
          <a:chOff x="9305925" y="3876675"/>
          <a:chExt cx="533399" cy="2590801"/>
        </a:xfrm>
      </xdr:grpSpPr>
      <xdr:grpSp>
        <xdr:nvGrpSpPr>
          <xdr:cNvPr id="3" name="Group 10"/>
          <xdr:cNvGrpSpPr/>
        </xdr:nvGrpSpPr>
        <xdr:grpSpPr>
          <a:xfrm>
            <a:off x="9425565" y="6057901"/>
            <a:ext cx="413759" cy="409575"/>
            <a:chOff x="9473190" y="6057901"/>
            <a:chExt cx="413759" cy="409575"/>
          </a:xfrm>
        </xdr:grpSpPr>
        <xdr:sp macro="" textlink="">
          <xdr:nvSpPr>
            <xdr:cNvPr id="5" name="Flowchart: Delay 11"/>
            <xdr:cNvSpPr/>
          </xdr:nvSpPr>
          <xdr:spPr bwMode="auto">
            <a:xfrm rot="5400000">
              <a:off x="9475282" y="6055809"/>
              <a:ext cx="409575" cy="413759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6" name="TextBox 5"/>
            <xdr:cNvSpPr txBox="1"/>
          </xdr:nvSpPr>
          <xdr:spPr>
            <a:xfrm rot="5400000">
              <a:off x="9484807" y="6079626"/>
              <a:ext cx="366713" cy="389946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49</a:t>
              </a:r>
              <a:endParaRPr lang="th-TH" sz="1100"/>
            </a:p>
          </xdr:txBody>
        </xdr:sp>
      </xdr:grpSp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305925" y="3876675"/>
            <a:ext cx="476250" cy="21336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Education Statistics</a:t>
            </a:r>
            <a:r>
              <a:rPr lang="th-TH" sz="1300" b="1" i="0" u="none" strike="noStrike" baseline="0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</xdr:grpSp>
    <xdr:clientData/>
  </xdr:twoCellAnchor>
  <xdr:twoCellAnchor>
    <xdr:from>
      <xdr:col>22</xdr:col>
      <xdr:colOff>0</xdr:colOff>
      <xdr:row>30</xdr:row>
      <xdr:rowOff>266700</xdr:rowOff>
    </xdr:from>
    <xdr:to>
      <xdr:col>22</xdr:col>
      <xdr:colOff>329565</xdr:colOff>
      <xdr:row>41</xdr:row>
      <xdr:rowOff>17145</xdr:rowOff>
    </xdr:to>
    <xdr:grpSp>
      <xdr:nvGrpSpPr>
        <xdr:cNvPr id="7" name="Group 7"/>
        <xdr:cNvGrpSpPr/>
      </xdr:nvGrpSpPr>
      <xdr:grpSpPr>
        <a:xfrm>
          <a:off x="13811250" y="7610475"/>
          <a:ext cx="329565" cy="2284095"/>
          <a:chOff x="9591675" y="47625"/>
          <a:chExt cx="371475" cy="2019300"/>
        </a:xfrm>
      </xdr:grpSpPr>
      <xdr:grpSp>
        <xdr:nvGrpSpPr>
          <xdr:cNvPr id="8" name="Group 10"/>
          <xdr:cNvGrpSpPr/>
        </xdr:nvGrpSpPr>
        <xdr:grpSpPr>
          <a:xfrm>
            <a:off x="9591675" y="47625"/>
            <a:ext cx="333375" cy="433390"/>
            <a:chOff x="9629775" y="161925"/>
            <a:chExt cx="333375" cy="433390"/>
          </a:xfrm>
        </xdr:grpSpPr>
        <xdr:sp macro="" textlink="">
          <xdr:nvSpPr>
            <xdr:cNvPr id="10" name="Flowchart: Delay 11"/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1" name="TextBox 10"/>
            <xdr:cNvSpPr txBox="1"/>
          </xdr:nvSpPr>
          <xdr:spPr>
            <a:xfrm rot="5400000">
              <a:off x="9605965" y="25241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50</a:t>
              </a:r>
              <a:endParaRPr lang="th-TH" sz="1100"/>
            </a:p>
          </xdr:txBody>
        </xdr:sp>
      </xdr:grpSp>
      <xdr:sp macro="" textlink="">
        <xdr:nvSpPr>
          <xdr:cNvPr id="9" name="Text Box 6"/>
          <xdr:cNvSpPr txBox="1">
            <a:spLocks noChangeArrowheads="1"/>
          </xdr:cNvSpPr>
        </xdr:nvSpPr>
        <xdr:spPr bwMode="auto">
          <a:xfrm>
            <a:off x="9658350" y="495300"/>
            <a:ext cx="304800" cy="15716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สถิติการศึกษา </a:t>
            </a:r>
          </a:p>
        </xdr:txBody>
      </xdr:sp>
    </xdr:grpSp>
    <xdr:clientData/>
  </xdr:twoCellAnchor>
  <xdr:twoCellAnchor>
    <xdr:from>
      <xdr:col>21</xdr:col>
      <xdr:colOff>0</xdr:colOff>
      <xdr:row>26</xdr:row>
      <xdr:rowOff>0</xdr:rowOff>
    </xdr:from>
    <xdr:to>
      <xdr:col>21</xdr:col>
      <xdr:colOff>388620</xdr:colOff>
      <xdr:row>29</xdr:row>
      <xdr:rowOff>73752</xdr:rowOff>
    </xdr:to>
    <xdr:grpSp>
      <xdr:nvGrpSpPr>
        <xdr:cNvPr id="12" name="Group 12"/>
        <xdr:cNvGrpSpPr/>
      </xdr:nvGrpSpPr>
      <xdr:grpSpPr>
        <a:xfrm>
          <a:off x="13354050" y="6505575"/>
          <a:ext cx="388620" cy="664302"/>
          <a:chOff x="7877175" y="6896099"/>
          <a:chExt cx="400050" cy="457200"/>
        </a:xfrm>
      </xdr:grpSpPr>
      <xdr:pic>
        <xdr:nvPicPr>
          <xdr:cNvPr id="13" name="Picture 13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14" name="Chevron 14"/>
          <xdr:cNvSpPr/>
        </xdr:nvSpPr>
        <xdr:spPr>
          <a:xfrm rot="16200000">
            <a:off x="7848600" y="6934199"/>
            <a:ext cx="447675" cy="371475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21</xdr:col>
      <xdr:colOff>62484</xdr:colOff>
      <xdr:row>26</xdr:row>
      <xdr:rowOff>114140</xdr:rowOff>
    </xdr:from>
    <xdr:to>
      <xdr:col>21</xdr:col>
      <xdr:colOff>337503</xdr:colOff>
      <xdr:row>29</xdr:row>
      <xdr:rowOff>25633</xdr:rowOff>
    </xdr:to>
    <xdr:sp macro="" textlink="">
      <xdr:nvSpPr>
        <xdr:cNvPr id="15" name="TextBox 14"/>
        <xdr:cNvSpPr txBox="1"/>
      </xdr:nvSpPr>
      <xdr:spPr>
        <a:xfrm rot="5400000">
          <a:off x="11574235" y="4909189"/>
          <a:ext cx="454418" cy="2750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 baseline="0">
              <a:solidFill>
                <a:schemeClr val="dk1"/>
              </a:solidFill>
              <a:latin typeface="Calibri" pitchFamily="34" charset="0"/>
              <a:ea typeface="+mn-ea"/>
              <a:cs typeface="Calibri" pitchFamily="34" charset="0"/>
            </a:rPr>
            <a:t>49</a:t>
          </a:r>
          <a:endParaRPr lang="th-TH" sz="1100"/>
        </a:p>
      </xdr:txBody>
    </xdr:sp>
    <xdr:clientData/>
  </xdr:twoCellAnchor>
  <xdr:twoCellAnchor>
    <xdr:from>
      <xdr:col>21</xdr:col>
      <xdr:colOff>7620</xdr:colOff>
      <xdr:row>30</xdr:row>
      <xdr:rowOff>121920</xdr:rowOff>
    </xdr:from>
    <xdr:to>
      <xdr:col>21</xdr:col>
      <xdr:colOff>431348</xdr:colOff>
      <xdr:row>33</xdr:row>
      <xdr:rowOff>157572</xdr:rowOff>
    </xdr:to>
    <xdr:grpSp>
      <xdr:nvGrpSpPr>
        <xdr:cNvPr id="16" name="Group 12"/>
        <xdr:cNvGrpSpPr/>
      </xdr:nvGrpSpPr>
      <xdr:grpSpPr>
        <a:xfrm>
          <a:off x="13361670" y="7465695"/>
          <a:ext cx="423728" cy="721452"/>
          <a:chOff x="7877175" y="6896099"/>
          <a:chExt cx="400050" cy="457200"/>
        </a:xfrm>
      </xdr:grpSpPr>
      <xdr:pic>
        <xdr:nvPicPr>
          <xdr:cNvPr id="17" name="Picture 13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18" name="Chevron 14"/>
          <xdr:cNvSpPr/>
        </xdr:nvSpPr>
        <xdr:spPr>
          <a:xfrm rot="16200000">
            <a:off x="7848600" y="6934199"/>
            <a:ext cx="447675" cy="371475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21</xdr:col>
      <xdr:colOff>100584</xdr:colOff>
      <xdr:row>30</xdr:row>
      <xdr:rowOff>228440</xdr:rowOff>
    </xdr:from>
    <xdr:to>
      <xdr:col>21</xdr:col>
      <xdr:colOff>375603</xdr:colOff>
      <xdr:row>33</xdr:row>
      <xdr:rowOff>101833</xdr:rowOff>
    </xdr:to>
    <xdr:sp macro="" textlink="">
      <xdr:nvSpPr>
        <xdr:cNvPr id="19" name="TextBox 18"/>
        <xdr:cNvSpPr txBox="1"/>
      </xdr:nvSpPr>
      <xdr:spPr>
        <a:xfrm rot="5400000">
          <a:off x="11607572" y="5704527"/>
          <a:ext cx="463943" cy="2750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 baseline="0">
              <a:solidFill>
                <a:schemeClr val="dk1"/>
              </a:solidFill>
              <a:latin typeface="Calibri" pitchFamily="34" charset="0"/>
              <a:ea typeface="+mn-ea"/>
              <a:cs typeface="Calibri" pitchFamily="34" charset="0"/>
            </a:rPr>
            <a:t>50</a:t>
          </a:r>
          <a:endParaRPr lang="th-TH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0</xdr:colOff>
      <xdr:row>27</xdr:row>
      <xdr:rowOff>9525</xdr:rowOff>
    </xdr:from>
    <xdr:to>
      <xdr:col>21</xdr:col>
      <xdr:colOff>409575</xdr:colOff>
      <xdr:row>52</xdr:row>
      <xdr:rowOff>0</xdr:rowOff>
    </xdr:to>
    <xdr:grpSp>
      <xdr:nvGrpSpPr>
        <xdr:cNvPr id="2" name="Group 132"/>
        <xdr:cNvGrpSpPr>
          <a:grpSpLocks/>
        </xdr:cNvGrpSpPr>
      </xdr:nvGrpSpPr>
      <xdr:grpSpPr bwMode="auto">
        <a:xfrm>
          <a:off x="10639425" y="7439025"/>
          <a:ext cx="409575" cy="7848600"/>
          <a:chOff x="994" y="0"/>
          <a:chExt cx="42" cy="716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94" y="51"/>
            <a:ext cx="42" cy="61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400" b="1" i="0">
                <a:latin typeface="TH SarabunPSK" pitchFamily="34" charset="-34"/>
                <a:ea typeface="+mn-ea"/>
                <a:cs typeface="TH SarabunPSK" pitchFamily="34" charset="-34"/>
              </a:rPr>
              <a:t>Education, Training, Religious and Culture Statistics Including Mass Communication Statistics</a:t>
            </a:r>
            <a:r>
              <a:rPr lang="th-TH" sz="1200" b="0" i="0" strike="noStrike">
                <a:solidFill>
                  <a:srgbClr val="FFFFFF"/>
                </a:solidFill>
                <a:latin typeface="TH SarabunPSK" pitchFamily="34" charset="-34"/>
                <a:cs typeface="TH SarabunPSK" pitchFamily="34" charset="-34"/>
              </a:rPr>
              <a:t>..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4" y="661"/>
            <a:ext cx="37" cy="5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0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57</a:t>
            </a:r>
          </a:p>
          <a:p>
            <a:pPr algn="ctr" rtl="0">
              <a:defRPr sz="1000"/>
            </a:pPr>
            <a:endParaRPr lang="th-TH" sz="12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flipH="1">
            <a:off x="1019" y="0"/>
            <a:ext cx="0" cy="673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21</xdr:col>
      <xdr:colOff>0</xdr:colOff>
      <xdr:row>0</xdr:row>
      <xdr:rowOff>0</xdr:rowOff>
    </xdr:from>
    <xdr:to>
      <xdr:col>22</xdr:col>
      <xdr:colOff>400050</xdr:colOff>
      <xdr:row>27</xdr:row>
      <xdr:rowOff>0</xdr:rowOff>
    </xdr:to>
    <xdr:grpSp>
      <xdr:nvGrpSpPr>
        <xdr:cNvPr id="6" name="Group 128"/>
        <xdr:cNvGrpSpPr>
          <a:grpSpLocks/>
        </xdr:cNvGrpSpPr>
      </xdr:nvGrpSpPr>
      <xdr:grpSpPr bwMode="auto">
        <a:xfrm>
          <a:off x="10639425" y="0"/>
          <a:ext cx="942975" cy="7429500"/>
          <a:chOff x="999" y="702"/>
          <a:chExt cx="72" cy="685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1033" y="732"/>
            <a:ext cx="38" cy="44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999" y="702"/>
            <a:ext cx="66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0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56</a:t>
            </a:r>
          </a:p>
        </xdr:txBody>
      </xdr:sp>
      <xdr:cxnSp macro="">
        <xdr:nvCxnSpPr>
          <xdr:cNvPr id="9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21</xdr:col>
      <xdr:colOff>0</xdr:colOff>
      <xdr:row>51</xdr:row>
      <xdr:rowOff>123825</xdr:rowOff>
    </xdr:from>
    <xdr:to>
      <xdr:col>21</xdr:col>
      <xdr:colOff>495300</xdr:colOff>
      <xdr:row>79</xdr:row>
      <xdr:rowOff>0</xdr:rowOff>
    </xdr:to>
    <xdr:grpSp>
      <xdr:nvGrpSpPr>
        <xdr:cNvPr id="10" name="Group 127"/>
        <xdr:cNvGrpSpPr>
          <a:grpSpLocks/>
        </xdr:cNvGrpSpPr>
      </xdr:nvGrpSpPr>
      <xdr:grpSpPr bwMode="auto">
        <a:xfrm>
          <a:off x="10639425" y="15116175"/>
          <a:ext cx="495300" cy="7334250"/>
          <a:chOff x="1005" y="702"/>
          <a:chExt cx="60" cy="681"/>
        </a:xfrm>
      </xdr:grpSpPr>
      <xdr:sp macro="" textlink="">
        <xdr:nvSpPr>
          <xdr:cNvPr id="11" name="Text Box 6"/>
          <xdr:cNvSpPr txBox="1">
            <a:spLocks noChangeArrowheads="1"/>
          </xdr:cNvSpPr>
        </xdr:nvSpPr>
        <xdr:spPr bwMode="auto">
          <a:xfrm>
            <a:off x="1032" y="727"/>
            <a:ext cx="33" cy="39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12" name="Text Box 1"/>
          <xdr:cNvSpPr txBox="1">
            <a:spLocks noChangeArrowheads="1"/>
          </xdr:cNvSpPr>
        </xdr:nvSpPr>
        <xdr:spPr bwMode="auto">
          <a:xfrm>
            <a:off x="1005" y="702"/>
            <a:ext cx="58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0" i="0" u="none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58</a:t>
            </a:r>
          </a:p>
        </xdr:txBody>
      </xdr:sp>
      <xdr:cxnSp macro="">
        <xdr:nvCxnSpPr>
          <xdr:cNvPr id="13" name="Straight Connector 12"/>
          <xdr:cNvCxnSpPr>
            <a:cxnSpLocks noChangeShapeType="1"/>
          </xdr:cNvCxnSpPr>
        </xdr:nvCxnSpPr>
        <xdr:spPr bwMode="auto">
          <a:xfrm rot="5400000">
            <a:off x="704" y="1057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Z73"/>
  <sheetViews>
    <sheetView tabSelected="1" workbookViewId="0">
      <selection activeCell="D14" sqref="D14"/>
    </sheetView>
  </sheetViews>
  <sheetFormatPr defaultColWidth="7.25" defaultRowHeight="21.75" x14ac:dyDescent="0.2"/>
  <cols>
    <col min="1" max="1" width="1.375" style="127" customWidth="1"/>
    <col min="2" max="2" width="5.125" style="127" customWidth="1"/>
    <col min="3" max="3" width="3.75" style="129" customWidth="1"/>
    <col min="4" max="4" width="6.25" style="127" customWidth="1"/>
    <col min="5" max="5" width="7.375" style="127" customWidth="1"/>
    <col min="6" max="6" width="6.625" style="127" customWidth="1"/>
    <col min="7" max="7" width="7.125" style="127" customWidth="1"/>
    <col min="8" max="9" width="9.625" style="127" customWidth="1"/>
    <col min="10" max="10" width="9.75" style="127" customWidth="1"/>
    <col min="11" max="13" width="10.125" style="127" customWidth="1"/>
    <col min="14" max="16" width="5.625" style="127" customWidth="1"/>
    <col min="17" max="17" width="5.125" style="127" customWidth="1"/>
    <col min="18" max="19" width="5.5" style="127" customWidth="1"/>
    <col min="20" max="20" width="21.375" style="128" customWidth="1"/>
    <col min="21" max="21" width="23.875" style="128" customWidth="1"/>
    <col min="22" max="22" width="6" style="127" customWidth="1"/>
    <col min="23" max="16384" width="7.25" style="127"/>
  </cols>
  <sheetData>
    <row r="1" spans="1:21" s="151" customFormat="1" ht="26.25" customHeight="1" x14ac:dyDescent="0.2">
      <c r="B1" s="175" t="s">
        <v>170</v>
      </c>
      <c r="C1" s="175"/>
      <c r="D1" s="175" t="s">
        <v>182</v>
      </c>
      <c r="K1" s="151" t="s">
        <v>6</v>
      </c>
      <c r="T1" s="150"/>
      <c r="U1" s="150"/>
    </row>
    <row r="2" spans="1:21" s="150" customFormat="1" x14ac:dyDescent="0.2">
      <c r="B2" s="174" t="s">
        <v>168</v>
      </c>
      <c r="C2" s="175"/>
      <c r="D2" s="174" t="s">
        <v>181</v>
      </c>
      <c r="K2" s="150" t="s">
        <v>3</v>
      </c>
    </row>
    <row r="3" spans="1:21" ht="6" customHeight="1" x14ac:dyDescent="0.2"/>
    <row r="4" spans="1:21" s="147" customFormat="1" ht="17.45" customHeight="1" x14ac:dyDescent="0.2">
      <c r="A4" s="308" t="s">
        <v>52</v>
      </c>
      <c r="B4" s="308"/>
      <c r="C4" s="308"/>
      <c r="D4" s="309"/>
      <c r="E4" s="173"/>
      <c r="F4" s="172"/>
      <c r="G4" s="171"/>
      <c r="H4" s="312" t="s">
        <v>51</v>
      </c>
      <c r="I4" s="312"/>
      <c r="J4" s="312"/>
      <c r="K4" s="312"/>
      <c r="L4" s="312"/>
      <c r="M4" s="312"/>
      <c r="N4" s="312"/>
      <c r="O4" s="312"/>
      <c r="P4" s="312"/>
      <c r="Q4" s="312"/>
      <c r="R4" s="312"/>
      <c r="S4" s="312"/>
      <c r="T4" s="305" t="s">
        <v>50</v>
      </c>
      <c r="U4" s="153"/>
    </row>
    <row r="5" spans="1:21" s="147" customFormat="1" ht="17.45" customHeight="1" x14ac:dyDescent="0.4">
      <c r="A5" s="310"/>
      <c r="B5" s="310"/>
      <c r="C5" s="310"/>
      <c r="D5" s="311"/>
      <c r="E5" s="170"/>
      <c r="F5" s="142"/>
      <c r="G5" s="142" t="s">
        <v>49</v>
      </c>
      <c r="H5" s="285" t="s">
        <v>178</v>
      </c>
      <c r="I5" s="301"/>
      <c r="J5" s="289"/>
      <c r="K5" s="285" t="s">
        <v>178</v>
      </c>
      <c r="L5" s="301"/>
      <c r="M5" s="289"/>
      <c r="N5" s="285" t="s">
        <v>166</v>
      </c>
      <c r="O5" s="301"/>
      <c r="P5" s="289"/>
      <c r="Q5" s="285"/>
      <c r="R5" s="301"/>
      <c r="S5" s="301"/>
      <c r="T5" s="306"/>
      <c r="U5" s="153"/>
    </row>
    <row r="6" spans="1:21" s="147" customFormat="1" ht="17.45" customHeight="1" x14ac:dyDescent="0.4">
      <c r="A6" s="310"/>
      <c r="B6" s="310"/>
      <c r="C6" s="310"/>
      <c r="D6" s="311"/>
      <c r="E6" s="299" t="s">
        <v>34</v>
      </c>
      <c r="F6" s="300"/>
      <c r="G6" s="300"/>
      <c r="H6" s="285" t="s">
        <v>177</v>
      </c>
      <c r="I6" s="301"/>
      <c r="J6" s="289"/>
      <c r="K6" s="168" t="s">
        <v>176</v>
      </c>
      <c r="L6" s="168"/>
      <c r="M6" s="168"/>
      <c r="N6" s="285" t="s">
        <v>165</v>
      </c>
      <c r="O6" s="301"/>
      <c r="P6" s="289"/>
      <c r="Q6" s="285" t="s">
        <v>44</v>
      </c>
      <c r="R6" s="301"/>
      <c r="S6" s="301"/>
      <c r="T6" s="306"/>
      <c r="U6" s="153"/>
    </row>
    <row r="7" spans="1:21" s="147" customFormat="1" ht="17.45" customHeight="1" x14ac:dyDescent="0.4">
      <c r="A7" s="310"/>
      <c r="B7" s="310"/>
      <c r="C7" s="310"/>
      <c r="D7" s="311"/>
      <c r="E7" s="299" t="s">
        <v>31</v>
      </c>
      <c r="F7" s="300"/>
      <c r="G7" s="300"/>
      <c r="H7" s="285" t="s">
        <v>175</v>
      </c>
      <c r="I7" s="301"/>
      <c r="J7" s="289"/>
      <c r="K7" s="285" t="s">
        <v>175</v>
      </c>
      <c r="L7" s="301"/>
      <c r="M7" s="289"/>
      <c r="N7" s="285" t="s">
        <v>40</v>
      </c>
      <c r="O7" s="301"/>
      <c r="P7" s="289"/>
      <c r="Q7" s="285" t="s">
        <v>41</v>
      </c>
      <c r="R7" s="301"/>
      <c r="S7" s="301"/>
      <c r="T7" s="306"/>
      <c r="U7" s="153"/>
    </row>
    <row r="8" spans="1:21" s="147" customFormat="1" ht="17.45" customHeight="1" x14ac:dyDescent="0.4">
      <c r="A8" s="310"/>
      <c r="B8" s="310"/>
      <c r="C8" s="310"/>
      <c r="D8" s="311"/>
      <c r="E8" s="167"/>
      <c r="F8" s="166"/>
      <c r="G8" s="166"/>
      <c r="H8" s="293" t="s">
        <v>174</v>
      </c>
      <c r="I8" s="294"/>
      <c r="J8" s="295"/>
      <c r="K8" s="165" t="s">
        <v>173</v>
      </c>
      <c r="L8" s="164"/>
      <c r="M8" s="164"/>
      <c r="N8" s="302" t="s">
        <v>164</v>
      </c>
      <c r="O8" s="303"/>
      <c r="P8" s="304"/>
      <c r="Q8" s="302" t="s">
        <v>39</v>
      </c>
      <c r="R8" s="303"/>
      <c r="S8" s="303"/>
      <c r="T8" s="306"/>
      <c r="U8" s="153"/>
    </row>
    <row r="9" spans="1:21" s="147" customFormat="1" ht="17.45" customHeight="1" x14ac:dyDescent="0.2">
      <c r="A9" s="153"/>
      <c r="B9" s="194"/>
      <c r="C9" s="194"/>
      <c r="D9" s="194"/>
      <c r="E9" s="161" t="s">
        <v>34</v>
      </c>
      <c r="F9" s="161" t="s">
        <v>33</v>
      </c>
      <c r="G9" s="162" t="s">
        <v>32</v>
      </c>
      <c r="H9" s="161" t="s">
        <v>34</v>
      </c>
      <c r="I9" s="161" t="s">
        <v>33</v>
      </c>
      <c r="J9" s="162" t="s">
        <v>32</v>
      </c>
      <c r="K9" s="161" t="s">
        <v>34</v>
      </c>
      <c r="L9" s="161" t="s">
        <v>33</v>
      </c>
      <c r="M9" s="162" t="s">
        <v>32</v>
      </c>
      <c r="N9" s="161" t="s">
        <v>34</v>
      </c>
      <c r="O9" s="161" t="s">
        <v>33</v>
      </c>
      <c r="P9" s="162" t="s">
        <v>32</v>
      </c>
      <c r="Q9" s="161" t="s">
        <v>34</v>
      </c>
      <c r="R9" s="161" t="s">
        <v>33</v>
      </c>
      <c r="S9" s="160" t="s">
        <v>32</v>
      </c>
      <c r="T9" s="306"/>
      <c r="U9" s="153"/>
    </row>
    <row r="10" spans="1:21" s="142" customFormat="1" ht="17.45" customHeight="1" x14ac:dyDescent="0.2">
      <c r="A10" s="159"/>
      <c r="B10" s="159"/>
      <c r="C10" s="158"/>
      <c r="D10" s="157"/>
      <c r="E10" s="155" t="s">
        <v>31</v>
      </c>
      <c r="F10" s="155" t="s">
        <v>30</v>
      </c>
      <c r="G10" s="156" t="s">
        <v>29</v>
      </c>
      <c r="H10" s="155" t="s">
        <v>31</v>
      </c>
      <c r="I10" s="155" t="s">
        <v>30</v>
      </c>
      <c r="J10" s="156" t="s">
        <v>29</v>
      </c>
      <c r="K10" s="155" t="s">
        <v>31</v>
      </c>
      <c r="L10" s="155" t="s">
        <v>30</v>
      </c>
      <c r="M10" s="156" t="s">
        <v>29</v>
      </c>
      <c r="N10" s="155" t="s">
        <v>31</v>
      </c>
      <c r="O10" s="155" t="s">
        <v>30</v>
      </c>
      <c r="P10" s="156" t="s">
        <v>29</v>
      </c>
      <c r="Q10" s="155" t="s">
        <v>31</v>
      </c>
      <c r="R10" s="155" t="s">
        <v>30</v>
      </c>
      <c r="S10" s="154" t="s">
        <v>29</v>
      </c>
      <c r="T10" s="307"/>
      <c r="U10" s="153"/>
    </row>
    <row r="11" spans="1:21" s="190" customFormat="1" ht="22.5" customHeight="1" x14ac:dyDescent="0.45">
      <c r="A11" s="313" t="s">
        <v>158</v>
      </c>
      <c r="B11" s="313"/>
      <c r="C11" s="313"/>
      <c r="D11" s="314"/>
      <c r="E11" s="193">
        <v>21284</v>
      </c>
      <c r="F11" s="193">
        <v>6586</v>
      </c>
      <c r="G11" s="193">
        <v>14698</v>
      </c>
      <c r="H11" s="184">
        <v>17141</v>
      </c>
      <c r="I11" s="184">
        <v>5173</v>
      </c>
      <c r="J11" s="184">
        <v>11968</v>
      </c>
      <c r="K11" s="183">
        <v>4143</v>
      </c>
      <c r="L11" s="183">
        <v>1413</v>
      </c>
      <c r="M11" s="183">
        <v>2730</v>
      </c>
      <c r="N11" s="192"/>
      <c r="O11" s="192"/>
      <c r="P11" s="192"/>
      <c r="Q11" s="192"/>
      <c r="R11" s="192"/>
      <c r="S11" s="192"/>
      <c r="T11" s="191" t="s">
        <v>31</v>
      </c>
      <c r="U11" s="191"/>
    </row>
    <row r="12" spans="1:21" s="131" customFormat="1" ht="21" customHeight="1" x14ac:dyDescent="0.45">
      <c r="A12" s="141"/>
      <c r="B12" s="141" t="s">
        <v>153</v>
      </c>
      <c r="C12" s="146"/>
      <c r="D12" s="145"/>
      <c r="E12" s="144">
        <v>3291</v>
      </c>
      <c r="F12" s="144">
        <v>822</v>
      </c>
      <c r="G12" s="144">
        <v>2469</v>
      </c>
      <c r="H12" s="186">
        <v>1740</v>
      </c>
      <c r="I12" s="186">
        <v>358</v>
      </c>
      <c r="J12" s="186">
        <v>1382</v>
      </c>
      <c r="K12" s="185">
        <v>1551</v>
      </c>
      <c r="L12" s="185">
        <v>464</v>
      </c>
      <c r="M12" s="185">
        <v>1087</v>
      </c>
      <c r="N12" s="152"/>
      <c r="O12" s="152"/>
      <c r="P12" s="152"/>
      <c r="Q12" s="186"/>
      <c r="R12" s="186"/>
      <c r="S12" s="186"/>
      <c r="T12" s="142" t="s">
        <v>152</v>
      </c>
      <c r="U12" s="189"/>
    </row>
    <row r="13" spans="1:21" s="131" customFormat="1" ht="21" customHeight="1" x14ac:dyDescent="0.45">
      <c r="A13" s="141"/>
      <c r="B13" s="141" t="s">
        <v>150</v>
      </c>
      <c r="C13" s="146"/>
      <c r="D13" s="188"/>
      <c r="E13" s="144">
        <v>771</v>
      </c>
      <c r="F13" s="144">
        <v>240</v>
      </c>
      <c r="G13" s="144">
        <v>531</v>
      </c>
      <c r="H13" s="186">
        <v>740</v>
      </c>
      <c r="I13" s="186">
        <v>227</v>
      </c>
      <c r="J13" s="186">
        <v>513</v>
      </c>
      <c r="K13" s="185">
        <v>31</v>
      </c>
      <c r="L13" s="185">
        <v>13</v>
      </c>
      <c r="M13" s="185">
        <v>18</v>
      </c>
      <c r="N13" s="119"/>
      <c r="O13" s="119"/>
      <c r="P13" s="119"/>
      <c r="Q13" s="149"/>
      <c r="R13" s="149"/>
      <c r="S13" s="149"/>
      <c r="T13" s="142" t="s">
        <v>149</v>
      </c>
      <c r="U13" s="141"/>
    </row>
    <row r="14" spans="1:21" s="131" customFormat="1" ht="21" customHeight="1" x14ac:dyDescent="0.45">
      <c r="A14" s="141"/>
      <c r="B14" s="141" t="s">
        <v>147</v>
      </c>
      <c r="C14" s="146"/>
      <c r="D14" s="145"/>
      <c r="E14" s="144">
        <v>683</v>
      </c>
      <c r="F14" s="144">
        <v>216</v>
      </c>
      <c r="G14" s="144">
        <v>467</v>
      </c>
      <c r="H14" s="186">
        <v>513</v>
      </c>
      <c r="I14" s="186">
        <v>152</v>
      </c>
      <c r="J14" s="186">
        <v>361</v>
      </c>
      <c r="K14" s="185">
        <v>170</v>
      </c>
      <c r="L14" s="185">
        <v>64</v>
      </c>
      <c r="M14" s="185">
        <v>106</v>
      </c>
      <c r="N14" s="119"/>
      <c r="O14" s="119"/>
      <c r="P14" s="119"/>
      <c r="Q14" s="149"/>
      <c r="R14" s="149"/>
      <c r="S14" s="149"/>
      <c r="T14" s="142" t="s">
        <v>146</v>
      </c>
      <c r="U14" s="141"/>
    </row>
    <row r="15" spans="1:21" s="131" customFormat="1" ht="21" customHeight="1" x14ac:dyDescent="0.45">
      <c r="A15" s="141"/>
      <c r="B15" s="141" t="s">
        <v>144</v>
      </c>
      <c r="C15" s="146"/>
      <c r="D15" s="145"/>
      <c r="E15" s="144">
        <v>801</v>
      </c>
      <c r="F15" s="144">
        <v>291</v>
      </c>
      <c r="G15" s="144">
        <v>510</v>
      </c>
      <c r="H15" s="186">
        <v>669</v>
      </c>
      <c r="I15" s="186">
        <v>235</v>
      </c>
      <c r="J15" s="186">
        <v>434</v>
      </c>
      <c r="K15" s="185">
        <v>132</v>
      </c>
      <c r="L15" s="185">
        <v>56</v>
      </c>
      <c r="M15" s="185">
        <v>76</v>
      </c>
      <c r="N15" s="152"/>
      <c r="O15" s="152"/>
      <c r="P15" s="152"/>
      <c r="Q15" s="186"/>
      <c r="R15" s="186"/>
      <c r="S15" s="186"/>
      <c r="T15" s="142" t="s">
        <v>143</v>
      </c>
      <c r="U15" s="141"/>
    </row>
    <row r="16" spans="1:21" s="131" customFormat="1" ht="21" customHeight="1" x14ac:dyDescent="0.45">
      <c r="A16" s="141"/>
      <c r="B16" s="141" t="s">
        <v>141</v>
      </c>
      <c r="C16" s="146"/>
      <c r="D16" s="145"/>
      <c r="E16" s="144">
        <v>228</v>
      </c>
      <c r="F16" s="144">
        <v>81</v>
      </c>
      <c r="G16" s="144">
        <v>147</v>
      </c>
      <c r="H16" s="186">
        <v>177</v>
      </c>
      <c r="I16" s="186">
        <v>64</v>
      </c>
      <c r="J16" s="186">
        <v>113</v>
      </c>
      <c r="K16" s="185">
        <v>51</v>
      </c>
      <c r="L16" s="185">
        <v>17</v>
      </c>
      <c r="M16" s="185">
        <v>34</v>
      </c>
      <c r="N16" s="152"/>
      <c r="O16" s="152"/>
      <c r="P16" s="152"/>
      <c r="Q16" s="186"/>
      <c r="R16" s="186"/>
      <c r="S16" s="186"/>
      <c r="T16" s="142" t="s">
        <v>140</v>
      </c>
      <c r="U16" s="141"/>
    </row>
    <row r="17" spans="1:26" s="131" customFormat="1" ht="21" customHeight="1" x14ac:dyDescent="0.5">
      <c r="A17" s="141"/>
      <c r="B17" s="141" t="s">
        <v>138</v>
      </c>
      <c r="C17" s="146"/>
      <c r="D17" s="145"/>
      <c r="E17" s="144">
        <v>646</v>
      </c>
      <c r="F17" s="144">
        <v>188</v>
      </c>
      <c r="G17" s="144">
        <v>458</v>
      </c>
      <c r="H17" s="186">
        <v>520</v>
      </c>
      <c r="I17" s="186">
        <v>155</v>
      </c>
      <c r="J17" s="186">
        <v>365</v>
      </c>
      <c r="K17" s="185">
        <v>126</v>
      </c>
      <c r="L17" s="185">
        <v>33</v>
      </c>
      <c r="M17" s="185">
        <v>93</v>
      </c>
      <c r="N17" s="118"/>
      <c r="O17" s="118"/>
      <c r="P17" s="117"/>
      <c r="Q17" s="186"/>
      <c r="R17" s="186"/>
      <c r="S17" s="186"/>
      <c r="T17" s="142" t="s">
        <v>137</v>
      </c>
      <c r="U17" s="141"/>
    </row>
    <row r="18" spans="1:26" s="131" customFormat="1" ht="21" customHeight="1" x14ac:dyDescent="0.5">
      <c r="A18" s="141"/>
      <c r="B18" s="141" t="s">
        <v>134</v>
      </c>
      <c r="C18" s="146"/>
      <c r="D18" s="145"/>
      <c r="E18" s="144">
        <v>697</v>
      </c>
      <c r="F18" s="144">
        <v>202</v>
      </c>
      <c r="G18" s="144">
        <v>495</v>
      </c>
      <c r="H18" s="186">
        <v>518</v>
      </c>
      <c r="I18" s="186">
        <v>147</v>
      </c>
      <c r="J18" s="186">
        <v>371</v>
      </c>
      <c r="K18" s="185">
        <v>179</v>
      </c>
      <c r="L18" s="185">
        <v>55</v>
      </c>
      <c r="M18" s="185">
        <v>124</v>
      </c>
      <c r="N18" s="118"/>
      <c r="O18" s="118"/>
      <c r="P18" s="117"/>
      <c r="Q18" s="186"/>
      <c r="R18" s="186"/>
      <c r="S18" s="186"/>
      <c r="T18" s="142" t="s">
        <v>133</v>
      </c>
      <c r="U18" s="141"/>
    </row>
    <row r="19" spans="1:26" s="131" customFormat="1" ht="21" customHeight="1" x14ac:dyDescent="0.45">
      <c r="A19" s="141"/>
      <c r="B19" s="141" t="s">
        <v>129</v>
      </c>
      <c r="C19" s="146"/>
      <c r="D19" s="145"/>
      <c r="E19" s="144">
        <v>1229</v>
      </c>
      <c r="F19" s="144">
        <v>388</v>
      </c>
      <c r="G19" s="144">
        <v>841</v>
      </c>
      <c r="H19" s="186">
        <v>1066</v>
      </c>
      <c r="I19" s="186">
        <v>331</v>
      </c>
      <c r="J19" s="186">
        <v>735</v>
      </c>
      <c r="K19" s="185">
        <v>163</v>
      </c>
      <c r="L19" s="185">
        <v>57</v>
      </c>
      <c r="M19" s="185">
        <v>106</v>
      </c>
      <c r="N19" s="187"/>
      <c r="O19" s="187"/>
      <c r="P19" s="187"/>
      <c r="Q19" s="149"/>
      <c r="R19" s="149"/>
      <c r="S19" s="149"/>
      <c r="T19" s="142" t="s">
        <v>128</v>
      </c>
      <c r="U19" s="141"/>
    </row>
    <row r="20" spans="1:26" s="131" customFormat="1" ht="21" customHeight="1" x14ac:dyDescent="0.45">
      <c r="A20" s="141"/>
      <c r="B20" s="141" t="s">
        <v>124</v>
      </c>
      <c r="C20" s="146"/>
      <c r="D20" s="145"/>
      <c r="E20" s="144">
        <v>532</v>
      </c>
      <c r="F20" s="144">
        <v>151</v>
      </c>
      <c r="G20" s="144">
        <v>381</v>
      </c>
      <c r="H20" s="186">
        <v>532</v>
      </c>
      <c r="I20" s="186">
        <v>151</v>
      </c>
      <c r="J20" s="186">
        <v>381</v>
      </c>
      <c r="K20" s="185"/>
      <c r="L20" s="185"/>
      <c r="M20" s="185"/>
      <c r="N20" s="187"/>
      <c r="O20" s="187"/>
      <c r="P20" s="187"/>
      <c r="Q20" s="149"/>
      <c r="R20" s="149"/>
      <c r="S20" s="149"/>
      <c r="T20" s="142" t="s">
        <v>123</v>
      </c>
      <c r="U20" s="141"/>
    </row>
    <row r="21" spans="1:26" s="131" customFormat="1" ht="21" customHeight="1" x14ac:dyDescent="0.45">
      <c r="A21" s="141"/>
      <c r="B21" s="141" t="s">
        <v>119</v>
      </c>
      <c r="C21" s="146"/>
      <c r="D21" s="145"/>
      <c r="E21" s="144">
        <v>986</v>
      </c>
      <c r="F21" s="144">
        <v>304</v>
      </c>
      <c r="G21" s="144">
        <v>682</v>
      </c>
      <c r="H21" s="186">
        <v>751</v>
      </c>
      <c r="I21" s="186">
        <v>224</v>
      </c>
      <c r="J21" s="186">
        <v>527</v>
      </c>
      <c r="K21" s="185">
        <v>235</v>
      </c>
      <c r="L21" s="185">
        <v>80</v>
      </c>
      <c r="M21" s="185">
        <v>155</v>
      </c>
      <c r="N21" s="187"/>
      <c r="O21" s="187"/>
      <c r="P21" s="187"/>
      <c r="Q21" s="186"/>
      <c r="R21" s="186"/>
      <c r="S21" s="186"/>
      <c r="T21" s="142" t="s">
        <v>118</v>
      </c>
      <c r="U21" s="141"/>
    </row>
    <row r="22" spans="1:26" s="131" customFormat="1" ht="21" customHeight="1" x14ac:dyDescent="0.45">
      <c r="A22" s="141"/>
      <c r="B22" s="141" t="s">
        <v>114</v>
      </c>
      <c r="C22" s="146"/>
      <c r="D22" s="145"/>
      <c r="E22" s="144">
        <v>425</v>
      </c>
      <c r="F22" s="144">
        <v>139</v>
      </c>
      <c r="G22" s="144">
        <v>286</v>
      </c>
      <c r="H22" s="186">
        <v>336</v>
      </c>
      <c r="I22" s="186">
        <v>99</v>
      </c>
      <c r="J22" s="186">
        <v>237</v>
      </c>
      <c r="K22" s="185">
        <v>89</v>
      </c>
      <c r="L22" s="185">
        <v>40</v>
      </c>
      <c r="M22" s="185">
        <v>49</v>
      </c>
      <c r="N22" s="187"/>
      <c r="O22" s="187"/>
      <c r="P22" s="187"/>
      <c r="Q22" s="186"/>
      <c r="R22" s="186"/>
      <c r="S22" s="186"/>
      <c r="T22" s="142" t="s">
        <v>113</v>
      </c>
      <c r="U22" s="141"/>
    </row>
    <row r="23" spans="1:26" s="131" customFormat="1" ht="21" customHeight="1" x14ac:dyDescent="0.45">
      <c r="A23" s="141"/>
      <c r="B23" s="141" t="s">
        <v>111</v>
      </c>
      <c r="C23" s="146"/>
      <c r="D23" s="145"/>
      <c r="E23" s="144">
        <v>556</v>
      </c>
      <c r="F23" s="144">
        <v>173</v>
      </c>
      <c r="G23" s="144">
        <v>383</v>
      </c>
      <c r="H23" s="186">
        <v>511</v>
      </c>
      <c r="I23" s="186">
        <v>152</v>
      </c>
      <c r="J23" s="186">
        <v>359</v>
      </c>
      <c r="K23" s="185">
        <v>45</v>
      </c>
      <c r="L23" s="185">
        <v>21</v>
      </c>
      <c r="M23" s="185">
        <v>24</v>
      </c>
      <c r="N23" s="187"/>
      <c r="O23" s="187"/>
      <c r="P23" s="187"/>
      <c r="Q23" s="186"/>
      <c r="R23" s="186"/>
      <c r="S23" s="186"/>
      <c r="T23" s="142" t="s">
        <v>110</v>
      </c>
      <c r="U23" s="141"/>
    </row>
    <row r="24" spans="1:26" s="131" customFormat="1" ht="21" customHeight="1" x14ac:dyDescent="0.45">
      <c r="A24" s="141"/>
      <c r="B24" s="141" t="s">
        <v>83</v>
      </c>
      <c r="C24" s="146"/>
      <c r="D24" s="145"/>
      <c r="E24" s="144">
        <v>705</v>
      </c>
      <c r="F24" s="144">
        <v>262</v>
      </c>
      <c r="G24" s="144">
        <v>443</v>
      </c>
      <c r="H24" s="186">
        <v>686</v>
      </c>
      <c r="I24" s="186">
        <v>250</v>
      </c>
      <c r="J24" s="186">
        <v>436</v>
      </c>
      <c r="K24" s="185">
        <v>19</v>
      </c>
      <c r="L24" s="185">
        <v>12</v>
      </c>
      <c r="M24" s="185">
        <v>7</v>
      </c>
      <c r="N24" s="187"/>
      <c r="O24" s="187"/>
      <c r="P24" s="187"/>
      <c r="Q24" s="149"/>
      <c r="R24" s="149"/>
      <c r="S24" s="149"/>
      <c r="T24" s="142" t="s">
        <v>82</v>
      </c>
      <c r="U24" s="141"/>
    </row>
    <row r="25" spans="1:26" s="131" customFormat="1" ht="21" customHeight="1" x14ac:dyDescent="0.45">
      <c r="A25" s="141"/>
      <c r="B25" s="141" t="s">
        <v>78</v>
      </c>
      <c r="C25" s="146"/>
      <c r="D25" s="145"/>
      <c r="E25" s="144">
        <v>1059</v>
      </c>
      <c r="F25" s="144">
        <v>343</v>
      </c>
      <c r="G25" s="144">
        <v>716</v>
      </c>
      <c r="H25" s="186">
        <v>883</v>
      </c>
      <c r="I25" s="186">
        <v>283</v>
      </c>
      <c r="J25" s="186">
        <v>600</v>
      </c>
      <c r="K25" s="185">
        <v>176</v>
      </c>
      <c r="L25" s="185">
        <v>60</v>
      </c>
      <c r="M25" s="185">
        <v>116</v>
      </c>
      <c r="N25" s="152"/>
      <c r="O25" s="152"/>
      <c r="P25" s="152"/>
      <c r="Q25" s="149"/>
      <c r="R25" s="149"/>
      <c r="S25" s="149"/>
      <c r="T25" s="142" t="s">
        <v>77</v>
      </c>
      <c r="U25" s="141"/>
    </row>
    <row r="26" spans="1:26" s="131" customFormat="1" ht="21" customHeight="1" x14ac:dyDescent="0.45">
      <c r="A26" s="141"/>
      <c r="B26" s="141" t="s">
        <v>76</v>
      </c>
      <c r="C26" s="146"/>
      <c r="D26" s="145"/>
      <c r="E26" s="144">
        <v>1187</v>
      </c>
      <c r="F26" s="144">
        <v>396</v>
      </c>
      <c r="G26" s="144">
        <v>791</v>
      </c>
      <c r="H26" s="186">
        <v>917</v>
      </c>
      <c r="I26" s="186">
        <v>292</v>
      </c>
      <c r="J26" s="186">
        <v>625</v>
      </c>
      <c r="K26" s="185">
        <v>270</v>
      </c>
      <c r="L26" s="185">
        <v>104</v>
      </c>
      <c r="M26" s="185">
        <v>166</v>
      </c>
      <c r="N26" s="152"/>
      <c r="O26" s="152"/>
      <c r="P26" s="152"/>
      <c r="Q26" s="149"/>
      <c r="R26" s="149"/>
      <c r="S26" s="149"/>
      <c r="T26" s="142" t="s">
        <v>75</v>
      </c>
      <c r="U26" s="141"/>
    </row>
    <row r="27" spans="1:26" s="131" customFormat="1" ht="21" customHeight="1" x14ac:dyDescent="0.45">
      <c r="A27" s="141"/>
      <c r="B27" s="141" t="s">
        <v>74</v>
      </c>
      <c r="C27" s="146"/>
      <c r="D27" s="145"/>
      <c r="E27" s="144">
        <v>670</v>
      </c>
      <c r="F27" s="144">
        <v>240</v>
      </c>
      <c r="G27" s="144">
        <v>430</v>
      </c>
      <c r="H27" s="186">
        <v>521</v>
      </c>
      <c r="I27" s="186">
        <v>181</v>
      </c>
      <c r="J27" s="186">
        <v>340</v>
      </c>
      <c r="K27" s="185">
        <v>149</v>
      </c>
      <c r="L27" s="185">
        <v>59</v>
      </c>
      <c r="M27" s="185">
        <v>90</v>
      </c>
      <c r="N27" s="152"/>
      <c r="O27" s="152"/>
      <c r="P27" s="152"/>
      <c r="Q27" s="149"/>
      <c r="R27" s="149"/>
      <c r="S27" s="149"/>
      <c r="T27" s="142" t="s">
        <v>73</v>
      </c>
      <c r="U27" s="141"/>
    </row>
    <row r="28" spans="1:26" s="131" customFormat="1" ht="21" customHeight="1" x14ac:dyDescent="0.45">
      <c r="A28" s="141"/>
      <c r="B28" s="141" t="s">
        <v>72</v>
      </c>
      <c r="C28" s="146"/>
      <c r="D28" s="145"/>
      <c r="E28" s="144">
        <v>777</v>
      </c>
      <c r="F28" s="144">
        <v>258</v>
      </c>
      <c r="G28" s="144">
        <v>519</v>
      </c>
      <c r="H28" s="186">
        <v>683</v>
      </c>
      <c r="I28" s="186">
        <v>225</v>
      </c>
      <c r="J28" s="186">
        <v>458</v>
      </c>
      <c r="K28" s="185">
        <v>94</v>
      </c>
      <c r="L28" s="185">
        <v>33</v>
      </c>
      <c r="M28" s="185">
        <v>61</v>
      </c>
      <c r="N28" s="152"/>
      <c r="O28" s="152"/>
      <c r="P28" s="152"/>
      <c r="Q28" s="149"/>
      <c r="R28" s="149"/>
      <c r="S28" s="149"/>
      <c r="T28" s="142" t="s">
        <v>71</v>
      </c>
      <c r="U28" s="141"/>
    </row>
    <row r="29" spans="1:26" s="131" customFormat="1" ht="4.5" customHeight="1" x14ac:dyDescent="0.45">
      <c r="A29" s="141"/>
      <c r="B29" s="141"/>
      <c r="C29" s="146"/>
      <c r="D29" s="145"/>
      <c r="E29" s="144"/>
      <c r="F29" s="144"/>
      <c r="G29" s="144"/>
      <c r="H29" s="184"/>
      <c r="I29" s="184"/>
      <c r="J29" s="184"/>
      <c r="K29" s="183"/>
      <c r="L29" s="183"/>
      <c r="M29" s="183"/>
      <c r="N29" s="152"/>
      <c r="O29" s="152"/>
      <c r="P29" s="152"/>
      <c r="Q29" s="149"/>
      <c r="R29" s="149"/>
      <c r="S29" s="149"/>
      <c r="T29" s="142"/>
      <c r="U29" s="141"/>
    </row>
    <row r="30" spans="1:26" s="131" customFormat="1" ht="19.5" customHeight="1" x14ac:dyDescent="0.2">
      <c r="A30" s="141"/>
      <c r="B30" s="141"/>
      <c r="C30" s="146"/>
      <c r="D30" s="141"/>
      <c r="E30" s="182"/>
      <c r="F30" s="182"/>
      <c r="G30" s="182"/>
      <c r="H30" s="181"/>
      <c r="I30" s="181"/>
      <c r="J30" s="181"/>
      <c r="K30" s="181"/>
      <c r="L30" s="181"/>
      <c r="M30" s="181"/>
      <c r="N30" s="181"/>
      <c r="O30" s="181"/>
      <c r="P30" s="181"/>
      <c r="Q30" s="180"/>
      <c r="R30" s="180"/>
      <c r="S30" s="180"/>
      <c r="T30" s="141"/>
      <c r="U30" s="141"/>
    </row>
    <row r="31" spans="1:26" s="176" customFormat="1" ht="26.25" customHeight="1" x14ac:dyDescent="0.5">
      <c r="B31" s="179" t="s">
        <v>170</v>
      </c>
      <c r="C31" s="179"/>
      <c r="D31" s="179" t="s">
        <v>180</v>
      </c>
      <c r="T31" s="178"/>
      <c r="U31" s="178"/>
      <c r="Z31" s="177"/>
    </row>
    <row r="32" spans="1:26" s="150" customFormat="1" x14ac:dyDescent="0.2">
      <c r="B32" s="174" t="s">
        <v>168</v>
      </c>
      <c r="C32" s="175"/>
      <c r="D32" s="174" t="s">
        <v>179</v>
      </c>
      <c r="Z32" s="131"/>
    </row>
    <row r="33" spans="1:26" ht="6" customHeight="1" x14ac:dyDescent="0.2">
      <c r="Z33" s="131"/>
    </row>
    <row r="34" spans="1:26" s="147" customFormat="1" ht="21" customHeight="1" x14ac:dyDescent="0.2">
      <c r="A34" s="308" t="s">
        <v>52</v>
      </c>
      <c r="B34" s="308"/>
      <c r="C34" s="308"/>
      <c r="D34" s="309"/>
      <c r="E34" s="173"/>
      <c r="F34" s="172"/>
      <c r="G34" s="171"/>
      <c r="H34" s="312" t="s">
        <v>51</v>
      </c>
      <c r="I34" s="312"/>
      <c r="J34" s="312"/>
      <c r="K34" s="312"/>
      <c r="L34" s="312"/>
      <c r="M34" s="312"/>
      <c r="N34" s="312"/>
      <c r="O34" s="312"/>
      <c r="P34" s="312"/>
      <c r="Q34" s="312"/>
      <c r="R34" s="312"/>
      <c r="S34" s="312"/>
      <c r="T34" s="305" t="s">
        <v>50</v>
      </c>
      <c r="U34" s="153"/>
      <c r="Z34" s="131"/>
    </row>
    <row r="35" spans="1:26" s="147" customFormat="1" ht="14.45" customHeight="1" x14ac:dyDescent="0.4">
      <c r="A35" s="310"/>
      <c r="B35" s="310"/>
      <c r="C35" s="310"/>
      <c r="D35" s="311"/>
      <c r="E35" s="170"/>
      <c r="F35" s="142"/>
      <c r="G35" s="142" t="s">
        <v>49</v>
      </c>
      <c r="H35" s="285" t="s">
        <v>178</v>
      </c>
      <c r="I35" s="301"/>
      <c r="J35" s="289"/>
      <c r="K35" s="285" t="s">
        <v>178</v>
      </c>
      <c r="L35" s="301"/>
      <c r="M35" s="289"/>
      <c r="N35" s="285" t="s">
        <v>166</v>
      </c>
      <c r="O35" s="301"/>
      <c r="P35" s="289"/>
      <c r="Q35" s="285"/>
      <c r="R35" s="301"/>
      <c r="S35" s="301"/>
      <c r="T35" s="306"/>
      <c r="U35" s="153"/>
      <c r="Z35" s="131"/>
    </row>
    <row r="36" spans="1:26" s="147" customFormat="1" ht="19.5" x14ac:dyDescent="0.4">
      <c r="A36" s="310"/>
      <c r="B36" s="310"/>
      <c r="C36" s="310"/>
      <c r="D36" s="311"/>
      <c r="E36" s="299" t="s">
        <v>34</v>
      </c>
      <c r="F36" s="300"/>
      <c r="G36" s="300"/>
      <c r="H36" s="285" t="s">
        <v>177</v>
      </c>
      <c r="I36" s="301"/>
      <c r="J36" s="289"/>
      <c r="K36" s="169" t="s">
        <v>176</v>
      </c>
      <c r="L36" s="168"/>
      <c r="M36" s="168"/>
      <c r="N36" s="285" t="s">
        <v>165</v>
      </c>
      <c r="O36" s="301"/>
      <c r="P36" s="289"/>
      <c r="Q36" s="285" t="s">
        <v>44</v>
      </c>
      <c r="R36" s="301"/>
      <c r="S36" s="301"/>
      <c r="T36" s="306"/>
      <c r="U36" s="153"/>
      <c r="Z36" s="131"/>
    </row>
    <row r="37" spans="1:26" s="147" customFormat="1" ht="19.5" x14ac:dyDescent="0.4">
      <c r="A37" s="310"/>
      <c r="B37" s="310"/>
      <c r="C37" s="310"/>
      <c r="D37" s="311"/>
      <c r="E37" s="299" t="s">
        <v>31</v>
      </c>
      <c r="F37" s="300"/>
      <c r="G37" s="300"/>
      <c r="H37" s="285" t="s">
        <v>175</v>
      </c>
      <c r="I37" s="301"/>
      <c r="J37" s="289"/>
      <c r="K37" s="285" t="s">
        <v>175</v>
      </c>
      <c r="L37" s="301"/>
      <c r="M37" s="289"/>
      <c r="N37" s="285" t="s">
        <v>40</v>
      </c>
      <c r="O37" s="301"/>
      <c r="P37" s="289"/>
      <c r="Q37" s="285" t="s">
        <v>41</v>
      </c>
      <c r="R37" s="301"/>
      <c r="S37" s="301"/>
      <c r="T37" s="306"/>
      <c r="U37" s="153"/>
      <c r="Z37" s="131"/>
    </row>
    <row r="38" spans="1:26" s="147" customFormat="1" ht="18.75" customHeight="1" x14ac:dyDescent="0.4">
      <c r="A38" s="310"/>
      <c r="B38" s="310"/>
      <c r="C38" s="310"/>
      <c r="D38" s="311"/>
      <c r="E38" s="167"/>
      <c r="F38" s="166"/>
      <c r="G38" s="166"/>
      <c r="H38" s="293" t="s">
        <v>174</v>
      </c>
      <c r="I38" s="294"/>
      <c r="J38" s="295"/>
      <c r="K38" s="165" t="s">
        <v>173</v>
      </c>
      <c r="L38" s="164"/>
      <c r="M38" s="164"/>
      <c r="N38" s="302" t="s">
        <v>164</v>
      </c>
      <c r="O38" s="303"/>
      <c r="P38" s="304"/>
      <c r="Q38" s="302" t="s">
        <v>39</v>
      </c>
      <c r="R38" s="303"/>
      <c r="S38" s="303"/>
      <c r="T38" s="306"/>
      <c r="U38" s="153"/>
      <c r="Z38" s="131"/>
    </row>
    <row r="39" spans="1:26" s="147" customFormat="1" ht="16.899999999999999" customHeight="1" x14ac:dyDescent="0.2">
      <c r="A39" s="153"/>
      <c r="B39" s="153"/>
      <c r="C39" s="153"/>
      <c r="D39" s="163"/>
      <c r="E39" s="161" t="s">
        <v>34</v>
      </c>
      <c r="F39" s="161" t="s">
        <v>33</v>
      </c>
      <c r="G39" s="162" t="s">
        <v>32</v>
      </c>
      <c r="H39" s="161" t="s">
        <v>34</v>
      </c>
      <c r="I39" s="161" t="s">
        <v>33</v>
      </c>
      <c r="J39" s="162" t="s">
        <v>32</v>
      </c>
      <c r="K39" s="161" t="s">
        <v>34</v>
      </c>
      <c r="L39" s="161" t="s">
        <v>33</v>
      </c>
      <c r="M39" s="162" t="s">
        <v>32</v>
      </c>
      <c r="N39" s="161" t="s">
        <v>34</v>
      </c>
      <c r="O39" s="161" t="s">
        <v>33</v>
      </c>
      <c r="P39" s="162" t="s">
        <v>32</v>
      </c>
      <c r="Q39" s="161" t="s">
        <v>34</v>
      </c>
      <c r="R39" s="161" t="s">
        <v>33</v>
      </c>
      <c r="S39" s="160" t="s">
        <v>32</v>
      </c>
      <c r="T39" s="306"/>
      <c r="U39" s="153"/>
      <c r="Z39" s="131"/>
    </row>
    <row r="40" spans="1:26" s="142" customFormat="1" ht="16.899999999999999" customHeight="1" x14ac:dyDescent="0.2">
      <c r="A40" s="159"/>
      <c r="B40" s="159"/>
      <c r="C40" s="158"/>
      <c r="D40" s="157"/>
      <c r="E40" s="155" t="s">
        <v>31</v>
      </c>
      <c r="F40" s="155" t="s">
        <v>30</v>
      </c>
      <c r="G40" s="156" t="s">
        <v>29</v>
      </c>
      <c r="H40" s="155" t="s">
        <v>31</v>
      </c>
      <c r="I40" s="155" t="s">
        <v>30</v>
      </c>
      <c r="J40" s="156" t="s">
        <v>29</v>
      </c>
      <c r="K40" s="155" t="s">
        <v>31</v>
      </c>
      <c r="L40" s="155" t="s">
        <v>30</v>
      </c>
      <c r="M40" s="156" t="s">
        <v>29</v>
      </c>
      <c r="N40" s="155" t="s">
        <v>31</v>
      </c>
      <c r="O40" s="155" t="s">
        <v>30</v>
      </c>
      <c r="P40" s="156" t="s">
        <v>29</v>
      </c>
      <c r="Q40" s="155" t="s">
        <v>31</v>
      </c>
      <c r="R40" s="155" t="s">
        <v>30</v>
      </c>
      <c r="S40" s="154" t="s">
        <v>29</v>
      </c>
      <c r="T40" s="307"/>
      <c r="U40" s="153"/>
      <c r="Z40" s="131"/>
    </row>
    <row r="41" spans="1:26" s="131" customFormat="1" ht="19.5" customHeight="1" x14ac:dyDescent="0.45">
      <c r="A41" s="141"/>
      <c r="B41" s="141" t="s">
        <v>70</v>
      </c>
      <c r="C41" s="146"/>
      <c r="D41" s="145"/>
      <c r="E41" s="144">
        <v>486</v>
      </c>
      <c r="F41" s="144">
        <v>137</v>
      </c>
      <c r="G41" s="144">
        <v>349</v>
      </c>
      <c r="H41" s="152">
        <v>486</v>
      </c>
      <c r="I41" s="152">
        <v>137</v>
      </c>
      <c r="J41" s="152">
        <v>349</v>
      </c>
      <c r="K41" s="152"/>
      <c r="L41" s="152"/>
      <c r="M41" s="152"/>
      <c r="N41" s="152"/>
      <c r="O41" s="152"/>
      <c r="P41" s="152"/>
      <c r="Q41" s="149"/>
      <c r="R41" s="149"/>
      <c r="S41" s="149"/>
      <c r="T41" s="142" t="s">
        <v>69</v>
      </c>
      <c r="U41" s="141"/>
    </row>
    <row r="42" spans="1:26" s="131" customFormat="1" ht="19.5" customHeight="1" x14ac:dyDescent="0.45">
      <c r="A42" s="141"/>
      <c r="B42" s="141" t="s">
        <v>68</v>
      </c>
      <c r="C42" s="146"/>
      <c r="D42" s="145"/>
      <c r="E42" s="144">
        <v>299</v>
      </c>
      <c r="F42" s="144">
        <v>76</v>
      </c>
      <c r="G42" s="144">
        <v>223</v>
      </c>
      <c r="H42" s="149">
        <v>234</v>
      </c>
      <c r="I42" s="149">
        <v>56</v>
      </c>
      <c r="J42" s="149">
        <v>178</v>
      </c>
      <c r="K42" s="149">
        <v>65</v>
      </c>
      <c r="L42" s="149">
        <v>20</v>
      </c>
      <c r="M42" s="149">
        <v>45</v>
      </c>
      <c r="N42" s="149"/>
      <c r="O42" s="149"/>
      <c r="P42" s="149"/>
      <c r="Q42" s="149"/>
      <c r="R42" s="149"/>
      <c r="S42" s="149"/>
      <c r="T42" s="142" t="s">
        <v>67</v>
      </c>
      <c r="U42" s="141"/>
    </row>
    <row r="43" spans="1:26" s="131" customFormat="1" ht="19.5" customHeight="1" x14ac:dyDescent="0.45">
      <c r="A43" s="141"/>
      <c r="B43" s="141" t="s">
        <v>66</v>
      </c>
      <c r="C43" s="146"/>
      <c r="D43" s="145"/>
      <c r="E43" s="144">
        <v>809</v>
      </c>
      <c r="F43" s="144">
        <v>261</v>
      </c>
      <c r="G43" s="144">
        <v>548</v>
      </c>
      <c r="H43" s="149">
        <v>767</v>
      </c>
      <c r="I43" s="149">
        <v>245</v>
      </c>
      <c r="J43" s="149">
        <v>522</v>
      </c>
      <c r="K43" s="149">
        <v>42</v>
      </c>
      <c r="L43" s="149">
        <v>16</v>
      </c>
      <c r="M43" s="149">
        <v>26</v>
      </c>
      <c r="N43" s="149"/>
      <c r="O43" s="149"/>
      <c r="P43" s="149"/>
      <c r="Q43" s="149"/>
      <c r="R43" s="149"/>
      <c r="S43" s="149"/>
      <c r="T43" s="142" t="s">
        <v>65</v>
      </c>
      <c r="U43" s="141"/>
    </row>
    <row r="44" spans="1:26" s="131" customFormat="1" ht="19.5" customHeight="1" x14ac:dyDescent="0.45">
      <c r="A44" s="141"/>
      <c r="B44" s="141" t="s">
        <v>64</v>
      </c>
      <c r="C44" s="146"/>
      <c r="D44" s="145"/>
      <c r="E44" s="144">
        <v>1316</v>
      </c>
      <c r="F44" s="144">
        <v>359</v>
      </c>
      <c r="G44" s="144">
        <v>957</v>
      </c>
      <c r="H44" s="149">
        <v>1083</v>
      </c>
      <c r="I44" s="149">
        <v>282</v>
      </c>
      <c r="J44" s="149">
        <v>801</v>
      </c>
      <c r="K44" s="149">
        <v>233</v>
      </c>
      <c r="L44" s="149">
        <v>77</v>
      </c>
      <c r="M44" s="149">
        <v>156</v>
      </c>
      <c r="N44" s="149"/>
      <c r="O44" s="149"/>
      <c r="P44" s="149"/>
      <c r="Q44" s="149"/>
      <c r="R44" s="149"/>
      <c r="S44" s="149"/>
      <c r="T44" s="148" t="s">
        <v>63</v>
      </c>
      <c r="U44" s="146"/>
    </row>
    <row r="45" spans="1:26" s="131" customFormat="1" ht="19.5" customHeight="1" x14ac:dyDescent="0.45">
      <c r="A45" s="141"/>
      <c r="B45" s="141" t="s">
        <v>62</v>
      </c>
      <c r="C45" s="146"/>
      <c r="D45" s="145"/>
      <c r="E45" s="144">
        <v>412</v>
      </c>
      <c r="F45" s="144">
        <v>124</v>
      </c>
      <c r="G45" s="144">
        <v>288</v>
      </c>
      <c r="H45" s="149">
        <v>372</v>
      </c>
      <c r="I45" s="149">
        <v>106</v>
      </c>
      <c r="J45" s="149">
        <v>266</v>
      </c>
      <c r="K45" s="149">
        <v>40</v>
      </c>
      <c r="L45" s="149">
        <v>18</v>
      </c>
      <c r="M45" s="149">
        <v>22</v>
      </c>
      <c r="N45" s="149"/>
      <c r="O45" s="149"/>
      <c r="P45" s="149"/>
      <c r="Q45" s="149"/>
      <c r="R45" s="149"/>
      <c r="S45" s="149"/>
      <c r="T45" s="148" t="s">
        <v>61</v>
      </c>
      <c r="U45" s="146"/>
      <c r="X45" s="151"/>
      <c r="Y45" s="151"/>
      <c r="Z45" s="151"/>
    </row>
    <row r="46" spans="1:26" s="131" customFormat="1" ht="19.5" customHeight="1" x14ac:dyDescent="0.45">
      <c r="A46" s="141"/>
      <c r="B46" s="141" t="s">
        <v>60</v>
      </c>
      <c r="C46" s="146"/>
      <c r="D46" s="145"/>
      <c r="E46" s="144">
        <v>276</v>
      </c>
      <c r="F46" s="144">
        <v>93</v>
      </c>
      <c r="G46" s="144">
        <v>183</v>
      </c>
      <c r="H46" s="149">
        <v>229</v>
      </c>
      <c r="I46" s="149">
        <v>70</v>
      </c>
      <c r="J46" s="149">
        <v>159</v>
      </c>
      <c r="K46" s="149">
        <v>47</v>
      </c>
      <c r="L46" s="149">
        <v>23</v>
      </c>
      <c r="M46" s="149">
        <v>24</v>
      </c>
      <c r="N46" s="143"/>
      <c r="O46" s="143"/>
      <c r="P46" s="143"/>
      <c r="Q46" s="149"/>
      <c r="R46" s="149"/>
      <c r="S46" s="149"/>
      <c r="T46" s="148" t="s">
        <v>59</v>
      </c>
      <c r="U46" s="146"/>
      <c r="X46" s="150"/>
      <c r="Y46" s="150"/>
      <c r="Z46" s="150"/>
    </row>
    <row r="47" spans="1:26" s="131" customFormat="1" ht="19.5" customHeight="1" x14ac:dyDescent="0.45">
      <c r="A47" s="141"/>
      <c r="B47" s="141" t="s">
        <v>58</v>
      </c>
      <c r="C47" s="146"/>
      <c r="D47" s="145"/>
      <c r="E47" s="144">
        <v>325</v>
      </c>
      <c r="F47" s="144">
        <v>107</v>
      </c>
      <c r="G47" s="144">
        <v>218</v>
      </c>
      <c r="H47" s="149">
        <v>265</v>
      </c>
      <c r="I47" s="149">
        <v>87</v>
      </c>
      <c r="J47" s="149">
        <v>178</v>
      </c>
      <c r="K47" s="149">
        <v>60</v>
      </c>
      <c r="L47" s="149">
        <v>20</v>
      </c>
      <c r="M47" s="149">
        <v>40</v>
      </c>
      <c r="N47" s="143"/>
      <c r="O47" s="143"/>
      <c r="P47" s="143"/>
      <c r="Q47" s="149"/>
      <c r="R47" s="149"/>
      <c r="S47" s="149"/>
      <c r="T47" s="148" t="s">
        <v>57</v>
      </c>
      <c r="U47" s="146"/>
      <c r="X47" s="127"/>
      <c r="Y47" s="127"/>
      <c r="Z47" s="127"/>
    </row>
    <row r="48" spans="1:26" s="131" customFormat="1" ht="19.5" customHeight="1" x14ac:dyDescent="0.45">
      <c r="A48" s="141"/>
      <c r="B48" s="141" t="s">
        <v>28</v>
      </c>
      <c r="C48" s="146"/>
      <c r="D48" s="145"/>
      <c r="E48" s="144">
        <v>409</v>
      </c>
      <c r="F48" s="144">
        <v>142</v>
      </c>
      <c r="G48" s="144">
        <v>267</v>
      </c>
      <c r="H48" s="143">
        <v>409</v>
      </c>
      <c r="I48" s="143">
        <v>142</v>
      </c>
      <c r="J48" s="143">
        <v>267</v>
      </c>
      <c r="K48" s="143"/>
      <c r="L48" s="143"/>
      <c r="M48" s="143"/>
      <c r="N48" s="143"/>
      <c r="O48" s="143"/>
      <c r="P48" s="143"/>
      <c r="Q48" s="149"/>
      <c r="R48" s="149"/>
      <c r="S48" s="149"/>
      <c r="T48" s="148" t="s">
        <v>27</v>
      </c>
      <c r="U48" s="146"/>
      <c r="X48" s="147"/>
      <c r="Y48" s="147"/>
      <c r="Z48" s="147"/>
    </row>
    <row r="49" spans="1:26" s="131" customFormat="1" ht="19.5" customHeight="1" x14ac:dyDescent="0.45">
      <c r="A49" s="141"/>
      <c r="B49" s="141" t="s">
        <v>26</v>
      </c>
      <c r="C49" s="146"/>
      <c r="D49" s="145"/>
      <c r="E49" s="144">
        <v>194</v>
      </c>
      <c r="F49" s="144">
        <v>70</v>
      </c>
      <c r="G49" s="144">
        <v>124</v>
      </c>
      <c r="H49" s="143">
        <v>194</v>
      </c>
      <c r="I49" s="143">
        <v>70</v>
      </c>
      <c r="J49" s="143">
        <v>124</v>
      </c>
      <c r="K49" s="143"/>
      <c r="L49" s="143"/>
      <c r="M49" s="143"/>
      <c r="N49" s="143"/>
      <c r="O49" s="143"/>
      <c r="P49" s="143"/>
      <c r="Q49" s="143"/>
      <c r="R49" s="143"/>
      <c r="S49" s="143"/>
      <c r="T49" s="148" t="s">
        <v>25</v>
      </c>
      <c r="U49" s="146"/>
      <c r="X49" s="147"/>
      <c r="Y49" s="147"/>
      <c r="Z49" s="147"/>
    </row>
    <row r="50" spans="1:26" s="131" customFormat="1" ht="19.5" customHeight="1" x14ac:dyDescent="0.45">
      <c r="A50" s="141"/>
      <c r="B50" s="141" t="s">
        <v>24</v>
      </c>
      <c r="C50" s="146"/>
      <c r="D50" s="145"/>
      <c r="E50" s="144">
        <v>239</v>
      </c>
      <c r="F50" s="144">
        <v>98</v>
      </c>
      <c r="G50" s="144">
        <v>141</v>
      </c>
      <c r="H50" s="143">
        <v>220</v>
      </c>
      <c r="I50" s="143">
        <v>91</v>
      </c>
      <c r="J50" s="143">
        <v>129</v>
      </c>
      <c r="K50" s="143">
        <v>19</v>
      </c>
      <c r="L50" s="143">
        <v>7</v>
      </c>
      <c r="M50" s="143">
        <v>12</v>
      </c>
      <c r="N50" s="143"/>
      <c r="O50" s="143"/>
      <c r="P50" s="143"/>
      <c r="Q50" s="143"/>
      <c r="R50" s="143"/>
      <c r="S50" s="143"/>
      <c r="T50" s="148" t="s">
        <v>23</v>
      </c>
      <c r="U50" s="146"/>
      <c r="X50" s="147"/>
      <c r="Y50" s="147"/>
      <c r="Z50" s="147"/>
    </row>
    <row r="51" spans="1:26" s="131" customFormat="1" ht="19.5" customHeight="1" x14ac:dyDescent="0.45">
      <c r="A51" s="141"/>
      <c r="B51" s="141" t="s">
        <v>22</v>
      </c>
      <c r="C51" s="146"/>
      <c r="D51" s="145"/>
      <c r="E51" s="144">
        <v>315</v>
      </c>
      <c r="F51" s="144">
        <v>93</v>
      </c>
      <c r="G51" s="144">
        <v>222</v>
      </c>
      <c r="H51" s="143">
        <v>298</v>
      </c>
      <c r="I51" s="143">
        <v>88</v>
      </c>
      <c r="J51" s="143">
        <v>210</v>
      </c>
      <c r="K51" s="143">
        <v>17</v>
      </c>
      <c r="L51" s="143">
        <v>5</v>
      </c>
      <c r="M51" s="143">
        <v>12</v>
      </c>
      <c r="N51" s="143"/>
      <c r="O51" s="143"/>
      <c r="P51" s="143"/>
      <c r="Q51" s="143"/>
      <c r="R51" s="143"/>
      <c r="S51" s="143"/>
      <c r="T51" s="148" t="s">
        <v>21</v>
      </c>
      <c r="U51" s="146"/>
      <c r="X51" s="147"/>
      <c r="Y51" s="147"/>
      <c r="Z51" s="147"/>
    </row>
    <row r="52" spans="1:26" s="131" customFormat="1" ht="19.5" customHeight="1" x14ac:dyDescent="0.45">
      <c r="A52" s="141"/>
      <c r="B52" s="141" t="s">
        <v>20</v>
      </c>
      <c r="C52" s="146"/>
      <c r="D52" s="145"/>
      <c r="E52" s="144">
        <v>332</v>
      </c>
      <c r="F52" s="144">
        <v>117</v>
      </c>
      <c r="G52" s="144">
        <v>215</v>
      </c>
      <c r="H52" s="143">
        <v>302</v>
      </c>
      <c r="I52" s="143">
        <v>105</v>
      </c>
      <c r="J52" s="143">
        <v>197</v>
      </c>
      <c r="K52" s="143">
        <v>30</v>
      </c>
      <c r="L52" s="143">
        <v>12</v>
      </c>
      <c r="M52" s="143">
        <v>18</v>
      </c>
      <c r="N52" s="143"/>
      <c r="O52" s="143"/>
      <c r="P52" s="143"/>
      <c r="Q52" s="143"/>
      <c r="R52" s="143"/>
      <c r="S52" s="143"/>
      <c r="T52" s="148" t="s">
        <v>19</v>
      </c>
      <c r="U52" s="146"/>
      <c r="X52" s="147"/>
      <c r="Y52" s="147"/>
      <c r="Z52" s="147"/>
    </row>
    <row r="53" spans="1:26" s="131" customFormat="1" ht="19.5" customHeight="1" x14ac:dyDescent="0.45">
      <c r="A53" s="141"/>
      <c r="B53" s="141" t="s">
        <v>18</v>
      </c>
      <c r="C53" s="146"/>
      <c r="D53" s="145"/>
      <c r="E53" s="144">
        <v>165</v>
      </c>
      <c r="F53" s="144">
        <v>51</v>
      </c>
      <c r="G53" s="144">
        <v>114</v>
      </c>
      <c r="H53" s="143">
        <v>165</v>
      </c>
      <c r="I53" s="143">
        <v>51</v>
      </c>
      <c r="J53" s="143">
        <v>114</v>
      </c>
      <c r="K53" s="143"/>
      <c r="L53" s="143"/>
      <c r="M53" s="143"/>
      <c r="N53" s="143"/>
      <c r="O53" s="143"/>
      <c r="P53" s="143"/>
      <c r="Q53" s="143"/>
      <c r="R53" s="143"/>
      <c r="S53" s="143"/>
      <c r="T53" s="148" t="s">
        <v>17</v>
      </c>
      <c r="U53" s="146"/>
      <c r="X53" s="147"/>
      <c r="Y53" s="147"/>
      <c r="Z53" s="147"/>
    </row>
    <row r="54" spans="1:26" s="131" customFormat="1" ht="19.5" customHeight="1" x14ac:dyDescent="0.45">
      <c r="A54" s="141"/>
      <c r="B54" s="146" t="s">
        <v>16</v>
      </c>
      <c r="C54" s="146"/>
      <c r="D54" s="145"/>
      <c r="E54" s="144">
        <v>223</v>
      </c>
      <c r="F54" s="144">
        <v>87</v>
      </c>
      <c r="G54" s="144">
        <v>136</v>
      </c>
      <c r="H54" s="143">
        <v>153</v>
      </c>
      <c r="I54" s="143">
        <v>54</v>
      </c>
      <c r="J54" s="143">
        <v>99</v>
      </c>
      <c r="K54" s="143">
        <v>70</v>
      </c>
      <c r="L54" s="143">
        <v>33</v>
      </c>
      <c r="M54" s="143">
        <v>37</v>
      </c>
      <c r="N54" s="143"/>
      <c r="O54" s="143"/>
      <c r="P54" s="143"/>
      <c r="Q54" s="143"/>
      <c r="R54" s="143"/>
      <c r="S54" s="143"/>
      <c r="T54" s="142" t="s">
        <v>163</v>
      </c>
      <c r="U54" s="141"/>
      <c r="X54" s="142"/>
      <c r="Y54" s="142"/>
      <c r="Z54" s="142"/>
    </row>
    <row r="55" spans="1:26" s="131" customFormat="1" ht="19.5" customHeight="1" x14ac:dyDescent="0.45">
      <c r="A55" s="141"/>
      <c r="B55" s="141" t="s">
        <v>15</v>
      </c>
      <c r="C55" s="146"/>
      <c r="D55" s="145"/>
      <c r="E55" s="144">
        <v>241</v>
      </c>
      <c r="F55" s="144">
        <v>77</v>
      </c>
      <c r="G55" s="144">
        <v>164</v>
      </c>
      <c r="H55" s="143">
        <v>201</v>
      </c>
      <c r="I55" s="143">
        <v>63</v>
      </c>
      <c r="J55" s="143">
        <v>138</v>
      </c>
      <c r="K55" s="143">
        <v>40</v>
      </c>
      <c r="L55" s="143">
        <v>14</v>
      </c>
      <c r="M55" s="143">
        <v>26</v>
      </c>
      <c r="N55" s="143"/>
      <c r="O55" s="143"/>
      <c r="P55" s="143"/>
      <c r="Q55" s="143"/>
      <c r="R55" s="143"/>
      <c r="S55" s="143"/>
      <c r="T55" s="142" t="s">
        <v>162</v>
      </c>
      <c r="U55" s="141"/>
    </row>
    <row r="56" spans="1:26" ht="6.6" customHeight="1" x14ac:dyDescent="0.2">
      <c r="A56" s="135"/>
      <c r="B56" s="140"/>
      <c r="C56" s="139"/>
      <c r="D56" s="138"/>
      <c r="E56" s="137"/>
      <c r="F56" s="136"/>
      <c r="G56" s="136"/>
      <c r="H56" s="136"/>
      <c r="I56" s="136"/>
      <c r="J56" s="136"/>
      <c r="K56" s="136"/>
      <c r="L56" s="136"/>
      <c r="M56" s="136"/>
      <c r="N56" s="136"/>
      <c r="O56" s="136"/>
      <c r="P56" s="136"/>
      <c r="Q56" s="136"/>
      <c r="R56" s="136"/>
      <c r="S56" s="136"/>
      <c r="T56" s="135"/>
      <c r="X56" s="131"/>
      <c r="Y56" s="131"/>
      <c r="Z56" s="131"/>
    </row>
    <row r="57" spans="1:26" s="130" customFormat="1" ht="8.25" customHeight="1" x14ac:dyDescent="0.2">
      <c r="A57" s="134"/>
      <c r="E57" s="134"/>
      <c r="F57" s="134"/>
      <c r="G57" s="134"/>
      <c r="X57" s="131"/>
      <c r="Y57" s="131"/>
      <c r="Z57" s="131"/>
    </row>
    <row r="58" spans="1:26" s="74" customFormat="1" ht="15" customHeight="1" x14ac:dyDescent="0.5">
      <c r="A58" s="132"/>
      <c r="B58" s="130" t="s">
        <v>7</v>
      </c>
      <c r="C58" s="132" t="s">
        <v>6</v>
      </c>
      <c r="D58" s="132"/>
      <c r="E58" s="132"/>
      <c r="F58" s="132"/>
      <c r="G58" s="132"/>
      <c r="N58" s="133" t="s">
        <v>5</v>
      </c>
      <c r="O58" s="132" t="s">
        <v>4</v>
      </c>
      <c r="P58" s="133"/>
      <c r="Q58" s="132"/>
      <c r="X58" s="131"/>
      <c r="Y58" s="131"/>
      <c r="Z58" s="131"/>
    </row>
    <row r="59" spans="1:26" s="74" customFormat="1" ht="15" customHeight="1" x14ac:dyDescent="0.5">
      <c r="A59" s="132"/>
      <c r="B59" s="130"/>
      <c r="C59" s="132" t="s">
        <v>3</v>
      </c>
      <c r="D59" s="132"/>
      <c r="E59" s="132"/>
      <c r="F59" s="132"/>
      <c r="G59" s="132"/>
      <c r="N59" s="130"/>
      <c r="O59" s="132" t="s">
        <v>2</v>
      </c>
      <c r="P59" s="133"/>
      <c r="Q59" s="132"/>
      <c r="X59" s="131"/>
      <c r="Y59" s="131"/>
      <c r="Z59" s="131"/>
    </row>
    <row r="60" spans="1:26" s="74" customFormat="1" ht="15" hidden="1" customHeight="1" x14ac:dyDescent="0.5">
      <c r="A60" s="132"/>
      <c r="B60" s="132"/>
      <c r="C60" s="78" t="s">
        <v>1</v>
      </c>
      <c r="D60" s="132"/>
      <c r="E60" s="132"/>
      <c r="F60" s="132"/>
      <c r="G60" s="132"/>
      <c r="N60" s="130"/>
      <c r="O60" s="132" t="s">
        <v>0</v>
      </c>
      <c r="P60" s="133"/>
      <c r="Q60" s="132"/>
      <c r="X60" s="131"/>
      <c r="Y60" s="131"/>
      <c r="Z60" s="131"/>
    </row>
    <row r="61" spans="1:26" x14ac:dyDescent="0.2">
      <c r="X61" s="131"/>
      <c r="Y61" s="131"/>
      <c r="Z61" s="131"/>
    </row>
    <row r="62" spans="1:26" x14ac:dyDescent="0.2">
      <c r="X62" s="131"/>
      <c r="Y62" s="131"/>
      <c r="Z62" s="131"/>
    </row>
    <row r="63" spans="1:26" x14ac:dyDescent="0.2">
      <c r="C63" s="127"/>
      <c r="T63" s="127"/>
      <c r="U63" s="127"/>
      <c r="X63" s="131"/>
      <c r="Y63" s="131"/>
      <c r="Z63" s="131"/>
    </row>
    <row r="64" spans="1:26" x14ac:dyDescent="0.2">
      <c r="C64" s="127"/>
      <c r="T64" s="127"/>
      <c r="U64" s="127"/>
      <c r="X64" s="131"/>
      <c r="Y64" s="131"/>
      <c r="Z64" s="131"/>
    </row>
    <row r="65" spans="3:26" x14ac:dyDescent="0.2">
      <c r="C65" s="127"/>
      <c r="T65" s="127"/>
      <c r="U65" s="127"/>
      <c r="X65" s="131"/>
      <c r="Y65" s="131"/>
      <c r="Z65" s="131"/>
    </row>
    <row r="66" spans="3:26" x14ac:dyDescent="0.2">
      <c r="C66" s="127"/>
      <c r="T66" s="127"/>
      <c r="U66" s="127"/>
      <c r="X66" s="131"/>
      <c r="Y66" s="131"/>
      <c r="Z66" s="131"/>
    </row>
    <row r="67" spans="3:26" x14ac:dyDescent="0.2">
      <c r="C67" s="127"/>
      <c r="T67" s="127"/>
      <c r="U67" s="127"/>
      <c r="X67" s="131"/>
      <c r="Y67" s="131"/>
      <c r="Z67" s="131"/>
    </row>
    <row r="68" spans="3:26" x14ac:dyDescent="0.2">
      <c r="C68" s="127"/>
      <c r="T68" s="127"/>
      <c r="U68" s="127"/>
      <c r="X68" s="131"/>
      <c r="Y68" s="131"/>
      <c r="Z68" s="131"/>
    </row>
    <row r="69" spans="3:26" x14ac:dyDescent="0.2">
      <c r="C69" s="127"/>
      <c r="T69" s="127"/>
      <c r="U69" s="127"/>
    </row>
    <row r="70" spans="3:26" x14ac:dyDescent="0.2">
      <c r="C70" s="127"/>
      <c r="T70" s="127"/>
      <c r="U70" s="127"/>
      <c r="X70" s="130"/>
      <c r="Y70" s="130"/>
      <c r="Z70" s="130"/>
    </row>
    <row r="71" spans="3:26" x14ac:dyDescent="0.5">
      <c r="C71" s="127"/>
      <c r="T71" s="127"/>
      <c r="U71" s="127"/>
      <c r="X71" s="74"/>
      <c r="Y71" s="74"/>
      <c r="Z71" s="74"/>
    </row>
    <row r="72" spans="3:26" x14ac:dyDescent="0.5">
      <c r="C72" s="127"/>
      <c r="T72" s="127"/>
      <c r="U72" s="127"/>
      <c r="X72" s="74"/>
      <c r="Y72" s="74"/>
      <c r="Z72" s="74"/>
    </row>
    <row r="73" spans="3:26" x14ac:dyDescent="0.5">
      <c r="X73" s="74"/>
      <c r="Y73" s="74"/>
      <c r="Z73" s="74"/>
    </row>
  </sheetData>
  <mergeCells count="39">
    <mergeCell ref="A4:D8"/>
    <mergeCell ref="H4:S4"/>
    <mergeCell ref="K5:M5"/>
    <mergeCell ref="K7:M7"/>
    <mergeCell ref="K35:M35"/>
    <mergeCell ref="A11:D11"/>
    <mergeCell ref="E37:G37"/>
    <mergeCell ref="H37:J37"/>
    <mergeCell ref="N37:P37"/>
    <mergeCell ref="Q37:S37"/>
    <mergeCell ref="K37:M37"/>
    <mergeCell ref="A34:D38"/>
    <mergeCell ref="H34:S34"/>
    <mergeCell ref="E36:G36"/>
    <mergeCell ref="H36:J36"/>
    <mergeCell ref="N36:P36"/>
    <mergeCell ref="H35:J35"/>
    <mergeCell ref="N35:P35"/>
    <mergeCell ref="Q35:S35"/>
    <mergeCell ref="H38:J38"/>
    <mergeCell ref="N38:P38"/>
    <mergeCell ref="Q38:S38"/>
    <mergeCell ref="Q36:S36"/>
    <mergeCell ref="T4:T10"/>
    <mergeCell ref="H5:J5"/>
    <mergeCell ref="N5:P5"/>
    <mergeCell ref="Q5:S5"/>
    <mergeCell ref="T34:T40"/>
    <mergeCell ref="N7:P7"/>
    <mergeCell ref="Q7:S7"/>
    <mergeCell ref="H8:J8"/>
    <mergeCell ref="N8:P8"/>
    <mergeCell ref="Q8:S8"/>
    <mergeCell ref="E6:G6"/>
    <mergeCell ref="H6:J6"/>
    <mergeCell ref="N6:P6"/>
    <mergeCell ref="Q6:S6"/>
    <mergeCell ref="E7:G7"/>
    <mergeCell ref="H7:J7"/>
  </mergeCells>
  <pageMargins left="0.23622047244094491" right="0" top="0.59055118110236227" bottom="0.35433070866141736" header="0.31496062992125984" footer="0.31496062992125984"/>
  <pageSetup paperSize="9" scale="90" orientation="landscape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Z74"/>
  <sheetViews>
    <sheetView workbookViewId="0">
      <selection activeCell="I9" sqref="I9"/>
    </sheetView>
  </sheetViews>
  <sheetFormatPr defaultColWidth="8.25" defaultRowHeight="21.75" x14ac:dyDescent="0.2"/>
  <cols>
    <col min="1" max="1" width="1.5" style="72" customWidth="1"/>
    <col min="2" max="2" width="5.25" style="72" customWidth="1"/>
    <col min="3" max="3" width="4.375" style="72" customWidth="1"/>
    <col min="4" max="4" width="6.625" style="72" customWidth="1"/>
    <col min="5" max="5" width="6.75" style="72" customWidth="1"/>
    <col min="6" max="6" width="6.375" style="72" customWidth="1"/>
    <col min="7" max="7" width="7.125" style="72" customWidth="1"/>
    <col min="8" max="10" width="6" style="72" customWidth="1"/>
    <col min="11" max="13" width="6.375" style="72" customWidth="1"/>
    <col min="14" max="16" width="6.75" style="72" customWidth="1"/>
    <col min="17" max="19" width="6.125" style="72" customWidth="1"/>
    <col min="20" max="20" width="5" style="72" customWidth="1"/>
    <col min="21" max="22" width="5.625" style="72" customWidth="1"/>
    <col min="23" max="23" width="24.75" style="195" customWidth="1"/>
    <col min="24" max="24" width="2.625" style="72" customWidth="1"/>
    <col min="25" max="25" width="13" style="72" customWidth="1"/>
    <col min="26" max="26" width="9.25" style="72" customWidth="1"/>
    <col min="27" max="16384" width="8.25" style="72"/>
  </cols>
  <sheetData>
    <row r="1" spans="1:24" s="109" customFormat="1" ht="27.75" customHeight="1" x14ac:dyDescent="0.45">
      <c r="B1" s="109" t="s">
        <v>56</v>
      </c>
      <c r="C1" s="233">
        <v>3.5</v>
      </c>
      <c r="D1" s="109" t="s">
        <v>201</v>
      </c>
      <c r="R1" s="234" t="s">
        <v>6</v>
      </c>
      <c r="W1" s="235"/>
    </row>
    <row r="2" spans="1:24" s="221" customFormat="1" x14ac:dyDescent="0.45">
      <c r="B2" s="221" t="s">
        <v>198</v>
      </c>
      <c r="C2" s="233">
        <v>3.5</v>
      </c>
      <c r="D2" s="221" t="s">
        <v>200</v>
      </c>
      <c r="R2" s="234" t="s">
        <v>3</v>
      </c>
      <c r="W2" s="232"/>
    </row>
    <row r="3" spans="1:24" ht="6" customHeight="1" x14ac:dyDescent="0.2"/>
    <row r="4" spans="1:24" s="221" customFormat="1" ht="16.5" customHeight="1" x14ac:dyDescent="0.2">
      <c r="A4" s="326" t="s">
        <v>52</v>
      </c>
      <c r="B4" s="326"/>
      <c r="C4" s="326"/>
      <c r="D4" s="327"/>
      <c r="E4" s="231"/>
      <c r="F4" s="229"/>
      <c r="G4" s="230"/>
      <c r="H4" s="229"/>
      <c r="I4" s="229"/>
      <c r="J4" s="229"/>
      <c r="K4" s="333" t="s">
        <v>196</v>
      </c>
      <c r="L4" s="333"/>
      <c r="M4" s="333"/>
      <c r="N4" s="333"/>
      <c r="O4" s="333"/>
      <c r="P4" s="333"/>
      <c r="Q4" s="333"/>
      <c r="R4" s="333"/>
      <c r="S4" s="333"/>
      <c r="T4" s="333"/>
      <c r="U4" s="333"/>
      <c r="V4" s="334"/>
      <c r="W4" s="321" t="s">
        <v>195</v>
      </c>
      <c r="X4" s="229"/>
    </row>
    <row r="5" spans="1:24" s="221" customFormat="1" ht="16.5" customHeight="1" x14ac:dyDescent="0.2">
      <c r="A5" s="328"/>
      <c r="B5" s="328"/>
      <c r="C5" s="328"/>
      <c r="D5" s="329"/>
      <c r="E5" s="315" t="s">
        <v>34</v>
      </c>
      <c r="F5" s="316"/>
      <c r="G5" s="316"/>
      <c r="H5" s="317" t="s">
        <v>194</v>
      </c>
      <c r="I5" s="318"/>
      <c r="J5" s="318"/>
      <c r="K5" s="317" t="s">
        <v>193</v>
      </c>
      <c r="L5" s="318"/>
      <c r="M5" s="318"/>
      <c r="N5" s="317" t="s">
        <v>192</v>
      </c>
      <c r="O5" s="318"/>
      <c r="P5" s="318"/>
      <c r="Q5" s="317" t="s">
        <v>191</v>
      </c>
      <c r="R5" s="318"/>
      <c r="S5" s="318"/>
      <c r="T5" s="317" t="s">
        <v>190</v>
      </c>
      <c r="U5" s="318"/>
      <c r="V5" s="318"/>
      <c r="W5" s="322"/>
    </row>
    <row r="6" spans="1:24" s="221" customFormat="1" ht="16.5" customHeight="1" x14ac:dyDescent="0.2">
      <c r="A6" s="330"/>
      <c r="B6" s="330"/>
      <c r="C6" s="330"/>
      <c r="D6" s="329"/>
      <c r="E6" s="319" t="s">
        <v>31</v>
      </c>
      <c r="F6" s="320"/>
      <c r="G6" s="320"/>
      <c r="H6" s="319" t="s">
        <v>189</v>
      </c>
      <c r="I6" s="320"/>
      <c r="J6" s="320"/>
      <c r="K6" s="319" t="s">
        <v>188</v>
      </c>
      <c r="L6" s="320"/>
      <c r="M6" s="320"/>
      <c r="N6" s="319" t="s">
        <v>187</v>
      </c>
      <c r="O6" s="320"/>
      <c r="P6" s="320"/>
      <c r="Q6" s="319" t="s">
        <v>186</v>
      </c>
      <c r="R6" s="320"/>
      <c r="S6" s="320"/>
      <c r="T6" s="319" t="s">
        <v>185</v>
      </c>
      <c r="U6" s="320"/>
      <c r="V6" s="320"/>
      <c r="W6" s="322"/>
    </row>
    <row r="7" spans="1:24" s="221" customFormat="1" ht="16.5" customHeight="1" x14ac:dyDescent="0.2">
      <c r="A7" s="330"/>
      <c r="B7" s="330"/>
      <c r="C7" s="330"/>
      <c r="D7" s="329"/>
      <c r="E7" s="227" t="s">
        <v>34</v>
      </c>
      <c r="F7" s="228" t="s">
        <v>33</v>
      </c>
      <c r="G7" s="228" t="s">
        <v>32</v>
      </c>
      <c r="H7" s="227" t="s">
        <v>34</v>
      </c>
      <c r="I7" s="227" t="s">
        <v>33</v>
      </c>
      <c r="J7" s="228" t="s">
        <v>32</v>
      </c>
      <c r="K7" s="227" t="s">
        <v>34</v>
      </c>
      <c r="L7" s="227" t="s">
        <v>33</v>
      </c>
      <c r="M7" s="226" t="s">
        <v>32</v>
      </c>
      <c r="N7" s="227" t="s">
        <v>34</v>
      </c>
      <c r="O7" s="227" t="s">
        <v>33</v>
      </c>
      <c r="P7" s="226" t="s">
        <v>32</v>
      </c>
      <c r="Q7" s="227" t="s">
        <v>34</v>
      </c>
      <c r="R7" s="227" t="s">
        <v>33</v>
      </c>
      <c r="S7" s="228" t="s">
        <v>32</v>
      </c>
      <c r="T7" s="227" t="s">
        <v>34</v>
      </c>
      <c r="U7" s="227" t="s">
        <v>33</v>
      </c>
      <c r="V7" s="226" t="s">
        <v>32</v>
      </c>
      <c r="W7" s="322"/>
    </row>
    <row r="8" spans="1:24" s="221" customFormat="1" ht="16.5" customHeight="1" x14ac:dyDescent="0.2">
      <c r="A8" s="331"/>
      <c r="B8" s="331"/>
      <c r="C8" s="331"/>
      <c r="D8" s="332"/>
      <c r="E8" s="224" t="s">
        <v>31</v>
      </c>
      <c r="F8" s="225" t="s">
        <v>30</v>
      </c>
      <c r="G8" s="225" t="s">
        <v>29</v>
      </c>
      <c r="H8" s="224" t="s">
        <v>31</v>
      </c>
      <c r="I8" s="224" t="s">
        <v>30</v>
      </c>
      <c r="J8" s="225" t="s">
        <v>29</v>
      </c>
      <c r="K8" s="224" t="s">
        <v>31</v>
      </c>
      <c r="L8" s="224" t="s">
        <v>30</v>
      </c>
      <c r="M8" s="223" t="s">
        <v>29</v>
      </c>
      <c r="N8" s="224" t="s">
        <v>31</v>
      </c>
      <c r="O8" s="224" t="s">
        <v>30</v>
      </c>
      <c r="P8" s="223" t="s">
        <v>29</v>
      </c>
      <c r="Q8" s="224" t="s">
        <v>31</v>
      </c>
      <c r="R8" s="224" t="s">
        <v>30</v>
      </c>
      <c r="S8" s="225" t="s">
        <v>29</v>
      </c>
      <c r="T8" s="224" t="s">
        <v>31</v>
      </c>
      <c r="U8" s="224" t="s">
        <v>30</v>
      </c>
      <c r="V8" s="223" t="s">
        <v>29</v>
      </c>
      <c r="W8" s="323"/>
      <c r="X8" s="222"/>
    </row>
    <row r="9" spans="1:24" s="85" customFormat="1" ht="24" customHeight="1" x14ac:dyDescent="0.2">
      <c r="A9" s="324" t="s">
        <v>158</v>
      </c>
      <c r="B9" s="324"/>
      <c r="C9" s="324"/>
      <c r="D9" s="325"/>
      <c r="E9" s="240">
        <f>SUM(E10:E26)+SUM(E37:E44)+SUM(E45:E51)</f>
        <v>21284</v>
      </c>
      <c r="F9" s="240">
        <f>SUM(F10:F26)+SUM(F37:F44)+SUM(F45:F51)</f>
        <v>6586</v>
      </c>
      <c r="G9" s="240">
        <f>SUM(G10:G26)+SUM(G37:G44)+SUM(G45:G51)</f>
        <v>14698</v>
      </c>
      <c r="H9" s="240">
        <v>2330</v>
      </c>
      <c r="I9" s="240">
        <v>94</v>
      </c>
      <c r="J9" s="240">
        <v>2236</v>
      </c>
      <c r="K9" s="240">
        <v>9414</v>
      </c>
      <c r="L9" s="240">
        <v>2537</v>
      </c>
      <c r="M9" s="240">
        <v>6877</v>
      </c>
      <c r="N9" s="240">
        <v>4348</v>
      </c>
      <c r="O9" s="240">
        <v>1479</v>
      </c>
      <c r="P9" s="240">
        <v>2869</v>
      </c>
      <c r="Q9" s="240">
        <v>1850</v>
      </c>
      <c r="R9" s="240">
        <v>664</v>
      </c>
      <c r="S9" s="240">
        <v>1185</v>
      </c>
      <c r="T9" s="240">
        <v>3343</v>
      </c>
      <c r="U9" s="240">
        <v>1812</v>
      </c>
      <c r="V9" s="240">
        <v>1531</v>
      </c>
      <c r="W9" s="239" t="s">
        <v>31</v>
      </c>
    </row>
    <row r="10" spans="1:24" s="85" customFormat="1" ht="22.5" customHeight="1" x14ac:dyDescent="0.2">
      <c r="A10" s="212"/>
      <c r="B10" s="85" t="s">
        <v>153</v>
      </c>
      <c r="E10" s="206">
        <v>3291</v>
      </c>
      <c r="F10" s="206">
        <v>822</v>
      </c>
      <c r="G10" s="206">
        <v>2469</v>
      </c>
      <c r="H10" s="206">
        <v>255</v>
      </c>
      <c r="I10" s="206">
        <v>8</v>
      </c>
      <c r="J10" s="206">
        <v>247</v>
      </c>
      <c r="K10" s="217">
        <v>1112</v>
      </c>
      <c r="L10" s="217">
        <v>209</v>
      </c>
      <c r="M10" s="217">
        <v>903</v>
      </c>
      <c r="N10" s="217">
        <v>907</v>
      </c>
      <c r="O10" s="217">
        <v>235</v>
      </c>
      <c r="P10" s="217">
        <v>672</v>
      </c>
      <c r="Q10" s="217">
        <v>540</v>
      </c>
      <c r="R10" s="217">
        <v>166</v>
      </c>
      <c r="S10" s="217">
        <v>374</v>
      </c>
      <c r="T10" s="217">
        <v>477</v>
      </c>
      <c r="U10" s="217">
        <v>204</v>
      </c>
      <c r="V10" s="217">
        <v>273</v>
      </c>
      <c r="W10" s="238" t="s">
        <v>152</v>
      </c>
    </row>
    <row r="11" spans="1:24" s="85" customFormat="1" ht="22.5" customHeight="1" x14ac:dyDescent="0.2">
      <c r="A11" s="212"/>
      <c r="B11" s="85" t="s">
        <v>150</v>
      </c>
      <c r="E11" s="206">
        <v>771</v>
      </c>
      <c r="F11" s="206">
        <v>240</v>
      </c>
      <c r="G11" s="206">
        <v>531</v>
      </c>
      <c r="H11" s="206">
        <v>104</v>
      </c>
      <c r="I11" s="206">
        <v>5</v>
      </c>
      <c r="J11" s="206">
        <v>99</v>
      </c>
      <c r="K11" s="217">
        <v>423</v>
      </c>
      <c r="L11" s="217">
        <v>112</v>
      </c>
      <c r="M11" s="217">
        <v>311</v>
      </c>
      <c r="N11" s="217">
        <v>113</v>
      </c>
      <c r="O11" s="217">
        <v>47</v>
      </c>
      <c r="P11" s="217">
        <v>66</v>
      </c>
      <c r="Q11" s="217">
        <v>11</v>
      </c>
      <c r="R11" s="217">
        <v>5</v>
      </c>
      <c r="S11" s="217">
        <v>6</v>
      </c>
      <c r="T11" s="217">
        <v>120</v>
      </c>
      <c r="U11" s="217">
        <v>71</v>
      </c>
      <c r="V11" s="217">
        <v>49</v>
      </c>
      <c r="W11" s="238" t="s">
        <v>149</v>
      </c>
    </row>
    <row r="12" spans="1:24" s="85" customFormat="1" ht="22.5" customHeight="1" x14ac:dyDescent="0.2">
      <c r="A12" s="208"/>
      <c r="B12" s="85" t="s">
        <v>147</v>
      </c>
      <c r="E12" s="206">
        <v>683</v>
      </c>
      <c r="F12" s="206">
        <v>216</v>
      </c>
      <c r="G12" s="206">
        <v>467</v>
      </c>
      <c r="H12" s="206">
        <v>79</v>
      </c>
      <c r="I12" s="206">
        <v>3</v>
      </c>
      <c r="J12" s="206">
        <v>76</v>
      </c>
      <c r="K12" s="217">
        <v>263</v>
      </c>
      <c r="L12" s="217">
        <v>66</v>
      </c>
      <c r="M12" s="217">
        <v>197</v>
      </c>
      <c r="N12" s="217">
        <v>171</v>
      </c>
      <c r="O12" s="217">
        <v>62</v>
      </c>
      <c r="P12" s="217">
        <v>109</v>
      </c>
      <c r="Q12" s="217">
        <v>74</v>
      </c>
      <c r="R12" s="217">
        <v>31</v>
      </c>
      <c r="S12" s="217">
        <v>42</v>
      </c>
      <c r="T12" s="217">
        <f>96+1</f>
        <v>97</v>
      </c>
      <c r="U12" s="217">
        <v>54</v>
      </c>
      <c r="V12" s="217">
        <f>42+1</f>
        <v>43</v>
      </c>
      <c r="W12" s="238" t="s">
        <v>146</v>
      </c>
    </row>
    <row r="13" spans="1:24" s="85" customFormat="1" ht="22.5" customHeight="1" x14ac:dyDescent="0.2">
      <c r="A13" s="208"/>
      <c r="B13" s="85" t="s">
        <v>144</v>
      </c>
      <c r="E13" s="206">
        <v>801</v>
      </c>
      <c r="F13" s="206">
        <v>291</v>
      </c>
      <c r="G13" s="206">
        <v>510</v>
      </c>
      <c r="H13" s="206">
        <v>78</v>
      </c>
      <c r="I13" s="206">
        <v>4</v>
      </c>
      <c r="J13" s="206">
        <v>74</v>
      </c>
      <c r="K13" s="205">
        <v>374</v>
      </c>
      <c r="L13" s="205">
        <v>124</v>
      </c>
      <c r="M13" s="205">
        <v>250</v>
      </c>
      <c r="N13" s="205">
        <v>146</v>
      </c>
      <c r="O13" s="205">
        <v>51</v>
      </c>
      <c r="P13" s="205">
        <v>95</v>
      </c>
      <c r="Q13" s="205">
        <v>62</v>
      </c>
      <c r="R13" s="205">
        <v>23</v>
      </c>
      <c r="S13" s="205">
        <v>39</v>
      </c>
      <c r="T13" s="205">
        <v>141</v>
      </c>
      <c r="U13" s="205">
        <v>89</v>
      </c>
      <c r="V13" s="205">
        <v>52</v>
      </c>
      <c r="W13" s="238" t="s">
        <v>143</v>
      </c>
    </row>
    <row r="14" spans="1:24" s="85" customFormat="1" ht="22.5" customHeight="1" x14ac:dyDescent="0.2">
      <c r="A14" s="208"/>
      <c r="B14" s="85" t="s">
        <v>141</v>
      </c>
      <c r="E14" s="206">
        <v>228</v>
      </c>
      <c r="F14" s="206">
        <v>81</v>
      </c>
      <c r="G14" s="206">
        <v>147</v>
      </c>
      <c r="H14" s="206">
        <v>20</v>
      </c>
      <c r="I14" s="206">
        <v>0</v>
      </c>
      <c r="J14" s="206">
        <v>20</v>
      </c>
      <c r="K14" s="205">
        <v>103</v>
      </c>
      <c r="L14" s="205">
        <v>33</v>
      </c>
      <c r="M14" s="205">
        <v>70</v>
      </c>
      <c r="N14" s="205">
        <v>51</v>
      </c>
      <c r="O14" s="205">
        <v>19</v>
      </c>
      <c r="P14" s="205">
        <v>32</v>
      </c>
      <c r="Q14" s="205">
        <v>21</v>
      </c>
      <c r="R14" s="205">
        <v>6</v>
      </c>
      <c r="S14" s="205">
        <v>15</v>
      </c>
      <c r="T14" s="205">
        <v>33</v>
      </c>
      <c r="U14" s="205">
        <v>23</v>
      </c>
      <c r="V14" s="205">
        <v>10</v>
      </c>
      <c r="W14" s="238" t="s">
        <v>140</v>
      </c>
    </row>
    <row r="15" spans="1:24" s="85" customFormat="1" ht="22.5" customHeight="1" x14ac:dyDescent="0.2">
      <c r="A15" s="208"/>
      <c r="B15" s="85" t="s">
        <v>138</v>
      </c>
      <c r="E15" s="206">
        <v>646</v>
      </c>
      <c r="F15" s="206">
        <v>188</v>
      </c>
      <c r="G15" s="206">
        <v>458</v>
      </c>
      <c r="H15" s="206">
        <v>76</v>
      </c>
      <c r="I15" s="206">
        <v>5</v>
      </c>
      <c r="J15" s="206">
        <v>71</v>
      </c>
      <c r="K15" s="217">
        <v>295</v>
      </c>
      <c r="L15" s="217">
        <v>82</v>
      </c>
      <c r="M15" s="217">
        <v>213</v>
      </c>
      <c r="N15" s="217">
        <v>124</v>
      </c>
      <c r="O15" s="217">
        <v>40</v>
      </c>
      <c r="P15" s="217">
        <v>84</v>
      </c>
      <c r="Q15" s="217">
        <v>54</v>
      </c>
      <c r="R15" s="217">
        <v>11</v>
      </c>
      <c r="S15" s="217">
        <v>43</v>
      </c>
      <c r="T15" s="217">
        <v>97</v>
      </c>
      <c r="U15" s="217">
        <v>50</v>
      </c>
      <c r="V15" s="217">
        <v>47</v>
      </c>
      <c r="W15" s="238" t="s">
        <v>137</v>
      </c>
    </row>
    <row r="16" spans="1:24" s="85" customFormat="1" ht="22.5" customHeight="1" x14ac:dyDescent="0.2">
      <c r="A16" s="208"/>
      <c r="B16" s="85" t="s">
        <v>134</v>
      </c>
      <c r="E16" s="206">
        <v>697</v>
      </c>
      <c r="F16" s="206">
        <v>202</v>
      </c>
      <c r="G16" s="206">
        <v>495</v>
      </c>
      <c r="H16" s="206">
        <v>78</v>
      </c>
      <c r="I16" s="206">
        <v>3</v>
      </c>
      <c r="J16" s="206">
        <v>75</v>
      </c>
      <c r="K16" s="217">
        <v>305</v>
      </c>
      <c r="L16" s="217">
        <v>80</v>
      </c>
      <c r="M16" s="217">
        <v>225</v>
      </c>
      <c r="N16" s="217">
        <v>152</v>
      </c>
      <c r="O16" s="217">
        <v>44</v>
      </c>
      <c r="P16" s="217">
        <v>108</v>
      </c>
      <c r="Q16" s="217">
        <v>80</v>
      </c>
      <c r="R16" s="217">
        <v>29</v>
      </c>
      <c r="S16" s="217">
        <v>51</v>
      </c>
      <c r="T16" s="217">
        <v>82</v>
      </c>
      <c r="U16" s="217">
        <v>46</v>
      </c>
      <c r="V16" s="217">
        <v>36</v>
      </c>
      <c r="W16" s="238" t="s">
        <v>133</v>
      </c>
    </row>
    <row r="17" spans="1:26" s="85" customFormat="1" ht="22.5" customHeight="1" x14ac:dyDescent="0.2">
      <c r="A17" s="208"/>
      <c r="B17" s="85" t="s">
        <v>129</v>
      </c>
      <c r="E17" s="206">
        <v>1229</v>
      </c>
      <c r="F17" s="206">
        <v>388</v>
      </c>
      <c r="G17" s="206">
        <v>841</v>
      </c>
      <c r="H17" s="206">
        <v>138</v>
      </c>
      <c r="I17" s="206">
        <v>5</v>
      </c>
      <c r="J17" s="206">
        <v>133</v>
      </c>
      <c r="K17" s="217">
        <v>548</v>
      </c>
      <c r="L17" s="217">
        <v>146</v>
      </c>
      <c r="M17" s="217">
        <v>402</v>
      </c>
      <c r="N17" s="217">
        <v>233</v>
      </c>
      <c r="O17" s="217">
        <v>83</v>
      </c>
      <c r="P17" s="217">
        <v>150</v>
      </c>
      <c r="Q17" s="217">
        <v>125</v>
      </c>
      <c r="R17" s="217">
        <v>52</v>
      </c>
      <c r="S17" s="217">
        <v>73</v>
      </c>
      <c r="T17" s="217">
        <v>185</v>
      </c>
      <c r="U17" s="217">
        <v>102</v>
      </c>
      <c r="V17" s="217">
        <v>83</v>
      </c>
      <c r="W17" s="238" t="s">
        <v>128</v>
      </c>
    </row>
    <row r="18" spans="1:26" s="85" customFormat="1" ht="22.5" customHeight="1" x14ac:dyDescent="0.2">
      <c r="A18" s="208"/>
      <c r="B18" s="85" t="s">
        <v>124</v>
      </c>
      <c r="E18" s="206">
        <v>532</v>
      </c>
      <c r="F18" s="206">
        <v>151</v>
      </c>
      <c r="G18" s="206">
        <v>381</v>
      </c>
      <c r="H18" s="206">
        <v>70</v>
      </c>
      <c r="I18" s="206">
        <v>2</v>
      </c>
      <c r="J18" s="206">
        <v>68</v>
      </c>
      <c r="K18" s="217">
        <v>272</v>
      </c>
      <c r="L18" s="217">
        <v>65</v>
      </c>
      <c r="M18" s="217">
        <v>207</v>
      </c>
      <c r="N18" s="217">
        <v>98</v>
      </c>
      <c r="O18" s="217">
        <v>36</v>
      </c>
      <c r="P18" s="217">
        <v>62</v>
      </c>
      <c r="Q18" s="217">
        <v>6</v>
      </c>
      <c r="R18" s="217">
        <v>2</v>
      </c>
      <c r="S18" s="217">
        <v>4</v>
      </c>
      <c r="T18" s="217">
        <v>86</v>
      </c>
      <c r="U18" s="217">
        <v>46</v>
      </c>
      <c r="V18" s="217">
        <v>40</v>
      </c>
      <c r="W18" s="238" t="s">
        <v>123</v>
      </c>
    </row>
    <row r="19" spans="1:26" s="85" customFormat="1" ht="22.5" customHeight="1" x14ac:dyDescent="0.2">
      <c r="A19" s="208"/>
      <c r="B19" s="85" t="s">
        <v>119</v>
      </c>
      <c r="E19" s="206">
        <v>986</v>
      </c>
      <c r="F19" s="206">
        <v>304</v>
      </c>
      <c r="G19" s="206">
        <v>682</v>
      </c>
      <c r="H19" s="206">
        <v>115</v>
      </c>
      <c r="I19" s="206">
        <v>4</v>
      </c>
      <c r="J19" s="206">
        <v>111</v>
      </c>
      <c r="K19" s="217">
        <v>425</v>
      </c>
      <c r="L19" s="217">
        <v>125</v>
      </c>
      <c r="M19" s="217">
        <v>300</v>
      </c>
      <c r="N19" s="217">
        <v>206</v>
      </c>
      <c r="O19" s="217">
        <v>54</v>
      </c>
      <c r="P19" s="217">
        <v>152</v>
      </c>
      <c r="Q19" s="217">
        <v>86</v>
      </c>
      <c r="R19" s="217">
        <v>38</v>
      </c>
      <c r="S19" s="217">
        <v>48</v>
      </c>
      <c r="T19" s="217">
        <v>154</v>
      </c>
      <c r="U19" s="217">
        <v>83</v>
      </c>
      <c r="V19" s="217">
        <v>71</v>
      </c>
      <c r="W19" s="238" t="s">
        <v>118</v>
      </c>
    </row>
    <row r="20" spans="1:26" s="85" customFormat="1" ht="22.5" customHeight="1" x14ac:dyDescent="0.2">
      <c r="A20" s="208"/>
      <c r="B20" s="85" t="s">
        <v>114</v>
      </c>
      <c r="E20" s="206">
        <v>425</v>
      </c>
      <c r="F20" s="206">
        <v>139</v>
      </c>
      <c r="G20" s="206">
        <v>286</v>
      </c>
      <c r="H20" s="206">
        <v>45</v>
      </c>
      <c r="I20" s="206">
        <v>1</v>
      </c>
      <c r="J20" s="206">
        <v>44</v>
      </c>
      <c r="K20" s="217">
        <v>171</v>
      </c>
      <c r="L20" s="217">
        <v>43</v>
      </c>
      <c r="M20" s="217">
        <v>128</v>
      </c>
      <c r="N20" s="217">
        <v>98</v>
      </c>
      <c r="O20" s="217">
        <v>40</v>
      </c>
      <c r="P20" s="217">
        <v>58</v>
      </c>
      <c r="Q20" s="217">
        <v>43</v>
      </c>
      <c r="R20" s="217">
        <v>17</v>
      </c>
      <c r="S20" s="217">
        <v>26</v>
      </c>
      <c r="T20" s="217">
        <v>68</v>
      </c>
      <c r="U20" s="217">
        <v>38</v>
      </c>
      <c r="V20" s="217">
        <v>30</v>
      </c>
      <c r="W20" s="238" t="s">
        <v>113</v>
      </c>
    </row>
    <row r="21" spans="1:26" s="208" customFormat="1" ht="22.5" customHeight="1" x14ac:dyDescent="0.2">
      <c r="B21" s="208" t="s">
        <v>111</v>
      </c>
      <c r="E21" s="206">
        <v>556</v>
      </c>
      <c r="F21" s="206">
        <v>173</v>
      </c>
      <c r="G21" s="206">
        <v>383</v>
      </c>
      <c r="H21" s="206">
        <v>60</v>
      </c>
      <c r="I21" s="206">
        <v>3</v>
      </c>
      <c r="J21" s="206">
        <v>57</v>
      </c>
      <c r="K21" s="217">
        <v>272</v>
      </c>
      <c r="L21" s="217">
        <v>69</v>
      </c>
      <c r="M21" s="217">
        <v>203</v>
      </c>
      <c r="N21" s="217">
        <v>89</v>
      </c>
      <c r="O21" s="217">
        <v>31</v>
      </c>
      <c r="P21" s="217">
        <v>58</v>
      </c>
      <c r="Q21" s="217">
        <v>25</v>
      </c>
      <c r="R21" s="217">
        <v>12</v>
      </c>
      <c r="S21" s="217">
        <v>13</v>
      </c>
      <c r="T21" s="217">
        <v>110</v>
      </c>
      <c r="U21" s="217">
        <v>58</v>
      </c>
      <c r="V21" s="217">
        <v>52</v>
      </c>
      <c r="W21" s="238" t="s">
        <v>110</v>
      </c>
    </row>
    <row r="22" spans="1:26" s="208" customFormat="1" ht="22.5" customHeight="1" x14ac:dyDescent="0.2">
      <c r="A22" s="237"/>
      <c r="B22" s="208" t="s">
        <v>83</v>
      </c>
      <c r="E22" s="206">
        <v>705</v>
      </c>
      <c r="F22" s="206">
        <v>262</v>
      </c>
      <c r="G22" s="206">
        <v>443</v>
      </c>
      <c r="H22" s="206">
        <v>82</v>
      </c>
      <c r="I22" s="206">
        <v>7</v>
      </c>
      <c r="J22" s="206">
        <v>75</v>
      </c>
      <c r="K22" s="217">
        <v>356</v>
      </c>
      <c r="L22" s="217">
        <v>113</v>
      </c>
      <c r="M22" s="217">
        <v>243</v>
      </c>
      <c r="N22" s="217">
        <v>111</v>
      </c>
      <c r="O22" s="217">
        <v>50</v>
      </c>
      <c r="P22" s="217">
        <v>61</v>
      </c>
      <c r="Q22" s="217">
        <v>15</v>
      </c>
      <c r="R22" s="217">
        <v>9</v>
      </c>
      <c r="S22" s="217">
        <v>6</v>
      </c>
      <c r="T22" s="217">
        <v>141</v>
      </c>
      <c r="U22" s="217">
        <v>83</v>
      </c>
      <c r="V22" s="217">
        <v>58</v>
      </c>
      <c r="W22" s="208" t="s">
        <v>82</v>
      </c>
      <c r="Z22" s="220"/>
    </row>
    <row r="23" spans="1:26" s="85" customFormat="1" ht="22.5" customHeight="1" x14ac:dyDescent="0.2">
      <c r="A23" s="212"/>
      <c r="B23" s="208" t="s">
        <v>78</v>
      </c>
      <c r="C23" s="208"/>
      <c r="D23" s="208"/>
      <c r="E23" s="206">
        <v>1059</v>
      </c>
      <c r="F23" s="206">
        <v>343</v>
      </c>
      <c r="G23" s="206">
        <v>716</v>
      </c>
      <c r="H23" s="206">
        <v>121</v>
      </c>
      <c r="I23" s="206">
        <v>3</v>
      </c>
      <c r="J23" s="206">
        <v>118</v>
      </c>
      <c r="K23" s="217">
        <v>477</v>
      </c>
      <c r="L23" s="217">
        <v>140</v>
      </c>
      <c r="M23" s="217">
        <v>337</v>
      </c>
      <c r="N23" s="217">
        <v>216</v>
      </c>
      <c r="O23" s="217">
        <v>81</v>
      </c>
      <c r="P23" s="217">
        <v>135</v>
      </c>
      <c r="Q23" s="217">
        <v>71</v>
      </c>
      <c r="R23" s="217">
        <v>23</v>
      </c>
      <c r="S23" s="217">
        <v>48</v>
      </c>
      <c r="T23" s="217">
        <v>174</v>
      </c>
      <c r="U23" s="217">
        <v>96</v>
      </c>
      <c r="V23" s="217">
        <v>78</v>
      </c>
      <c r="W23" s="208" t="s">
        <v>77</v>
      </c>
      <c r="Z23" s="220"/>
    </row>
    <row r="24" spans="1:26" s="85" customFormat="1" ht="22.5" customHeight="1" x14ac:dyDescent="0.2">
      <c r="A24" s="212"/>
      <c r="B24" s="208" t="s">
        <v>76</v>
      </c>
      <c r="C24" s="208"/>
      <c r="D24" s="208"/>
      <c r="E24" s="206">
        <v>1187</v>
      </c>
      <c r="F24" s="206">
        <v>396</v>
      </c>
      <c r="G24" s="206">
        <v>791</v>
      </c>
      <c r="H24" s="206">
        <v>126</v>
      </c>
      <c r="I24" s="206">
        <v>8</v>
      </c>
      <c r="J24" s="206">
        <v>118</v>
      </c>
      <c r="K24" s="217">
        <v>510</v>
      </c>
      <c r="L24" s="217">
        <v>151</v>
      </c>
      <c r="M24" s="217">
        <v>359</v>
      </c>
      <c r="N24" s="217">
        <v>261</v>
      </c>
      <c r="O24" s="217">
        <v>100</v>
      </c>
      <c r="P24" s="217">
        <v>161</v>
      </c>
      <c r="Q24" s="217">
        <v>129</v>
      </c>
      <c r="R24" s="217">
        <v>45</v>
      </c>
      <c r="S24" s="217">
        <v>84</v>
      </c>
      <c r="T24" s="217">
        <v>161</v>
      </c>
      <c r="U24" s="217">
        <v>92</v>
      </c>
      <c r="V24" s="217">
        <v>69</v>
      </c>
      <c r="W24" s="208" t="s">
        <v>75</v>
      </c>
      <c r="Z24" s="220"/>
    </row>
    <row r="25" spans="1:26" s="85" customFormat="1" ht="22.5" customHeight="1" x14ac:dyDescent="0.2">
      <c r="A25" s="208"/>
      <c r="B25" s="208" t="s">
        <v>74</v>
      </c>
      <c r="C25" s="208"/>
      <c r="D25" s="208"/>
      <c r="E25" s="206">
        <v>670</v>
      </c>
      <c r="F25" s="206">
        <v>240</v>
      </c>
      <c r="G25" s="206">
        <v>430</v>
      </c>
      <c r="H25" s="206">
        <v>79</v>
      </c>
      <c r="I25" s="206">
        <v>4</v>
      </c>
      <c r="J25" s="206">
        <v>75</v>
      </c>
      <c r="K25" s="217">
        <v>283</v>
      </c>
      <c r="L25" s="217">
        <v>95</v>
      </c>
      <c r="M25" s="217">
        <v>188</v>
      </c>
      <c r="N25" s="217">
        <v>139</v>
      </c>
      <c r="O25" s="217">
        <v>48</v>
      </c>
      <c r="P25" s="217">
        <v>91</v>
      </c>
      <c r="Q25" s="217">
        <v>86</v>
      </c>
      <c r="R25" s="217">
        <v>41</v>
      </c>
      <c r="S25" s="217">
        <v>45</v>
      </c>
      <c r="T25" s="217">
        <v>83</v>
      </c>
      <c r="U25" s="217">
        <v>52</v>
      </c>
      <c r="V25" s="217">
        <v>31</v>
      </c>
      <c r="W25" s="208" t="s">
        <v>73</v>
      </c>
      <c r="Z25" s="218"/>
    </row>
    <row r="26" spans="1:26" s="85" customFormat="1" ht="22.5" customHeight="1" x14ac:dyDescent="0.2">
      <c r="A26" s="208"/>
      <c r="B26" s="208" t="s">
        <v>72</v>
      </c>
      <c r="C26" s="208"/>
      <c r="D26" s="208"/>
      <c r="E26" s="206">
        <v>777</v>
      </c>
      <c r="F26" s="206">
        <v>258</v>
      </c>
      <c r="G26" s="206">
        <v>519</v>
      </c>
      <c r="H26" s="206">
        <v>80</v>
      </c>
      <c r="I26" s="206">
        <v>4</v>
      </c>
      <c r="J26" s="206">
        <v>76</v>
      </c>
      <c r="K26" s="217">
        <v>354</v>
      </c>
      <c r="L26" s="217">
        <v>108</v>
      </c>
      <c r="M26" s="217">
        <v>246</v>
      </c>
      <c r="N26" s="217">
        <v>150</v>
      </c>
      <c r="O26" s="217">
        <v>51</v>
      </c>
      <c r="P26" s="217">
        <v>99</v>
      </c>
      <c r="Q26" s="217">
        <v>65</v>
      </c>
      <c r="R26" s="217">
        <v>22</v>
      </c>
      <c r="S26" s="217">
        <v>43</v>
      </c>
      <c r="T26" s="217">
        <v>128</v>
      </c>
      <c r="U26" s="217">
        <v>73</v>
      </c>
      <c r="V26" s="217">
        <v>55</v>
      </c>
      <c r="W26" s="208" t="s">
        <v>71</v>
      </c>
      <c r="Z26" s="209"/>
    </row>
    <row r="27" spans="1:26" s="85" customFormat="1" ht="17.25" customHeight="1" x14ac:dyDescent="0.2">
      <c r="A27" s="208"/>
      <c r="B27" s="208"/>
      <c r="C27" s="208"/>
      <c r="D27" s="208"/>
      <c r="E27" s="236"/>
      <c r="F27" s="236"/>
      <c r="G27" s="236"/>
      <c r="H27" s="236"/>
      <c r="I27" s="236"/>
      <c r="J27" s="236"/>
      <c r="K27" s="219"/>
      <c r="L27" s="219"/>
      <c r="M27" s="219"/>
      <c r="N27" s="219"/>
      <c r="O27" s="219"/>
      <c r="P27" s="219"/>
      <c r="Q27" s="219"/>
      <c r="R27" s="219"/>
      <c r="S27" s="219"/>
      <c r="T27" s="219"/>
      <c r="U27" s="219"/>
      <c r="V27" s="219"/>
      <c r="W27" s="208"/>
      <c r="Z27" s="209"/>
    </row>
    <row r="28" spans="1:26" s="85" customFormat="1" ht="17.25" customHeight="1" x14ac:dyDescent="0.2">
      <c r="A28" s="208"/>
      <c r="B28" s="208"/>
      <c r="C28" s="208"/>
      <c r="D28" s="208"/>
      <c r="E28" s="236"/>
      <c r="F28" s="236"/>
      <c r="G28" s="236"/>
      <c r="H28" s="236"/>
      <c r="I28" s="236"/>
      <c r="J28" s="236"/>
      <c r="K28" s="219"/>
      <c r="L28" s="219"/>
      <c r="M28" s="219"/>
      <c r="N28" s="219"/>
      <c r="O28" s="219"/>
      <c r="P28" s="219"/>
      <c r="Q28" s="219"/>
      <c r="R28" s="219"/>
      <c r="S28" s="219"/>
      <c r="T28" s="219"/>
      <c r="U28" s="219"/>
      <c r="V28" s="219"/>
      <c r="W28" s="208"/>
      <c r="Z28" s="209"/>
    </row>
    <row r="29" spans="1:26" s="109" customFormat="1" ht="24" customHeight="1" x14ac:dyDescent="0.45">
      <c r="B29" s="109" t="s">
        <v>56</v>
      </c>
      <c r="C29" s="233">
        <v>3.5</v>
      </c>
      <c r="D29" s="109" t="s">
        <v>199</v>
      </c>
      <c r="R29" s="234" t="s">
        <v>6</v>
      </c>
      <c r="W29" s="235"/>
    </row>
    <row r="30" spans="1:26" s="221" customFormat="1" x14ac:dyDescent="0.45">
      <c r="B30" s="221" t="s">
        <v>198</v>
      </c>
      <c r="C30" s="233">
        <v>3.5</v>
      </c>
      <c r="D30" s="221" t="s">
        <v>197</v>
      </c>
      <c r="R30" s="234" t="s">
        <v>3</v>
      </c>
      <c r="W30" s="232"/>
    </row>
    <row r="31" spans="1:26" s="221" customFormat="1" ht="14.25" customHeight="1" x14ac:dyDescent="0.2">
      <c r="C31" s="233"/>
      <c r="W31" s="232"/>
    </row>
    <row r="32" spans="1:26" s="221" customFormat="1" ht="16.5" customHeight="1" x14ac:dyDescent="0.2">
      <c r="A32" s="326" t="s">
        <v>52</v>
      </c>
      <c r="B32" s="326"/>
      <c r="C32" s="326"/>
      <c r="D32" s="327"/>
      <c r="E32" s="231"/>
      <c r="F32" s="229"/>
      <c r="G32" s="230"/>
      <c r="H32" s="229"/>
      <c r="I32" s="229"/>
      <c r="J32" s="229"/>
      <c r="K32" s="333" t="s">
        <v>196</v>
      </c>
      <c r="L32" s="333"/>
      <c r="M32" s="333"/>
      <c r="N32" s="333"/>
      <c r="O32" s="333"/>
      <c r="P32" s="333"/>
      <c r="Q32" s="333"/>
      <c r="R32" s="333"/>
      <c r="S32" s="333"/>
      <c r="T32" s="333"/>
      <c r="U32" s="333"/>
      <c r="V32" s="334"/>
      <c r="W32" s="321" t="s">
        <v>195</v>
      </c>
      <c r="X32" s="229"/>
    </row>
    <row r="33" spans="1:26" s="221" customFormat="1" ht="16.5" customHeight="1" x14ac:dyDescent="0.2">
      <c r="A33" s="328"/>
      <c r="B33" s="328"/>
      <c r="C33" s="328"/>
      <c r="D33" s="329"/>
      <c r="E33" s="315" t="s">
        <v>34</v>
      </c>
      <c r="F33" s="316"/>
      <c r="G33" s="316"/>
      <c r="H33" s="317" t="s">
        <v>194</v>
      </c>
      <c r="I33" s="318"/>
      <c r="J33" s="318"/>
      <c r="K33" s="317" t="s">
        <v>193</v>
      </c>
      <c r="L33" s="318"/>
      <c r="M33" s="318"/>
      <c r="N33" s="317" t="s">
        <v>192</v>
      </c>
      <c r="O33" s="318"/>
      <c r="P33" s="318"/>
      <c r="Q33" s="317" t="s">
        <v>191</v>
      </c>
      <c r="R33" s="318"/>
      <c r="S33" s="318"/>
      <c r="T33" s="317" t="s">
        <v>190</v>
      </c>
      <c r="U33" s="318"/>
      <c r="V33" s="318"/>
      <c r="W33" s="322"/>
    </row>
    <row r="34" spans="1:26" s="221" customFormat="1" ht="16.5" customHeight="1" x14ac:dyDescent="0.2">
      <c r="A34" s="330"/>
      <c r="B34" s="330"/>
      <c r="C34" s="330"/>
      <c r="D34" s="329"/>
      <c r="E34" s="319" t="s">
        <v>31</v>
      </c>
      <c r="F34" s="320"/>
      <c r="G34" s="320"/>
      <c r="H34" s="319" t="s">
        <v>189</v>
      </c>
      <c r="I34" s="320"/>
      <c r="J34" s="320"/>
      <c r="K34" s="319" t="s">
        <v>188</v>
      </c>
      <c r="L34" s="320"/>
      <c r="M34" s="320"/>
      <c r="N34" s="319" t="s">
        <v>187</v>
      </c>
      <c r="O34" s="320"/>
      <c r="P34" s="320"/>
      <c r="Q34" s="319" t="s">
        <v>186</v>
      </c>
      <c r="R34" s="320"/>
      <c r="S34" s="320"/>
      <c r="T34" s="319" t="s">
        <v>185</v>
      </c>
      <c r="U34" s="320"/>
      <c r="V34" s="320"/>
      <c r="W34" s="322"/>
    </row>
    <row r="35" spans="1:26" s="221" customFormat="1" ht="16.5" customHeight="1" x14ac:dyDescent="0.2">
      <c r="A35" s="330"/>
      <c r="B35" s="330"/>
      <c r="C35" s="330"/>
      <c r="D35" s="329"/>
      <c r="E35" s="227" t="s">
        <v>34</v>
      </c>
      <c r="F35" s="228" t="s">
        <v>33</v>
      </c>
      <c r="G35" s="228" t="s">
        <v>32</v>
      </c>
      <c r="H35" s="227" t="s">
        <v>34</v>
      </c>
      <c r="I35" s="227" t="s">
        <v>33</v>
      </c>
      <c r="J35" s="228" t="s">
        <v>32</v>
      </c>
      <c r="K35" s="227" t="s">
        <v>34</v>
      </c>
      <c r="L35" s="227" t="s">
        <v>33</v>
      </c>
      <c r="M35" s="226" t="s">
        <v>32</v>
      </c>
      <c r="N35" s="227" t="s">
        <v>34</v>
      </c>
      <c r="O35" s="227" t="s">
        <v>33</v>
      </c>
      <c r="P35" s="226" t="s">
        <v>32</v>
      </c>
      <c r="Q35" s="227" t="s">
        <v>34</v>
      </c>
      <c r="R35" s="227" t="s">
        <v>33</v>
      </c>
      <c r="S35" s="228" t="s">
        <v>32</v>
      </c>
      <c r="T35" s="227" t="s">
        <v>34</v>
      </c>
      <c r="U35" s="227" t="s">
        <v>33</v>
      </c>
      <c r="V35" s="226" t="s">
        <v>32</v>
      </c>
      <c r="W35" s="322"/>
    </row>
    <row r="36" spans="1:26" s="221" customFormat="1" ht="16.5" customHeight="1" x14ac:dyDescent="0.2">
      <c r="A36" s="331"/>
      <c r="B36" s="331"/>
      <c r="C36" s="331"/>
      <c r="D36" s="332"/>
      <c r="E36" s="224" t="s">
        <v>31</v>
      </c>
      <c r="F36" s="225" t="s">
        <v>30</v>
      </c>
      <c r="G36" s="225" t="s">
        <v>29</v>
      </c>
      <c r="H36" s="224" t="s">
        <v>31</v>
      </c>
      <c r="I36" s="224" t="s">
        <v>30</v>
      </c>
      <c r="J36" s="225" t="s">
        <v>29</v>
      </c>
      <c r="K36" s="224" t="s">
        <v>31</v>
      </c>
      <c r="L36" s="224" t="s">
        <v>30</v>
      </c>
      <c r="M36" s="223" t="s">
        <v>29</v>
      </c>
      <c r="N36" s="224" t="s">
        <v>31</v>
      </c>
      <c r="O36" s="224" t="s">
        <v>30</v>
      </c>
      <c r="P36" s="223" t="s">
        <v>29</v>
      </c>
      <c r="Q36" s="224" t="s">
        <v>31</v>
      </c>
      <c r="R36" s="224" t="s">
        <v>30</v>
      </c>
      <c r="S36" s="225" t="s">
        <v>29</v>
      </c>
      <c r="T36" s="224" t="s">
        <v>31</v>
      </c>
      <c r="U36" s="224" t="s">
        <v>30</v>
      </c>
      <c r="V36" s="223" t="s">
        <v>29</v>
      </c>
      <c r="W36" s="323"/>
      <c r="X36" s="222"/>
    </row>
    <row r="37" spans="1:26" s="85" customFormat="1" ht="18" customHeight="1" x14ac:dyDescent="0.2">
      <c r="A37" s="208"/>
      <c r="B37" s="208" t="s">
        <v>70</v>
      </c>
      <c r="C37" s="208"/>
      <c r="D37" s="208"/>
      <c r="E37" s="206">
        <v>486</v>
      </c>
      <c r="F37" s="206">
        <v>137</v>
      </c>
      <c r="G37" s="206">
        <v>349</v>
      </c>
      <c r="H37" s="206">
        <v>64</v>
      </c>
      <c r="I37" s="206">
        <v>0</v>
      </c>
      <c r="J37" s="206">
        <v>64</v>
      </c>
      <c r="K37" s="217">
        <v>278</v>
      </c>
      <c r="L37" s="217">
        <v>72</v>
      </c>
      <c r="M37" s="217">
        <v>206</v>
      </c>
      <c r="N37" s="206">
        <v>47</v>
      </c>
      <c r="O37" s="206">
        <v>13</v>
      </c>
      <c r="P37" s="206">
        <v>34</v>
      </c>
      <c r="Q37" s="206">
        <v>0</v>
      </c>
      <c r="R37" s="206">
        <v>0</v>
      </c>
      <c r="S37" s="211">
        <v>0</v>
      </c>
      <c r="T37" s="216">
        <v>97</v>
      </c>
      <c r="U37" s="215">
        <v>52</v>
      </c>
      <c r="V37" s="214">
        <v>45</v>
      </c>
      <c r="W37" s="208" t="s">
        <v>69</v>
      </c>
      <c r="Z37" s="220"/>
    </row>
    <row r="38" spans="1:26" s="85" customFormat="1" ht="18" customHeight="1" x14ac:dyDescent="0.2">
      <c r="A38" s="208"/>
      <c r="B38" s="208" t="s">
        <v>68</v>
      </c>
      <c r="C38" s="208"/>
      <c r="D38" s="208"/>
      <c r="E38" s="206">
        <v>299</v>
      </c>
      <c r="F38" s="206">
        <v>76</v>
      </c>
      <c r="G38" s="206">
        <v>223</v>
      </c>
      <c r="H38" s="206">
        <v>33</v>
      </c>
      <c r="I38" s="206">
        <v>1</v>
      </c>
      <c r="J38" s="206">
        <v>32</v>
      </c>
      <c r="K38" s="217">
        <v>125</v>
      </c>
      <c r="L38" s="206">
        <v>22</v>
      </c>
      <c r="M38" s="217">
        <v>103</v>
      </c>
      <c r="N38" s="206">
        <v>73</v>
      </c>
      <c r="O38" s="206">
        <v>25</v>
      </c>
      <c r="P38" s="206">
        <v>48</v>
      </c>
      <c r="Q38" s="206">
        <v>20</v>
      </c>
      <c r="R38" s="206">
        <v>7</v>
      </c>
      <c r="S38" s="219">
        <v>13</v>
      </c>
      <c r="T38" s="216">
        <v>48</v>
      </c>
      <c r="U38" s="215">
        <v>21</v>
      </c>
      <c r="V38" s="214">
        <v>27</v>
      </c>
      <c r="W38" s="208" t="s">
        <v>67</v>
      </c>
      <c r="Z38" s="218"/>
    </row>
    <row r="39" spans="1:26" s="85" customFormat="1" ht="18" customHeight="1" x14ac:dyDescent="0.2">
      <c r="A39" s="208"/>
      <c r="B39" s="208" t="s">
        <v>66</v>
      </c>
      <c r="C39" s="208"/>
      <c r="D39" s="208"/>
      <c r="E39" s="206">
        <v>809</v>
      </c>
      <c r="F39" s="206">
        <v>261</v>
      </c>
      <c r="G39" s="206">
        <v>548</v>
      </c>
      <c r="H39" s="206">
        <v>93</v>
      </c>
      <c r="I39" s="206">
        <v>5</v>
      </c>
      <c r="J39" s="206">
        <v>88</v>
      </c>
      <c r="K39" s="217">
        <v>400</v>
      </c>
      <c r="L39" s="217">
        <v>108</v>
      </c>
      <c r="M39" s="217">
        <v>292</v>
      </c>
      <c r="N39" s="206">
        <v>138</v>
      </c>
      <c r="O39" s="206">
        <v>56</v>
      </c>
      <c r="P39" s="206">
        <v>82</v>
      </c>
      <c r="Q39" s="206">
        <v>30</v>
      </c>
      <c r="R39" s="206">
        <v>11</v>
      </c>
      <c r="S39" s="219">
        <v>19</v>
      </c>
      <c r="T39" s="216">
        <v>148</v>
      </c>
      <c r="U39" s="215">
        <v>81</v>
      </c>
      <c r="V39" s="214">
        <v>67</v>
      </c>
      <c r="W39" s="208" t="s">
        <v>65</v>
      </c>
      <c r="Z39" s="220"/>
    </row>
    <row r="40" spans="1:26" s="85" customFormat="1" ht="18" customHeight="1" x14ac:dyDescent="0.2">
      <c r="A40" s="208"/>
      <c r="B40" s="208" t="s">
        <v>64</v>
      </c>
      <c r="C40" s="208"/>
      <c r="D40" s="208"/>
      <c r="E40" s="206">
        <v>1316</v>
      </c>
      <c r="F40" s="206">
        <v>359</v>
      </c>
      <c r="G40" s="206">
        <v>957</v>
      </c>
      <c r="H40" s="206">
        <v>150</v>
      </c>
      <c r="I40" s="206">
        <v>3</v>
      </c>
      <c r="J40" s="206">
        <v>147</v>
      </c>
      <c r="K40" s="217">
        <v>578</v>
      </c>
      <c r="L40" s="217">
        <v>135</v>
      </c>
      <c r="M40" s="217">
        <v>443</v>
      </c>
      <c r="N40" s="206">
        <v>286</v>
      </c>
      <c r="O40" s="206">
        <v>90</v>
      </c>
      <c r="P40" s="206">
        <v>196</v>
      </c>
      <c r="Q40" s="206">
        <v>108</v>
      </c>
      <c r="R40" s="206">
        <v>40</v>
      </c>
      <c r="S40" s="219">
        <v>68</v>
      </c>
      <c r="T40" s="216">
        <v>194</v>
      </c>
      <c r="U40" s="215">
        <v>91</v>
      </c>
      <c r="V40" s="214">
        <v>103</v>
      </c>
      <c r="W40" s="213" t="s">
        <v>63</v>
      </c>
      <c r="Z40" s="220"/>
    </row>
    <row r="41" spans="1:26" s="85" customFormat="1" ht="18" customHeight="1" x14ac:dyDescent="0.2">
      <c r="A41" s="208"/>
      <c r="B41" s="208" t="s">
        <v>62</v>
      </c>
      <c r="C41" s="208"/>
      <c r="D41" s="208"/>
      <c r="E41" s="206">
        <v>412</v>
      </c>
      <c r="F41" s="206">
        <v>124</v>
      </c>
      <c r="G41" s="206">
        <v>288</v>
      </c>
      <c r="H41" s="206">
        <v>46</v>
      </c>
      <c r="I41" s="206">
        <v>0</v>
      </c>
      <c r="J41" s="206">
        <v>46</v>
      </c>
      <c r="K41" s="217">
        <v>195</v>
      </c>
      <c r="L41" s="217">
        <v>45</v>
      </c>
      <c r="M41" s="217">
        <v>150</v>
      </c>
      <c r="N41" s="206">
        <v>90</v>
      </c>
      <c r="O41" s="206">
        <v>38</v>
      </c>
      <c r="P41" s="206">
        <v>52</v>
      </c>
      <c r="Q41" s="206">
        <v>22</v>
      </c>
      <c r="R41" s="206">
        <v>9</v>
      </c>
      <c r="S41" s="219">
        <v>13</v>
      </c>
      <c r="T41" s="216">
        <v>59</v>
      </c>
      <c r="U41" s="215">
        <v>32</v>
      </c>
      <c r="V41" s="214">
        <v>27</v>
      </c>
      <c r="W41" s="213" t="s">
        <v>61</v>
      </c>
      <c r="Z41" s="218"/>
    </row>
    <row r="42" spans="1:26" s="85" customFormat="1" ht="18" customHeight="1" x14ac:dyDescent="0.2">
      <c r="A42" s="208"/>
      <c r="B42" s="208" t="s">
        <v>60</v>
      </c>
      <c r="C42" s="208"/>
      <c r="D42" s="208"/>
      <c r="E42" s="206">
        <v>276</v>
      </c>
      <c r="F42" s="206">
        <v>93</v>
      </c>
      <c r="G42" s="206">
        <v>183</v>
      </c>
      <c r="H42" s="206">
        <v>40</v>
      </c>
      <c r="I42" s="206">
        <v>2</v>
      </c>
      <c r="J42" s="206">
        <v>38</v>
      </c>
      <c r="K42" s="217">
        <v>122</v>
      </c>
      <c r="L42" s="217">
        <v>34</v>
      </c>
      <c r="M42" s="217">
        <v>88</v>
      </c>
      <c r="N42" s="206">
        <v>43</v>
      </c>
      <c r="O42" s="206">
        <v>16</v>
      </c>
      <c r="P42" s="206">
        <v>27</v>
      </c>
      <c r="Q42" s="206">
        <v>22</v>
      </c>
      <c r="R42" s="206">
        <v>12</v>
      </c>
      <c r="S42" s="219">
        <v>10</v>
      </c>
      <c r="T42" s="216">
        <v>49</v>
      </c>
      <c r="U42" s="215">
        <v>29</v>
      </c>
      <c r="V42" s="214">
        <v>20</v>
      </c>
      <c r="W42" s="213" t="s">
        <v>59</v>
      </c>
      <c r="Z42" s="218"/>
    </row>
    <row r="43" spans="1:26" s="85" customFormat="1" ht="18" customHeight="1" x14ac:dyDescent="0.2">
      <c r="A43" s="208"/>
      <c r="B43" s="208" t="s">
        <v>58</v>
      </c>
      <c r="C43" s="208"/>
      <c r="D43" s="208"/>
      <c r="E43" s="206">
        <v>325</v>
      </c>
      <c r="F43" s="206">
        <v>107</v>
      </c>
      <c r="G43" s="206">
        <v>218</v>
      </c>
      <c r="H43" s="206">
        <v>36</v>
      </c>
      <c r="I43" s="206">
        <v>1</v>
      </c>
      <c r="J43" s="206">
        <v>35</v>
      </c>
      <c r="K43" s="217">
        <v>118</v>
      </c>
      <c r="L43" s="217">
        <v>34</v>
      </c>
      <c r="M43" s="217">
        <v>84</v>
      </c>
      <c r="N43" s="206">
        <v>73</v>
      </c>
      <c r="O43" s="206">
        <v>26</v>
      </c>
      <c r="P43" s="206">
        <v>47</v>
      </c>
      <c r="Q43" s="206">
        <v>43</v>
      </c>
      <c r="R43" s="206">
        <v>13</v>
      </c>
      <c r="S43" s="219">
        <v>30</v>
      </c>
      <c r="T43" s="216">
        <v>55</v>
      </c>
      <c r="U43" s="215">
        <v>33</v>
      </c>
      <c r="V43" s="214">
        <v>22</v>
      </c>
      <c r="W43" s="213" t="s">
        <v>57</v>
      </c>
      <c r="Z43" s="218"/>
    </row>
    <row r="44" spans="1:26" s="208" customFormat="1" ht="18" customHeight="1" x14ac:dyDescent="0.2">
      <c r="B44" s="208" t="s">
        <v>28</v>
      </c>
      <c r="D44" s="88"/>
      <c r="E44" s="206">
        <v>409</v>
      </c>
      <c r="F44" s="206">
        <v>142</v>
      </c>
      <c r="G44" s="206">
        <v>267</v>
      </c>
      <c r="H44" s="206">
        <v>49</v>
      </c>
      <c r="I44" s="206">
        <v>4</v>
      </c>
      <c r="J44" s="206">
        <v>45</v>
      </c>
      <c r="K44" s="217">
        <v>196</v>
      </c>
      <c r="L44" s="217">
        <v>55</v>
      </c>
      <c r="M44" s="217">
        <v>141</v>
      </c>
      <c r="N44" s="206">
        <v>71</v>
      </c>
      <c r="O44" s="206">
        <v>30</v>
      </c>
      <c r="P44" s="206">
        <v>41</v>
      </c>
      <c r="Q44" s="206">
        <v>25</v>
      </c>
      <c r="R44" s="206">
        <v>9</v>
      </c>
      <c r="S44" s="211">
        <v>16</v>
      </c>
      <c r="T44" s="216">
        <v>68</v>
      </c>
      <c r="U44" s="215">
        <v>44</v>
      </c>
      <c r="V44" s="214">
        <v>24</v>
      </c>
      <c r="W44" s="213" t="s">
        <v>27</v>
      </c>
    </row>
    <row r="45" spans="1:26" s="85" customFormat="1" ht="18" customHeight="1" x14ac:dyDescent="0.2">
      <c r="A45" s="212"/>
      <c r="B45" s="208" t="s">
        <v>26</v>
      </c>
      <c r="C45" s="208"/>
      <c r="D45" s="88"/>
      <c r="E45" s="206">
        <v>194</v>
      </c>
      <c r="F45" s="206">
        <v>70</v>
      </c>
      <c r="G45" s="206">
        <v>124</v>
      </c>
      <c r="H45" s="205">
        <v>29</v>
      </c>
      <c r="I45" s="205">
        <v>0</v>
      </c>
      <c r="J45" s="205">
        <v>29</v>
      </c>
      <c r="K45" s="205">
        <v>100</v>
      </c>
      <c r="L45" s="205">
        <v>38</v>
      </c>
      <c r="M45" s="205">
        <v>62</v>
      </c>
      <c r="N45" s="206">
        <v>34</v>
      </c>
      <c r="O45" s="206">
        <v>14</v>
      </c>
      <c r="P45" s="206">
        <v>20</v>
      </c>
      <c r="Q45" s="205">
        <v>1</v>
      </c>
      <c r="R45" s="205">
        <v>0</v>
      </c>
      <c r="S45" s="211">
        <v>1</v>
      </c>
      <c r="T45" s="205">
        <v>30</v>
      </c>
      <c r="U45" s="205">
        <v>18</v>
      </c>
      <c r="V45" s="204">
        <v>12</v>
      </c>
      <c r="W45" s="203" t="s">
        <v>25</v>
      </c>
    </row>
    <row r="46" spans="1:26" s="85" customFormat="1" ht="18" customHeight="1" x14ac:dyDescent="0.2">
      <c r="A46" s="212"/>
      <c r="B46" s="85" t="s">
        <v>24</v>
      </c>
      <c r="E46" s="206">
        <v>239</v>
      </c>
      <c r="F46" s="206">
        <v>98</v>
      </c>
      <c r="G46" s="206">
        <v>141</v>
      </c>
      <c r="H46" s="205">
        <v>32</v>
      </c>
      <c r="I46" s="205">
        <v>3</v>
      </c>
      <c r="J46" s="205">
        <v>29</v>
      </c>
      <c r="K46" s="205">
        <v>110</v>
      </c>
      <c r="L46" s="205">
        <v>41</v>
      </c>
      <c r="M46" s="205">
        <v>69</v>
      </c>
      <c r="N46" s="206">
        <v>47</v>
      </c>
      <c r="O46" s="206">
        <v>23</v>
      </c>
      <c r="P46" s="206">
        <v>24</v>
      </c>
      <c r="Q46" s="205">
        <v>8</v>
      </c>
      <c r="R46" s="205">
        <v>2</v>
      </c>
      <c r="S46" s="210">
        <v>6</v>
      </c>
      <c r="T46" s="205">
        <v>42</v>
      </c>
      <c r="U46" s="205">
        <v>29</v>
      </c>
      <c r="V46" s="204">
        <v>13</v>
      </c>
      <c r="W46" s="203" t="s">
        <v>23</v>
      </c>
      <c r="Z46" s="209"/>
    </row>
    <row r="47" spans="1:26" s="85" customFormat="1" ht="18" customHeight="1" x14ac:dyDescent="0.2">
      <c r="A47" s="208"/>
      <c r="B47" s="85" t="s">
        <v>22</v>
      </c>
      <c r="E47" s="206">
        <v>315</v>
      </c>
      <c r="F47" s="206">
        <v>93</v>
      </c>
      <c r="G47" s="206">
        <v>222</v>
      </c>
      <c r="H47" s="205">
        <v>39</v>
      </c>
      <c r="I47" s="205">
        <v>2</v>
      </c>
      <c r="J47" s="205">
        <v>37</v>
      </c>
      <c r="K47" s="205">
        <v>169</v>
      </c>
      <c r="L47" s="205">
        <v>44</v>
      </c>
      <c r="M47" s="205">
        <v>125</v>
      </c>
      <c r="N47" s="206">
        <v>47</v>
      </c>
      <c r="O47" s="206">
        <v>19</v>
      </c>
      <c r="P47" s="206">
        <v>28</v>
      </c>
      <c r="Q47" s="205">
        <v>15</v>
      </c>
      <c r="R47" s="205">
        <v>2</v>
      </c>
      <c r="S47" s="210">
        <v>13</v>
      </c>
      <c r="T47" s="205">
        <v>45</v>
      </c>
      <c r="U47" s="205">
        <v>26</v>
      </c>
      <c r="V47" s="204">
        <v>19</v>
      </c>
      <c r="W47" s="203" t="s">
        <v>21</v>
      </c>
      <c r="Z47" s="209"/>
    </row>
    <row r="48" spans="1:26" s="85" customFormat="1" ht="18" customHeight="1" x14ac:dyDescent="0.2">
      <c r="A48" s="208"/>
      <c r="B48" s="85" t="s">
        <v>20</v>
      </c>
      <c r="E48" s="206">
        <v>332</v>
      </c>
      <c r="F48" s="206">
        <v>117</v>
      </c>
      <c r="G48" s="206">
        <v>215</v>
      </c>
      <c r="H48" s="205">
        <v>36</v>
      </c>
      <c r="I48" s="205">
        <v>1</v>
      </c>
      <c r="J48" s="205">
        <v>35</v>
      </c>
      <c r="K48" s="205">
        <v>178</v>
      </c>
      <c r="L48" s="205">
        <v>54</v>
      </c>
      <c r="M48" s="205">
        <v>124</v>
      </c>
      <c r="N48" s="206">
        <v>43</v>
      </c>
      <c r="O48" s="206">
        <v>20</v>
      </c>
      <c r="P48" s="206">
        <v>23</v>
      </c>
      <c r="Q48" s="205">
        <v>28</v>
      </c>
      <c r="R48" s="205">
        <v>12</v>
      </c>
      <c r="S48" s="210">
        <v>16</v>
      </c>
      <c r="T48" s="205">
        <v>47</v>
      </c>
      <c r="U48" s="205">
        <v>30</v>
      </c>
      <c r="V48" s="204">
        <v>17</v>
      </c>
      <c r="W48" s="203" t="s">
        <v>19</v>
      </c>
      <c r="Z48" s="209"/>
    </row>
    <row r="49" spans="1:26" s="85" customFormat="1" ht="18" customHeight="1" x14ac:dyDescent="0.2">
      <c r="A49" s="208"/>
      <c r="B49" s="85" t="s">
        <v>18</v>
      </c>
      <c r="E49" s="206">
        <v>165</v>
      </c>
      <c r="F49" s="206">
        <v>51</v>
      </c>
      <c r="G49" s="206">
        <v>114</v>
      </c>
      <c r="H49" s="205">
        <v>27</v>
      </c>
      <c r="I49" s="205">
        <v>2</v>
      </c>
      <c r="J49" s="205">
        <v>25</v>
      </c>
      <c r="K49" s="205">
        <v>80</v>
      </c>
      <c r="L49" s="205">
        <v>23</v>
      </c>
      <c r="M49" s="205">
        <v>57</v>
      </c>
      <c r="N49" s="206">
        <v>28</v>
      </c>
      <c r="O49" s="206">
        <v>11</v>
      </c>
      <c r="P49" s="206">
        <v>17</v>
      </c>
      <c r="Q49" s="205">
        <v>0</v>
      </c>
      <c r="R49" s="205">
        <v>0</v>
      </c>
      <c r="S49" s="211">
        <v>0</v>
      </c>
      <c r="T49" s="205">
        <v>30</v>
      </c>
      <c r="U49" s="205">
        <v>15</v>
      </c>
      <c r="V49" s="204">
        <v>15</v>
      </c>
      <c r="W49" s="203" t="s">
        <v>17</v>
      </c>
      <c r="Z49" s="209"/>
    </row>
    <row r="50" spans="1:26" s="85" customFormat="1" ht="18" customHeight="1" x14ac:dyDescent="0.2">
      <c r="A50" s="208"/>
      <c r="B50" s="89" t="s">
        <v>16</v>
      </c>
      <c r="E50" s="206">
        <v>223</v>
      </c>
      <c r="F50" s="206">
        <v>87</v>
      </c>
      <c r="G50" s="206">
        <v>136</v>
      </c>
      <c r="H50" s="205">
        <v>16</v>
      </c>
      <c r="I50" s="205">
        <v>0</v>
      </c>
      <c r="J50" s="205">
        <v>16</v>
      </c>
      <c r="K50" s="205">
        <v>93</v>
      </c>
      <c r="L50" s="205">
        <v>30</v>
      </c>
      <c r="M50" s="205">
        <v>63</v>
      </c>
      <c r="N50" s="206">
        <v>45</v>
      </c>
      <c r="O50" s="206">
        <v>20</v>
      </c>
      <c r="P50" s="206">
        <v>25</v>
      </c>
      <c r="Q50" s="205">
        <v>25</v>
      </c>
      <c r="R50" s="205">
        <v>12</v>
      </c>
      <c r="S50" s="210">
        <v>13</v>
      </c>
      <c r="T50" s="205">
        <v>44</v>
      </c>
      <c r="U50" s="205">
        <v>25</v>
      </c>
      <c r="V50" s="204">
        <v>19</v>
      </c>
      <c r="W50" s="203" t="s">
        <v>163</v>
      </c>
      <c r="Z50" s="209"/>
    </row>
    <row r="51" spans="1:26" s="85" customFormat="1" ht="18" customHeight="1" x14ac:dyDescent="0.2">
      <c r="A51" s="208"/>
      <c r="B51" s="85" t="s">
        <v>15</v>
      </c>
      <c r="E51" s="207">
        <v>241</v>
      </c>
      <c r="F51" s="207">
        <v>77</v>
      </c>
      <c r="G51" s="207">
        <v>164</v>
      </c>
      <c r="H51" s="205">
        <v>34</v>
      </c>
      <c r="I51" s="205">
        <v>1</v>
      </c>
      <c r="J51" s="205">
        <v>33</v>
      </c>
      <c r="K51" s="205">
        <v>129</v>
      </c>
      <c r="L51" s="205">
        <v>41</v>
      </c>
      <c r="M51" s="205">
        <v>88</v>
      </c>
      <c r="N51" s="206">
        <v>18</v>
      </c>
      <c r="O51" s="206">
        <v>6</v>
      </c>
      <c r="P51" s="206">
        <v>12</v>
      </c>
      <c r="Q51" s="205">
        <v>10</v>
      </c>
      <c r="R51" s="205">
        <v>3</v>
      </c>
      <c r="S51" s="205">
        <v>7</v>
      </c>
      <c r="T51" s="205">
        <f>40+10</f>
        <v>50</v>
      </c>
      <c r="U51" s="205">
        <f>25+1</f>
        <v>26</v>
      </c>
      <c r="V51" s="204">
        <f>15+9</f>
        <v>24</v>
      </c>
      <c r="W51" s="203" t="s">
        <v>162</v>
      </c>
      <c r="Z51" s="202"/>
    </row>
    <row r="52" spans="1:26" ht="10.5" customHeight="1" x14ac:dyDescent="0.2">
      <c r="A52" s="201"/>
      <c r="B52" s="84"/>
      <c r="C52" s="84"/>
      <c r="D52" s="84"/>
      <c r="E52" s="199"/>
      <c r="F52" s="200"/>
      <c r="G52" s="200"/>
      <c r="H52" s="200"/>
      <c r="I52" s="200"/>
      <c r="J52" s="200"/>
      <c r="K52" s="199"/>
      <c r="L52" s="199"/>
      <c r="M52" s="200"/>
      <c r="N52" s="199"/>
      <c r="O52" s="200"/>
      <c r="P52" s="200"/>
      <c r="Q52" s="200"/>
      <c r="R52" s="200"/>
      <c r="S52" s="200"/>
      <c r="T52" s="199"/>
      <c r="U52" s="199"/>
      <c r="V52" s="198"/>
      <c r="W52" s="197"/>
      <c r="X52" s="79"/>
    </row>
    <row r="53" spans="1:26" s="77" customFormat="1" ht="30" customHeight="1" x14ac:dyDescent="0.2">
      <c r="B53" s="77" t="s">
        <v>7</v>
      </c>
      <c r="C53" s="75" t="s">
        <v>6</v>
      </c>
      <c r="D53" s="75"/>
      <c r="F53" s="76"/>
      <c r="G53" s="196"/>
      <c r="H53" s="196"/>
      <c r="I53" s="196"/>
      <c r="J53" s="196"/>
      <c r="L53" s="76" t="s">
        <v>5</v>
      </c>
      <c r="M53" s="75" t="s">
        <v>184</v>
      </c>
      <c r="N53" s="76"/>
      <c r="W53" s="196"/>
    </row>
    <row r="54" spans="1:26" s="77" customFormat="1" ht="21" customHeight="1" x14ac:dyDescent="0.2">
      <c r="C54" s="75" t="s">
        <v>3</v>
      </c>
      <c r="D54" s="75"/>
      <c r="F54" s="76"/>
      <c r="M54" s="75" t="s">
        <v>183</v>
      </c>
      <c r="N54" s="76"/>
      <c r="W54" s="196"/>
    </row>
    <row r="56" spans="1:26" ht="16.5" customHeight="1" x14ac:dyDescent="0.2">
      <c r="W56" s="72"/>
    </row>
    <row r="57" spans="1:26" ht="16.5" customHeight="1" x14ac:dyDescent="0.2">
      <c r="W57" s="72"/>
    </row>
    <row r="58" spans="1:26" ht="16.5" customHeight="1" x14ac:dyDescent="0.2">
      <c r="W58" s="72"/>
    </row>
    <row r="59" spans="1:26" ht="16.5" customHeight="1" x14ac:dyDescent="0.2">
      <c r="W59" s="72"/>
    </row>
    <row r="60" spans="1:26" x14ac:dyDescent="0.2">
      <c r="W60" s="72"/>
    </row>
    <row r="61" spans="1:26" x14ac:dyDescent="0.2">
      <c r="W61" s="72"/>
    </row>
    <row r="62" spans="1:26" x14ac:dyDescent="0.2">
      <c r="W62" s="72"/>
    </row>
    <row r="63" spans="1:26" x14ac:dyDescent="0.2">
      <c r="W63" s="72"/>
    </row>
    <row r="64" spans="1:26" x14ac:dyDescent="0.2">
      <c r="W64" s="72"/>
    </row>
    <row r="65" spans="23:23" x14ac:dyDescent="0.2">
      <c r="W65" s="72"/>
    </row>
    <row r="66" spans="23:23" x14ac:dyDescent="0.2">
      <c r="W66" s="72"/>
    </row>
    <row r="67" spans="23:23" x14ac:dyDescent="0.2">
      <c r="W67" s="72"/>
    </row>
    <row r="68" spans="23:23" x14ac:dyDescent="0.2">
      <c r="W68" s="72"/>
    </row>
    <row r="69" spans="23:23" x14ac:dyDescent="0.2">
      <c r="W69" s="72"/>
    </row>
    <row r="70" spans="23:23" x14ac:dyDescent="0.2">
      <c r="W70" s="72"/>
    </row>
    <row r="71" spans="23:23" x14ac:dyDescent="0.2">
      <c r="W71" s="72"/>
    </row>
    <row r="73" spans="23:23" x14ac:dyDescent="0.2">
      <c r="W73" s="72"/>
    </row>
    <row r="74" spans="23:23" x14ac:dyDescent="0.2">
      <c r="W74" s="72"/>
    </row>
  </sheetData>
  <mergeCells count="31">
    <mergeCell ref="W32:W36"/>
    <mergeCell ref="W4:W8"/>
    <mergeCell ref="A9:D9"/>
    <mergeCell ref="A32:D36"/>
    <mergeCell ref="K32:V32"/>
    <mergeCell ref="A4:D8"/>
    <mergeCell ref="K4:V4"/>
    <mergeCell ref="H34:J34"/>
    <mergeCell ref="Q34:S34"/>
    <mergeCell ref="H5:J5"/>
    <mergeCell ref="H6:J6"/>
    <mergeCell ref="Q6:S6"/>
    <mergeCell ref="E33:G33"/>
    <mergeCell ref="K33:M33"/>
    <mergeCell ref="N33:P33"/>
    <mergeCell ref="T33:V33"/>
    <mergeCell ref="E34:G34"/>
    <mergeCell ref="T34:V34"/>
    <mergeCell ref="H33:J33"/>
    <mergeCell ref="Q33:S33"/>
    <mergeCell ref="K34:M34"/>
    <mergeCell ref="N34:P34"/>
    <mergeCell ref="E5:G5"/>
    <mergeCell ref="K5:M5"/>
    <mergeCell ref="N5:P5"/>
    <mergeCell ref="T5:V5"/>
    <mergeCell ref="E6:G6"/>
    <mergeCell ref="K6:M6"/>
    <mergeCell ref="N6:P6"/>
    <mergeCell ref="T6:V6"/>
    <mergeCell ref="Q5:S5"/>
  </mergeCells>
  <pageMargins left="0.39" right="0" top="0.61" bottom="0.98" header="0.31496062992125984" footer="1.1399999999999999"/>
  <pageSetup paperSize="9" scale="85" orientation="landscape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79"/>
  <sheetViews>
    <sheetView workbookViewId="0">
      <selection activeCell="D1" sqref="D1"/>
    </sheetView>
  </sheetViews>
  <sheetFormatPr defaultRowHeight="21.75" x14ac:dyDescent="0.5"/>
  <cols>
    <col min="1" max="1" width="1.5" style="1" customWidth="1"/>
    <col min="2" max="2" width="6.25" style="1" customWidth="1"/>
    <col min="3" max="3" width="4.125" style="3" customWidth="1"/>
    <col min="4" max="4" width="9.875" style="1" customWidth="1"/>
    <col min="5" max="5" width="7.5" style="1" customWidth="1"/>
    <col min="6" max="7" width="6.75" style="1" customWidth="1"/>
    <col min="8" max="10" width="7" style="1" customWidth="1"/>
    <col min="11" max="13" width="6.375" style="1" customWidth="1"/>
    <col min="14" max="19" width="5.625" style="1" customWidth="1"/>
    <col min="20" max="20" width="0.875" style="1" customWidth="1"/>
    <col min="21" max="21" width="22.125" style="2" customWidth="1"/>
    <col min="22" max="22" width="7.125" style="2" customWidth="1"/>
    <col min="23" max="16384" width="9" style="1"/>
  </cols>
  <sheetData>
    <row r="1" spans="1:31" s="48" customFormat="1" ht="26.25" customHeight="1" x14ac:dyDescent="0.5">
      <c r="B1" s="47" t="s">
        <v>56</v>
      </c>
      <c r="C1" s="47">
        <v>3.4</v>
      </c>
      <c r="D1" s="47" t="s">
        <v>161</v>
      </c>
      <c r="U1" s="45"/>
      <c r="V1" s="45"/>
    </row>
    <row r="2" spans="1:31" s="45" customFormat="1" x14ac:dyDescent="0.5">
      <c r="B2" s="46" t="s">
        <v>54</v>
      </c>
      <c r="C2" s="47">
        <v>3.4</v>
      </c>
      <c r="D2" s="46" t="s">
        <v>160</v>
      </c>
    </row>
    <row r="3" spans="1:31" ht="6" customHeight="1" x14ac:dyDescent="0.5"/>
    <row r="4" spans="1:31" s="49" customFormat="1" ht="21" customHeight="1" x14ac:dyDescent="0.45">
      <c r="A4" s="266" t="s">
        <v>52</v>
      </c>
      <c r="B4" s="266"/>
      <c r="C4" s="266"/>
      <c r="D4" s="267"/>
      <c r="E4" s="44"/>
      <c r="F4" s="43"/>
      <c r="G4" s="42"/>
      <c r="H4" s="272" t="s">
        <v>51</v>
      </c>
      <c r="I4" s="273"/>
      <c r="J4" s="273"/>
      <c r="K4" s="273"/>
      <c r="L4" s="273"/>
      <c r="M4" s="273"/>
      <c r="N4" s="273"/>
      <c r="O4" s="273"/>
      <c r="P4" s="273"/>
      <c r="Q4" s="273"/>
      <c r="R4" s="273"/>
      <c r="S4" s="274"/>
      <c r="T4" s="275" t="s">
        <v>50</v>
      </c>
      <c r="U4" s="266"/>
      <c r="V4" s="29"/>
    </row>
    <row r="5" spans="1:31" s="49" customFormat="1" ht="17.25" x14ac:dyDescent="0.4">
      <c r="A5" s="268"/>
      <c r="B5" s="268"/>
      <c r="C5" s="268"/>
      <c r="D5" s="269"/>
      <c r="E5" s="41"/>
      <c r="F5" s="29"/>
      <c r="G5" s="40" t="s">
        <v>49</v>
      </c>
      <c r="H5" s="241" t="s">
        <v>48</v>
      </c>
      <c r="I5" s="242"/>
      <c r="J5" s="260"/>
      <c r="K5" s="241" t="s">
        <v>48</v>
      </c>
      <c r="L5" s="242"/>
      <c r="M5" s="260"/>
      <c r="N5" s="241" t="s">
        <v>47</v>
      </c>
      <c r="O5" s="242"/>
      <c r="P5" s="242"/>
      <c r="Q5" s="241"/>
      <c r="R5" s="242"/>
      <c r="S5" s="242"/>
      <c r="T5" s="276"/>
      <c r="U5" s="268"/>
      <c r="V5" s="29"/>
    </row>
    <row r="6" spans="1:31" s="49" customFormat="1" ht="18.75" x14ac:dyDescent="0.4">
      <c r="A6" s="268"/>
      <c r="B6" s="268"/>
      <c r="C6" s="268"/>
      <c r="D6" s="269"/>
      <c r="E6" s="261" t="s">
        <v>34</v>
      </c>
      <c r="F6" s="262"/>
      <c r="G6" s="263"/>
      <c r="H6" s="241" t="s">
        <v>46</v>
      </c>
      <c r="I6" s="242"/>
      <c r="J6" s="242"/>
      <c r="K6" s="241" t="s">
        <v>46</v>
      </c>
      <c r="L6" s="242"/>
      <c r="M6" s="242"/>
      <c r="N6" s="241" t="s">
        <v>45</v>
      </c>
      <c r="O6" s="242"/>
      <c r="P6" s="242"/>
      <c r="Q6" s="241" t="s">
        <v>44</v>
      </c>
      <c r="R6" s="242"/>
      <c r="S6" s="242"/>
      <c r="T6" s="276"/>
      <c r="U6" s="268"/>
      <c r="V6" s="29"/>
    </row>
    <row r="7" spans="1:31" s="49" customFormat="1" ht="18.75" x14ac:dyDescent="0.4">
      <c r="A7" s="268"/>
      <c r="B7" s="268"/>
      <c r="C7" s="268"/>
      <c r="D7" s="269"/>
      <c r="E7" s="261" t="s">
        <v>31</v>
      </c>
      <c r="F7" s="262"/>
      <c r="G7" s="263"/>
      <c r="H7" s="241" t="s">
        <v>43</v>
      </c>
      <c r="I7" s="242"/>
      <c r="J7" s="242"/>
      <c r="K7" s="241" t="s">
        <v>43</v>
      </c>
      <c r="L7" s="242"/>
      <c r="M7" s="242"/>
      <c r="N7" s="241" t="s">
        <v>42</v>
      </c>
      <c r="O7" s="242"/>
      <c r="P7" s="242"/>
      <c r="Q7" s="241" t="s">
        <v>41</v>
      </c>
      <c r="R7" s="242"/>
      <c r="S7" s="242"/>
      <c r="T7" s="276"/>
      <c r="U7" s="268"/>
      <c r="V7" s="29"/>
    </row>
    <row r="8" spans="1:31" s="49" customFormat="1" ht="17.25" x14ac:dyDescent="0.4">
      <c r="A8" s="268"/>
      <c r="B8" s="268"/>
      <c r="C8" s="268"/>
      <c r="D8" s="269"/>
      <c r="H8" s="241" t="s">
        <v>36</v>
      </c>
      <c r="I8" s="242"/>
      <c r="J8" s="242"/>
      <c r="K8" s="241" t="s">
        <v>36</v>
      </c>
      <c r="L8" s="242"/>
      <c r="M8" s="242"/>
      <c r="N8" s="241" t="s">
        <v>40</v>
      </c>
      <c r="O8" s="242"/>
      <c r="P8" s="242"/>
      <c r="Q8" s="241" t="s">
        <v>39</v>
      </c>
      <c r="R8" s="242"/>
      <c r="S8" s="242"/>
      <c r="T8" s="276"/>
      <c r="U8" s="268"/>
      <c r="V8" s="29"/>
    </row>
    <row r="9" spans="1:31" s="49" customFormat="1" x14ac:dyDescent="0.5">
      <c r="A9" s="268"/>
      <c r="B9" s="268"/>
      <c r="C9" s="268"/>
      <c r="D9" s="269"/>
      <c r="G9" s="37"/>
      <c r="H9" s="34"/>
      <c r="I9" s="34" t="s">
        <v>38</v>
      </c>
      <c r="J9" s="36"/>
      <c r="K9" s="35"/>
      <c r="L9" s="34" t="s">
        <v>37</v>
      </c>
      <c r="M9" s="1"/>
      <c r="N9" s="243" t="s">
        <v>36</v>
      </c>
      <c r="O9" s="244"/>
      <c r="P9" s="244"/>
      <c r="Q9" s="243"/>
      <c r="R9" s="244"/>
      <c r="S9" s="244"/>
      <c r="T9" s="276"/>
      <c r="U9" s="268"/>
      <c r="V9" s="29"/>
    </row>
    <row r="10" spans="1:31" s="49" customFormat="1" ht="19.5" x14ac:dyDescent="0.4">
      <c r="A10" s="268"/>
      <c r="B10" s="268"/>
      <c r="C10" s="268"/>
      <c r="D10" s="269"/>
      <c r="E10" s="32" t="s">
        <v>35</v>
      </c>
      <c r="F10" s="32" t="s">
        <v>33</v>
      </c>
      <c r="G10" s="32" t="s">
        <v>32</v>
      </c>
      <c r="H10" s="32" t="s">
        <v>34</v>
      </c>
      <c r="I10" s="32" t="s">
        <v>33</v>
      </c>
      <c r="J10" s="31" t="s">
        <v>32</v>
      </c>
      <c r="K10" s="32" t="s">
        <v>34</v>
      </c>
      <c r="L10" s="32" t="s">
        <v>33</v>
      </c>
      <c r="M10" s="32" t="s">
        <v>32</v>
      </c>
      <c r="N10" s="33" t="s">
        <v>34</v>
      </c>
      <c r="O10" s="33" t="s">
        <v>33</v>
      </c>
      <c r="P10" s="33" t="s">
        <v>32</v>
      </c>
      <c r="Q10" s="32" t="s">
        <v>34</v>
      </c>
      <c r="R10" s="32" t="s">
        <v>33</v>
      </c>
      <c r="S10" s="31" t="s">
        <v>32</v>
      </c>
      <c r="T10" s="276"/>
      <c r="U10" s="268"/>
      <c r="V10" s="29"/>
    </row>
    <row r="11" spans="1:31" s="49" customFormat="1" ht="17.25" x14ac:dyDescent="0.4">
      <c r="A11" s="270"/>
      <c r="B11" s="270"/>
      <c r="C11" s="270"/>
      <c r="D11" s="271"/>
      <c r="E11" s="30" t="s">
        <v>159</v>
      </c>
      <c r="F11" s="30" t="s">
        <v>30</v>
      </c>
      <c r="G11" s="30" t="s">
        <v>29</v>
      </c>
      <c r="H11" s="30" t="s">
        <v>31</v>
      </c>
      <c r="I11" s="30" t="s">
        <v>30</v>
      </c>
      <c r="J11" s="30" t="s">
        <v>29</v>
      </c>
      <c r="K11" s="30" t="s">
        <v>31</v>
      </c>
      <c r="L11" s="30" t="s">
        <v>30</v>
      </c>
      <c r="M11" s="30" t="s">
        <v>29</v>
      </c>
      <c r="N11" s="30" t="s">
        <v>31</v>
      </c>
      <c r="O11" s="30" t="s">
        <v>30</v>
      </c>
      <c r="P11" s="30" t="s">
        <v>29</v>
      </c>
      <c r="Q11" s="30" t="s">
        <v>31</v>
      </c>
      <c r="R11" s="30" t="s">
        <v>30</v>
      </c>
      <c r="S11" s="30" t="s">
        <v>29</v>
      </c>
      <c r="T11" s="277"/>
      <c r="U11" s="270"/>
      <c r="V11" s="29"/>
      <c r="AB11" s="49">
        <f>SUM(AB14:AB39)</f>
        <v>123</v>
      </c>
      <c r="AC11" s="49">
        <f>SUM(AC14:AC39)</f>
        <v>393</v>
      </c>
      <c r="AD11" s="49">
        <f>SUM(AD14:AD39)</f>
        <v>516</v>
      </c>
      <c r="AE11" s="71">
        <f>AD11-Q13</f>
        <v>0</v>
      </c>
    </row>
    <row r="12" spans="1:31" s="29" customFormat="1" ht="3" customHeight="1" x14ac:dyDescent="0.4">
      <c r="A12" s="70"/>
      <c r="B12" s="70"/>
      <c r="C12" s="69"/>
      <c r="D12" s="68"/>
      <c r="E12" s="31"/>
      <c r="F12" s="33"/>
      <c r="G12" s="33"/>
      <c r="H12" s="33"/>
      <c r="I12" s="33"/>
      <c r="J12" s="31"/>
      <c r="K12" s="33"/>
      <c r="L12" s="33"/>
      <c r="M12" s="33"/>
      <c r="N12" s="33"/>
      <c r="O12" s="33"/>
      <c r="P12" s="33"/>
      <c r="Q12" s="33"/>
      <c r="R12" s="33"/>
      <c r="S12" s="31"/>
      <c r="T12" s="67"/>
    </row>
    <row r="13" spans="1:31" s="62" customFormat="1" ht="24" customHeight="1" x14ac:dyDescent="0.2">
      <c r="A13" s="264" t="s">
        <v>158</v>
      </c>
      <c r="B13" s="264"/>
      <c r="C13" s="264"/>
      <c r="D13" s="265"/>
      <c r="E13" s="66">
        <f t="shared" ref="E13:E25" si="0">H13+K13+N13+Q13</f>
        <v>19701</v>
      </c>
      <c r="F13" s="66">
        <f t="shared" ref="F13:F25" si="1">I13+L13+O13+R13</f>
        <v>5536</v>
      </c>
      <c r="G13" s="66">
        <f t="shared" ref="G13:G25" si="2">J13+M13+P13+S13</f>
        <v>14165</v>
      </c>
      <c r="H13" s="66">
        <v>13698</v>
      </c>
      <c r="I13" s="66">
        <v>4058</v>
      </c>
      <c r="J13" s="66">
        <v>9640</v>
      </c>
      <c r="K13" s="66">
        <v>3342</v>
      </c>
      <c r="L13" s="66">
        <v>918</v>
      </c>
      <c r="M13" s="66">
        <v>2424</v>
      </c>
      <c r="N13" s="66">
        <f t="shared" ref="N13:T13" si="3">SUM(N14:N25)+SUM(N39:N50)+SUM(N63:N71)</f>
        <v>2145</v>
      </c>
      <c r="O13" s="66">
        <f t="shared" si="3"/>
        <v>437</v>
      </c>
      <c r="P13" s="66">
        <f t="shared" si="3"/>
        <v>1708</v>
      </c>
      <c r="Q13" s="66">
        <f t="shared" si="3"/>
        <v>516</v>
      </c>
      <c r="R13" s="66">
        <f t="shared" si="3"/>
        <v>123</v>
      </c>
      <c r="S13" s="66">
        <f t="shared" si="3"/>
        <v>393</v>
      </c>
      <c r="T13" s="65">
        <f t="shared" si="3"/>
        <v>0</v>
      </c>
      <c r="U13" s="64" t="s">
        <v>31</v>
      </c>
      <c r="V13" s="63"/>
      <c r="AA13" s="62" t="s">
        <v>157</v>
      </c>
      <c r="AB13" s="62" t="s">
        <v>156</v>
      </c>
      <c r="AC13" s="62" t="s">
        <v>155</v>
      </c>
      <c r="AD13" s="62" t="s">
        <v>154</v>
      </c>
    </row>
    <row r="14" spans="1:31" s="7" customFormat="1" ht="26.25" customHeight="1" x14ac:dyDescent="0.45">
      <c r="A14" s="8"/>
      <c r="B14" s="8" t="s">
        <v>153</v>
      </c>
      <c r="C14" s="13"/>
      <c r="D14" s="26"/>
      <c r="E14" s="25">
        <f t="shared" si="0"/>
        <v>4189</v>
      </c>
      <c r="F14" s="25">
        <f t="shared" si="1"/>
        <v>859</v>
      </c>
      <c r="G14" s="25">
        <f t="shared" si="2"/>
        <v>3330</v>
      </c>
      <c r="H14" s="59">
        <v>1550</v>
      </c>
      <c r="I14" s="59">
        <v>250</v>
      </c>
      <c r="J14" s="59">
        <v>1300</v>
      </c>
      <c r="K14" s="59">
        <v>1316</v>
      </c>
      <c r="L14" s="59">
        <v>314</v>
      </c>
      <c r="M14" s="59">
        <v>1002</v>
      </c>
      <c r="N14" s="59">
        <v>1043</v>
      </c>
      <c r="O14" s="59">
        <v>245</v>
      </c>
      <c r="P14" s="59">
        <v>798</v>
      </c>
      <c r="Q14" s="59">
        <f>AD14+AD15+AD16+AD17+AD18+AD19+AD20</f>
        <v>280</v>
      </c>
      <c r="R14" s="59">
        <f>AB14+AB15+AB16+AB17+AB18+AB19+AB20</f>
        <v>50</v>
      </c>
      <c r="S14" s="59">
        <f>AC14+AC15+AC16+AC17+AC18+AC19+AC20</f>
        <v>230</v>
      </c>
      <c r="T14" s="28"/>
      <c r="U14" s="61" t="s">
        <v>152</v>
      </c>
      <c r="V14" s="8"/>
      <c r="X14" s="7" t="s">
        <v>132</v>
      </c>
      <c r="Y14" s="7" t="s">
        <v>136</v>
      </c>
      <c r="Z14" s="7">
        <v>1</v>
      </c>
      <c r="AA14" s="7" t="s">
        <v>151</v>
      </c>
      <c r="AB14" s="7">
        <v>9</v>
      </c>
      <c r="AC14" s="7">
        <v>3</v>
      </c>
      <c r="AD14" s="7">
        <v>12</v>
      </c>
    </row>
    <row r="15" spans="1:31" s="7" customFormat="1" ht="26.25" customHeight="1" x14ac:dyDescent="0.45">
      <c r="A15" s="8"/>
      <c r="B15" s="8" t="s">
        <v>150</v>
      </c>
      <c r="C15" s="13"/>
      <c r="D15" s="26"/>
      <c r="E15" s="25">
        <f t="shared" si="0"/>
        <v>594</v>
      </c>
      <c r="F15" s="25">
        <f t="shared" si="1"/>
        <v>179</v>
      </c>
      <c r="G15" s="25">
        <f t="shared" si="2"/>
        <v>415</v>
      </c>
      <c r="H15" s="59">
        <v>516</v>
      </c>
      <c r="I15" s="59">
        <v>166</v>
      </c>
      <c r="J15" s="59">
        <v>350</v>
      </c>
      <c r="K15" s="59">
        <v>25</v>
      </c>
      <c r="L15" s="59">
        <v>8</v>
      </c>
      <c r="M15" s="59">
        <v>17</v>
      </c>
      <c r="N15" s="59">
        <v>53</v>
      </c>
      <c r="O15" s="59">
        <v>5</v>
      </c>
      <c r="P15" s="59">
        <v>48</v>
      </c>
      <c r="Q15" s="59">
        <v>0</v>
      </c>
      <c r="R15" s="59">
        <v>0</v>
      </c>
      <c r="S15" s="59">
        <v>0</v>
      </c>
      <c r="T15" s="21"/>
      <c r="U15" s="8" t="s">
        <v>149</v>
      </c>
      <c r="V15" s="13"/>
      <c r="X15" s="60" t="s">
        <v>132</v>
      </c>
      <c r="Y15" s="7" t="s">
        <v>136</v>
      </c>
      <c r="Z15" s="7">
        <v>1</v>
      </c>
      <c r="AA15" s="7" t="s">
        <v>148</v>
      </c>
      <c r="AB15" s="7">
        <v>11</v>
      </c>
      <c r="AC15" s="7">
        <v>60</v>
      </c>
      <c r="AD15" s="7">
        <v>71</v>
      </c>
    </row>
    <row r="16" spans="1:31" s="7" customFormat="1" ht="26.25" customHeight="1" x14ac:dyDescent="0.45">
      <c r="A16" s="8"/>
      <c r="B16" s="8" t="s">
        <v>147</v>
      </c>
      <c r="C16" s="13"/>
      <c r="D16" s="26"/>
      <c r="E16" s="25">
        <f t="shared" si="0"/>
        <v>523</v>
      </c>
      <c r="F16" s="25">
        <f t="shared" si="1"/>
        <v>157</v>
      </c>
      <c r="G16" s="25">
        <f t="shared" si="2"/>
        <v>366</v>
      </c>
      <c r="H16" s="59">
        <v>397</v>
      </c>
      <c r="I16" s="59">
        <v>121</v>
      </c>
      <c r="J16" s="59">
        <v>276</v>
      </c>
      <c r="K16" s="59">
        <v>114</v>
      </c>
      <c r="L16" s="59">
        <v>34</v>
      </c>
      <c r="M16" s="59">
        <v>80</v>
      </c>
      <c r="N16" s="59">
        <v>12</v>
      </c>
      <c r="O16" s="59">
        <v>2</v>
      </c>
      <c r="P16" s="59">
        <v>10</v>
      </c>
      <c r="Q16" s="59">
        <v>0</v>
      </c>
      <c r="R16" s="59">
        <v>0</v>
      </c>
      <c r="S16" s="59">
        <v>0</v>
      </c>
      <c r="T16" s="21"/>
      <c r="U16" s="8" t="s">
        <v>146</v>
      </c>
      <c r="V16" s="13"/>
      <c r="W16" s="60"/>
      <c r="X16" s="7" t="s">
        <v>132</v>
      </c>
      <c r="Y16" s="7" t="s">
        <v>136</v>
      </c>
      <c r="Z16" s="7">
        <v>1</v>
      </c>
      <c r="AA16" s="7" t="s">
        <v>145</v>
      </c>
      <c r="AB16" s="7">
        <v>7</v>
      </c>
      <c r="AC16" s="7">
        <v>41</v>
      </c>
      <c r="AD16" s="7">
        <v>48</v>
      </c>
    </row>
    <row r="17" spans="1:30" s="7" customFormat="1" ht="26.25" customHeight="1" x14ac:dyDescent="0.45">
      <c r="A17" s="8"/>
      <c r="B17" s="8" t="s">
        <v>144</v>
      </c>
      <c r="C17" s="13"/>
      <c r="D17" s="26"/>
      <c r="E17" s="25">
        <f t="shared" si="0"/>
        <v>604</v>
      </c>
      <c r="F17" s="25">
        <f t="shared" si="1"/>
        <v>193</v>
      </c>
      <c r="G17" s="25">
        <f t="shared" si="2"/>
        <v>411</v>
      </c>
      <c r="H17" s="59">
        <v>501</v>
      </c>
      <c r="I17" s="59">
        <v>163</v>
      </c>
      <c r="J17" s="59">
        <v>338</v>
      </c>
      <c r="K17" s="59">
        <v>102</v>
      </c>
      <c r="L17" s="59">
        <v>29</v>
      </c>
      <c r="M17" s="59">
        <v>73</v>
      </c>
      <c r="N17" s="59">
        <v>0</v>
      </c>
      <c r="O17" s="59">
        <v>0</v>
      </c>
      <c r="P17" s="59">
        <v>0</v>
      </c>
      <c r="Q17" s="59">
        <v>1</v>
      </c>
      <c r="R17" s="59">
        <v>1</v>
      </c>
      <c r="S17" s="59">
        <v>0</v>
      </c>
      <c r="T17" s="21"/>
      <c r="U17" s="8" t="s">
        <v>143</v>
      </c>
      <c r="V17" s="8"/>
      <c r="W17" s="60"/>
      <c r="X17" s="7" t="s">
        <v>132</v>
      </c>
      <c r="Y17" s="7" t="s">
        <v>136</v>
      </c>
      <c r="Z17" s="7">
        <v>1</v>
      </c>
      <c r="AA17" s="7" t="s">
        <v>142</v>
      </c>
      <c r="AB17" s="7">
        <v>9</v>
      </c>
      <c r="AC17" s="7">
        <v>52</v>
      </c>
      <c r="AD17" s="7">
        <v>61</v>
      </c>
    </row>
    <row r="18" spans="1:30" s="7" customFormat="1" ht="26.25" customHeight="1" x14ac:dyDescent="0.45">
      <c r="A18" s="8"/>
      <c r="B18" s="8" t="s">
        <v>141</v>
      </c>
      <c r="C18" s="13"/>
      <c r="D18" s="26"/>
      <c r="E18" s="25">
        <f t="shared" si="0"/>
        <v>176</v>
      </c>
      <c r="F18" s="25">
        <f t="shared" si="1"/>
        <v>44</v>
      </c>
      <c r="G18" s="25">
        <f t="shared" si="2"/>
        <v>132</v>
      </c>
      <c r="H18" s="59">
        <v>140</v>
      </c>
      <c r="I18" s="59">
        <v>36</v>
      </c>
      <c r="J18" s="59">
        <v>104</v>
      </c>
      <c r="K18" s="59">
        <v>36</v>
      </c>
      <c r="L18" s="59">
        <v>8</v>
      </c>
      <c r="M18" s="59">
        <v>28</v>
      </c>
      <c r="N18" s="59">
        <v>0</v>
      </c>
      <c r="O18" s="59">
        <v>0</v>
      </c>
      <c r="P18" s="59">
        <v>0</v>
      </c>
      <c r="Q18" s="59">
        <v>0</v>
      </c>
      <c r="R18" s="59">
        <v>0</v>
      </c>
      <c r="S18" s="59">
        <v>0</v>
      </c>
      <c r="T18" s="21"/>
      <c r="U18" s="8" t="s">
        <v>140</v>
      </c>
      <c r="V18" s="8"/>
      <c r="W18" s="8"/>
      <c r="X18" s="7" t="s">
        <v>132</v>
      </c>
      <c r="Y18" s="7" t="s">
        <v>136</v>
      </c>
      <c r="Z18" s="7">
        <v>1</v>
      </c>
      <c r="AA18" s="7" t="s">
        <v>139</v>
      </c>
      <c r="AB18" s="7">
        <v>6</v>
      </c>
      <c r="AC18" s="7">
        <v>34</v>
      </c>
      <c r="AD18" s="7">
        <v>40</v>
      </c>
    </row>
    <row r="19" spans="1:30" s="7" customFormat="1" ht="26.25" customHeight="1" x14ac:dyDescent="0.45">
      <c r="A19" s="8"/>
      <c r="B19" s="8" t="s">
        <v>138</v>
      </c>
      <c r="C19" s="13"/>
      <c r="D19" s="26"/>
      <c r="E19" s="25">
        <f t="shared" si="0"/>
        <v>512</v>
      </c>
      <c r="F19" s="25">
        <f t="shared" si="1"/>
        <v>172</v>
      </c>
      <c r="G19" s="25">
        <f t="shared" si="2"/>
        <v>340</v>
      </c>
      <c r="H19" s="59">
        <v>408</v>
      </c>
      <c r="I19" s="59">
        <v>145</v>
      </c>
      <c r="J19" s="59">
        <v>263</v>
      </c>
      <c r="K19" s="59">
        <v>93</v>
      </c>
      <c r="L19" s="59">
        <v>24</v>
      </c>
      <c r="M19" s="59">
        <v>69</v>
      </c>
      <c r="N19" s="59">
        <v>6</v>
      </c>
      <c r="O19" s="59">
        <v>3</v>
      </c>
      <c r="P19" s="59">
        <v>3</v>
      </c>
      <c r="Q19" s="59">
        <v>5</v>
      </c>
      <c r="R19" s="59">
        <v>0</v>
      </c>
      <c r="S19" s="59">
        <v>5</v>
      </c>
      <c r="T19" s="21"/>
      <c r="U19" s="8" t="s">
        <v>137</v>
      </c>
      <c r="V19" s="8"/>
      <c r="W19" s="60"/>
      <c r="X19" s="7" t="s">
        <v>132</v>
      </c>
      <c r="Y19" s="7" t="s">
        <v>136</v>
      </c>
      <c r="Z19" s="7">
        <v>1</v>
      </c>
      <c r="AA19" s="7" t="s">
        <v>135</v>
      </c>
      <c r="AB19" s="7">
        <v>4</v>
      </c>
      <c r="AC19" s="7">
        <v>21</v>
      </c>
      <c r="AD19" s="7">
        <v>25</v>
      </c>
    </row>
    <row r="20" spans="1:30" s="7" customFormat="1" ht="26.25" customHeight="1" x14ac:dyDescent="0.45">
      <c r="A20" s="8"/>
      <c r="B20" s="8" t="s">
        <v>134</v>
      </c>
      <c r="C20" s="13"/>
      <c r="D20" s="26"/>
      <c r="E20" s="25">
        <f t="shared" si="0"/>
        <v>619</v>
      </c>
      <c r="F20" s="25">
        <f t="shared" si="1"/>
        <v>180</v>
      </c>
      <c r="G20" s="25">
        <f t="shared" si="2"/>
        <v>439</v>
      </c>
      <c r="H20" s="59">
        <v>426</v>
      </c>
      <c r="I20" s="59">
        <v>129</v>
      </c>
      <c r="J20" s="59">
        <v>297</v>
      </c>
      <c r="K20" s="59">
        <v>145</v>
      </c>
      <c r="L20" s="59">
        <v>42</v>
      </c>
      <c r="M20" s="59">
        <v>103</v>
      </c>
      <c r="N20" s="59">
        <v>38</v>
      </c>
      <c r="O20" s="59">
        <v>4</v>
      </c>
      <c r="P20" s="59">
        <v>34</v>
      </c>
      <c r="Q20" s="59">
        <v>10</v>
      </c>
      <c r="R20" s="59">
        <v>5</v>
      </c>
      <c r="S20" s="59">
        <v>5</v>
      </c>
      <c r="T20" s="21"/>
      <c r="U20" s="8" t="s">
        <v>133</v>
      </c>
      <c r="V20" s="8"/>
      <c r="W20" s="8"/>
      <c r="X20" s="7" t="s">
        <v>132</v>
      </c>
      <c r="Y20" s="7" t="s">
        <v>131</v>
      </c>
      <c r="Z20" s="7">
        <v>2</v>
      </c>
      <c r="AA20" s="7" t="s">
        <v>130</v>
      </c>
      <c r="AB20" s="7">
        <v>4</v>
      </c>
      <c r="AC20" s="7">
        <v>19</v>
      </c>
      <c r="AD20" s="7">
        <v>23</v>
      </c>
    </row>
    <row r="21" spans="1:30" s="7" customFormat="1" ht="26.25" customHeight="1" x14ac:dyDescent="0.45">
      <c r="A21" s="8"/>
      <c r="B21" s="8" t="s">
        <v>129</v>
      </c>
      <c r="C21" s="13"/>
      <c r="D21" s="26"/>
      <c r="E21" s="25">
        <f t="shared" si="0"/>
        <v>1078</v>
      </c>
      <c r="F21" s="25">
        <f t="shared" si="1"/>
        <v>339</v>
      </c>
      <c r="G21" s="25">
        <f t="shared" si="2"/>
        <v>739</v>
      </c>
      <c r="H21" s="59">
        <v>825</v>
      </c>
      <c r="I21" s="59">
        <v>269</v>
      </c>
      <c r="J21" s="59">
        <v>556</v>
      </c>
      <c r="K21" s="59">
        <v>140</v>
      </c>
      <c r="L21" s="59">
        <v>42</v>
      </c>
      <c r="M21" s="59">
        <v>98</v>
      </c>
      <c r="N21" s="59">
        <v>113</v>
      </c>
      <c r="O21" s="59">
        <v>28</v>
      </c>
      <c r="P21" s="59">
        <v>85</v>
      </c>
      <c r="Q21" s="59">
        <v>0</v>
      </c>
      <c r="R21" s="59">
        <v>0</v>
      </c>
      <c r="S21" s="59">
        <v>0</v>
      </c>
      <c r="T21" s="21"/>
      <c r="U21" s="8" t="s">
        <v>128</v>
      </c>
      <c r="V21" s="8"/>
      <c r="W21" s="8"/>
      <c r="X21" s="7" t="s">
        <v>127</v>
      </c>
      <c r="Y21" s="7" t="s">
        <v>126</v>
      </c>
      <c r="Z21" s="7">
        <v>3</v>
      </c>
      <c r="AA21" s="7" t="s">
        <v>125</v>
      </c>
      <c r="AB21" s="7">
        <v>0</v>
      </c>
      <c r="AC21" s="7">
        <v>3</v>
      </c>
      <c r="AD21" s="7">
        <v>3</v>
      </c>
    </row>
    <row r="22" spans="1:30" s="7" customFormat="1" ht="26.25" customHeight="1" x14ac:dyDescent="0.45">
      <c r="A22" s="8"/>
      <c r="B22" s="8" t="s">
        <v>124</v>
      </c>
      <c r="C22" s="13"/>
      <c r="D22" s="26"/>
      <c r="E22" s="25">
        <f t="shared" si="0"/>
        <v>457</v>
      </c>
      <c r="F22" s="25">
        <f t="shared" si="1"/>
        <v>134</v>
      </c>
      <c r="G22" s="25">
        <f t="shared" si="2"/>
        <v>323</v>
      </c>
      <c r="H22" s="59">
        <v>436</v>
      </c>
      <c r="I22" s="59">
        <v>133</v>
      </c>
      <c r="J22" s="59">
        <v>303</v>
      </c>
      <c r="K22" s="59">
        <v>0</v>
      </c>
      <c r="L22" s="59">
        <v>0</v>
      </c>
      <c r="M22" s="59">
        <v>0</v>
      </c>
      <c r="N22" s="59">
        <v>21</v>
      </c>
      <c r="O22" s="59">
        <v>1</v>
      </c>
      <c r="P22" s="59">
        <v>20</v>
      </c>
      <c r="Q22" s="59">
        <v>0</v>
      </c>
      <c r="R22" s="59">
        <v>0</v>
      </c>
      <c r="S22" s="59">
        <v>0</v>
      </c>
      <c r="T22" s="21"/>
      <c r="U22" s="8" t="s">
        <v>123</v>
      </c>
      <c r="V22" s="8"/>
      <c r="W22" s="8"/>
      <c r="X22" s="7" t="s">
        <v>122</v>
      </c>
      <c r="Y22" s="7" t="s">
        <v>121</v>
      </c>
      <c r="Z22" s="7">
        <v>4</v>
      </c>
      <c r="AA22" s="7" t="s">
        <v>120</v>
      </c>
      <c r="AB22" s="7">
        <v>1</v>
      </c>
      <c r="AC22" s="7">
        <v>0</v>
      </c>
      <c r="AD22" s="7">
        <v>1</v>
      </c>
    </row>
    <row r="23" spans="1:30" s="7" customFormat="1" ht="26.25" customHeight="1" x14ac:dyDescent="0.45">
      <c r="A23" s="8"/>
      <c r="B23" s="8" t="s">
        <v>119</v>
      </c>
      <c r="C23" s="13"/>
      <c r="D23" s="26"/>
      <c r="E23" s="25">
        <f t="shared" si="0"/>
        <v>889</v>
      </c>
      <c r="F23" s="25">
        <f t="shared" si="1"/>
        <v>270</v>
      </c>
      <c r="G23" s="25">
        <f t="shared" si="2"/>
        <v>619</v>
      </c>
      <c r="H23" s="59">
        <v>616</v>
      </c>
      <c r="I23" s="59">
        <v>200</v>
      </c>
      <c r="J23" s="59">
        <v>416</v>
      </c>
      <c r="K23" s="59">
        <v>152</v>
      </c>
      <c r="L23" s="59">
        <v>43</v>
      </c>
      <c r="M23" s="59">
        <v>109</v>
      </c>
      <c r="N23" s="59">
        <v>53</v>
      </c>
      <c r="O23" s="59">
        <v>10</v>
      </c>
      <c r="P23" s="59">
        <v>43</v>
      </c>
      <c r="Q23" s="59">
        <v>68</v>
      </c>
      <c r="R23" s="59">
        <v>17</v>
      </c>
      <c r="S23" s="59">
        <v>51</v>
      </c>
      <c r="T23" s="21"/>
      <c r="U23" s="8" t="s">
        <v>118</v>
      </c>
      <c r="V23" s="8"/>
      <c r="W23" s="60"/>
      <c r="X23" s="7" t="s">
        <v>117</v>
      </c>
      <c r="Y23" s="7" t="s">
        <v>116</v>
      </c>
      <c r="Z23" s="7">
        <v>5</v>
      </c>
      <c r="AA23" s="7" t="s">
        <v>115</v>
      </c>
      <c r="AB23" s="7">
        <v>0</v>
      </c>
      <c r="AC23" s="7">
        <v>5</v>
      </c>
      <c r="AD23" s="7">
        <v>5</v>
      </c>
    </row>
    <row r="24" spans="1:30" s="7" customFormat="1" ht="26.25" customHeight="1" x14ac:dyDescent="0.45">
      <c r="A24" s="8"/>
      <c r="B24" s="8" t="s">
        <v>114</v>
      </c>
      <c r="C24" s="13"/>
      <c r="D24" s="26"/>
      <c r="E24" s="25">
        <f t="shared" si="0"/>
        <v>389</v>
      </c>
      <c r="F24" s="25">
        <f t="shared" si="1"/>
        <v>141</v>
      </c>
      <c r="G24" s="25">
        <f t="shared" si="2"/>
        <v>248</v>
      </c>
      <c r="H24" s="59">
        <v>283</v>
      </c>
      <c r="I24" s="59">
        <v>104</v>
      </c>
      <c r="J24" s="59">
        <v>179</v>
      </c>
      <c r="K24" s="59">
        <v>73</v>
      </c>
      <c r="L24" s="59">
        <v>28</v>
      </c>
      <c r="M24" s="59">
        <v>45</v>
      </c>
      <c r="N24" s="59">
        <v>30</v>
      </c>
      <c r="O24" s="59">
        <v>9</v>
      </c>
      <c r="P24" s="59">
        <v>21</v>
      </c>
      <c r="Q24" s="59">
        <v>3</v>
      </c>
      <c r="R24" s="59">
        <v>0</v>
      </c>
      <c r="S24" s="59">
        <v>3</v>
      </c>
      <c r="T24" s="21"/>
      <c r="U24" s="8" t="s">
        <v>113</v>
      </c>
      <c r="V24" s="8"/>
      <c r="W24" s="53"/>
      <c r="X24" s="7" t="s">
        <v>109</v>
      </c>
      <c r="Y24" s="7" t="s">
        <v>108</v>
      </c>
      <c r="Z24" s="7">
        <v>6</v>
      </c>
      <c r="AA24" s="7" t="s">
        <v>112</v>
      </c>
      <c r="AB24" s="7">
        <v>0</v>
      </c>
      <c r="AC24" s="7">
        <v>0</v>
      </c>
      <c r="AD24" s="7">
        <v>0</v>
      </c>
    </row>
    <row r="25" spans="1:30" s="7" customFormat="1" ht="26.25" customHeight="1" x14ac:dyDescent="0.45">
      <c r="A25" s="8"/>
      <c r="B25" s="8" t="s">
        <v>111</v>
      </c>
      <c r="C25" s="13"/>
      <c r="D25" s="26"/>
      <c r="E25" s="25">
        <f t="shared" si="0"/>
        <v>636</v>
      </c>
      <c r="F25" s="25">
        <f t="shared" si="1"/>
        <v>204</v>
      </c>
      <c r="G25" s="25">
        <f t="shared" si="2"/>
        <v>432</v>
      </c>
      <c r="H25" s="59">
        <v>438</v>
      </c>
      <c r="I25" s="59">
        <v>152</v>
      </c>
      <c r="J25" s="59">
        <v>286</v>
      </c>
      <c r="K25" s="59">
        <v>39</v>
      </c>
      <c r="L25" s="59">
        <v>12</v>
      </c>
      <c r="M25" s="59">
        <v>27</v>
      </c>
      <c r="N25" s="59">
        <v>85</v>
      </c>
      <c r="O25" s="59">
        <v>17</v>
      </c>
      <c r="P25" s="59">
        <v>68</v>
      </c>
      <c r="Q25" s="59">
        <f>AD26+AD27+AD28</f>
        <v>74</v>
      </c>
      <c r="R25" s="59">
        <f>AB26+AB27+AB28</f>
        <v>23</v>
      </c>
      <c r="S25" s="59">
        <f>AC26+AC27+AC28</f>
        <v>51</v>
      </c>
      <c r="T25" s="21"/>
      <c r="U25" s="8" t="s">
        <v>110</v>
      </c>
      <c r="V25" s="8"/>
      <c r="X25" s="7" t="s">
        <v>109</v>
      </c>
      <c r="Y25" s="7" t="s">
        <v>108</v>
      </c>
      <c r="Z25" s="7">
        <v>6</v>
      </c>
      <c r="AA25" s="7" t="s">
        <v>107</v>
      </c>
      <c r="AB25" s="7">
        <v>15</v>
      </c>
      <c r="AC25" s="7">
        <v>12</v>
      </c>
      <c r="AD25" s="7">
        <v>27</v>
      </c>
    </row>
    <row r="26" spans="1:30" s="8" customFormat="1" ht="18.75" customHeight="1" x14ac:dyDescent="0.45">
      <c r="C26" s="13"/>
      <c r="E26" s="58"/>
      <c r="F26" s="58"/>
      <c r="G26" s="58"/>
      <c r="H26" s="58"/>
      <c r="I26" s="58"/>
      <c r="J26" s="58"/>
      <c r="K26" s="58"/>
      <c r="L26" s="58"/>
      <c r="M26" s="58"/>
      <c r="N26" s="57"/>
      <c r="O26" s="57"/>
      <c r="P26" s="57"/>
      <c r="X26" s="8" t="s">
        <v>104</v>
      </c>
      <c r="Y26" s="8" t="s">
        <v>103</v>
      </c>
      <c r="Z26" s="8">
        <v>7</v>
      </c>
      <c r="AA26" s="8" t="s">
        <v>106</v>
      </c>
      <c r="AB26" s="8">
        <v>7</v>
      </c>
      <c r="AC26" s="8">
        <v>15</v>
      </c>
      <c r="AD26" s="8">
        <v>22</v>
      </c>
    </row>
    <row r="27" spans="1:30" s="8" customFormat="1" ht="18.75" customHeight="1" x14ac:dyDescent="0.45">
      <c r="C27" s="13"/>
      <c r="E27" s="58"/>
      <c r="F27" s="58"/>
      <c r="G27" s="58"/>
      <c r="H27" s="58"/>
      <c r="I27" s="58"/>
      <c r="J27" s="58"/>
      <c r="K27" s="58"/>
      <c r="L27" s="58"/>
      <c r="M27" s="58"/>
      <c r="N27" s="57"/>
      <c r="O27" s="57"/>
      <c r="P27" s="57"/>
      <c r="Q27" s="57"/>
      <c r="R27" s="57"/>
      <c r="S27" s="57"/>
      <c r="X27" s="8" t="s">
        <v>104</v>
      </c>
      <c r="Y27" s="8" t="s">
        <v>103</v>
      </c>
      <c r="Z27" s="8">
        <v>7</v>
      </c>
      <c r="AA27" s="8" t="s">
        <v>105</v>
      </c>
      <c r="AB27" s="8">
        <v>9</v>
      </c>
      <c r="AC27" s="8">
        <v>22</v>
      </c>
      <c r="AD27" s="8">
        <v>31</v>
      </c>
    </row>
    <row r="28" spans="1:30" ht="24" customHeight="1" x14ac:dyDescent="0.5">
      <c r="A28" s="48"/>
      <c r="B28" s="47" t="s">
        <v>56</v>
      </c>
      <c r="C28" s="47">
        <v>3.4</v>
      </c>
      <c r="D28" s="47" t="s">
        <v>55</v>
      </c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5"/>
      <c r="V28" s="45"/>
      <c r="X28" s="1" t="s">
        <v>104</v>
      </c>
      <c r="Y28" s="1" t="s">
        <v>103</v>
      </c>
      <c r="Z28" s="1">
        <v>7</v>
      </c>
      <c r="AA28" s="1" t="s">
        <v>102</v>
      </c>
      <c r="AB28" s="1">
        <v>7</v>
      </c>
      <c r="AC28" s="1">
        <v>14</v>
      </c>
      <c r="AD28" s="1">
        <v>21</v>
      </c>
    </row>
    <row r="29" spans="1:30" ht="19.5" customHeight="1" x14ac:dyDescent="0.5">
      <c r="A29" s="45"/>
      <c r="B29" s="46" t="s">
        <v>54</v>
      </c>
      <c r="C29" s="47">
        <v>3.4</v>
      </c>
      <c r="D29" s="46" t="s">
        <v>53</v>
      </c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X29" s="1" t="s">
        <v>101</v>
      </c>
      <c r="Y29" s="1" t="s">
        <v>100</v>
      </c>
      <c r="Z29" s="1">
        <v>8</v>
      </c>
      <c r="AA29" s="1" t="s">
        <v>99</v>
      </c>
      <c r="AB29" s="1">
        <v>0</v>
      </c>
      <c r="AC29" s="1">
        <v>0</v>
      </c>
      <c r="AD29" s="1">
        <v>0</v>
      </c>
    </row>
    <row r="30" spans="1:30" ht="16.5" customHeight="1" x14ac:dyDescent="0.5">
      <c r="X30" s="1" t="s">
        <v>97</v>
      </c>
      <c r="Y30" s="1" t="s">
        <v>96</v>
      </c>
      <c r="Z30" s="1">
        <v>9</v>
      </c>
      <c r="AA30" s="1" t="s">
        <v>98</v>
      </c>
      <c r="AB30" s="1">
        <v>7</v>
      </c>
      <c r="AC30" s="1">
        <v>15</v>
      </c>
      <c r="AD30" s="1">
        <v>22</v>
      </c>
    </row>
    <row r="31" spans="1:30" x14ac:dyDescent="0.5">
      <c r="A31" s="266" t="s">
        <v>52</v>
      </c>
      <c r="B31" s="266"/>
      <c r="C31" s="266"/>
      <c r="D31" s="267"/>
      <c r="E31" s="44"/>
      <c r="F31" s="43"/>
      <c r="G31" s="42"/>
      <c r="H31" s="272" t="s">
        <v>51</v>
      </c>
      <c r="I31" s="273"/>
      <c r="J31" s="273"/>
      <c r="K31" s="273"/>
      <c r="L31" s="273"/>
      <c r="M31" s="273"/>
      <c r="N31" s="273"/>
      <c r="O31" s="273"/>
      <c r="P31" s="273"/>
      <c r="Q31" s="273"/>
      <c r="R31" s="273"/>
      <c r="S31" s="274"/>
      <c r="T31" s="275" t="s">
        <v>50</v>
      </c>
      <c r="U31" s="266"/>
      <c r="V31" s="29"/>
    </row>
    <row r="32" spans="1:30" x14ac:dyDescent="0.5">
      <c r="A32" s="268"/>
      <c r="B32" s="268"/>
      <c r="C32" s="268"/>
      <c r="D32" s="269"/>
      <c r="E32" s="41"/>
      <c r="F32" s="29"/>
      <c r="G32" s="40" t="s">
        <v>49</v>
      </c>
      <c r="H32" s="241" t="s">
        <v>48</v>
      </c>
      <c r="I32" s="242"/>
      <c r="J32" s="260"/>
      <c r="K32" s="241" t="s">
        <v>48</v>
      </c>
      <c r="L32" s="242"/>
      <c r="M32" s="260"/>
      <c r="N32" s="241" t="s">
        <v>47</v>
      </c>
      <c r="O32" s="242"/>
      <c r="P32" s="242"/>
      <c r="Q32" s="241"/>
      <c r="R32" s="242"/>
      <c r="S32" s="242"/>
      <c r="T32" s="276"/>
      <c r="U32" s="268"/>
      <c r="V32" s="29"/>
      <c r="X32" s="1" t="s">
        <v>97</v>
      </c>
      <c r="Y32" s="1" t="s">
        <v>96</v>
      </c>
      <c r="Z32" s="1">
        <v>9</v>
      </c>
      <c r="AA32" s="1" t="s">
        <v>95</v>
      </c>
      <c r="AB32" s="1">
        <v>2</v>
      </c>
      <c r="AC32" s="1">
        <v>7</v>
      </c>
      <c r="AD32" s="1">
        <v>9</v>
      </c>
    </row>
    <row r="33" spans="1:30" x14ac:dyDescent="0.5">
      <c r="A33" s="268"/>
      <c r="B33" s="268"/>
      <c r="C33" s="268"/>
      <c r="D33" s="269"/>
      <c r="E33" s="261" t="s">
        <v>34</v>
      </c>
      <c r="F33" s="262"/>
      <c r="G33" s="263"/>
      <c r="H33" s="241" t="s">
        <v>46</v>
      </c>
      <c r="I33" s="242"/>
      <c r="J33" s="242"/>
      <c r="K33" s="241" t="s">
        <v>46</v>
      </c>
      <c r="L33" s="242"/>
      <c r="M33" s="242"/>
      <c r="N33" s="241" t="s">
        <v>45</v>
      </c>
      <c r="O33" s="242"/>
      <c r="P33" s="242"/>
      <c r="Q33" s="241" t="s">
        <v>44</v>
      </c>
      <c r="R33" s="242"/>
      <c r="S33" s="242"/>
      <c r="T33" s="276"/>
      <c r="U33" s="268"/>
      <c r="V33" s="29"/>
      <c r="X33" s="1" t="s">
        <v>94</v>
      </c>
      <c r="Y33" s="1" t="s">
        <v>93</v>
      </c>
      <c r="Z33" s="1">
        <v>10</v>
      </c>
      <c r="AA33" s="1" t="s">
        <v>92</v>
      </c>
      <c r="AB33" s="1">
        <v>5</v>
      </c>
      <c r="AC33" s="1">
        <v>5</v>
      </c>
      <c r="AD33" s="1">
        <v>10</v>
      </c>
    </row>
    <row r="34" spans="1:30" x14ac:dyDescent="0.5">
      <c r="A34" s="268"/>
      <c r="B34" s="268"/>
      <c r="C34" s="268"/>
      <c r="D34" s="269"/>
      <c r="E34" s="261" t="s">
        <v>31</v>
      </c>
      <c r="F34" s="262"/>
      <c r="G34" s="263"/>
      <c r="H34" s="241" t="s">
        <v>43</v>
      </c>
      <c r="I34" s="242"/>
      <c r="J34" s="242"/>
      <c r="K34" s="241" t="s">
        <v>43</v>
      </c>
      <c r="L34" s="242"/>
      <c r="M34" s="242"/>
      <c r="N34" s="241" t="s">
        <v>42</v>
      </c>
      <c r="O34" s="242"/>
      <c r="P34" s="242"/>
      <c r="Q34" s="241" t="s">
        <v>41</v>
      </c>
      <c r="R34" s="242"/>
      <c r="S34" s="242"/>
      <c r="T34" s="276"/>
      <c r="U34" s="268"/>
      <c r="V34" s="29"/>
      <c r="X34" s="1" t="s">
        <v>87</v>
      </c>
      <c r="Y34" s="1" t="s">
        <v>91</v>
      </c>
      <c r="Z34" s="1">
        <v>11</v>
      </c>
      <c r="AA34" s="1" t="s">
        <v>90</v>
      </c>
      <c r="AB34" s="1">
        <v>2</v>
      </c>
      <c r="AC34" s="1">
        <v>9</v>
      </c>
      <c r="AD34" s="1">
        <v>11</v>
      </c>
    </row>
    <row r="35" spans="1:30" x14ac:dyDescent="0.5">
      <c r="A35" s="268"/>
      <c r="B35" s="268"/>
      <c r="C35" s="268"/>
      <c r="D35" s="269"/>
      <c r="E35" s="41"/>
      <c r="F35" s="29"/>
      <c r="G35" s="40"/>
      <c r="H35" s="241" t="s">
        <v>36</v>
      </c>
      <c r="I35" s="242"/>
      <c r="J35" s="242"/>
      <c r="K35" s="241" t="s">
        <v>36</v>
      </c>
      <c r="L35" s="242"/>
      <c r="M35" s="242"/>
      <c r="N35" s="241" t="s">
        <v>40</v>
      </c>
      <c r="O35" s="242"/>
      <c r="P35" s="242"/>
      <c r="Q35" s="241" t="s">
        <v>39</v>
      </c>
      <c r="R35" s="242"/>
      <c r="S35" s="242"/>
      <c r="T35" s="276"/>
      <c r="U35" s="268"/>
      <c r="V35" s="29"/>
      <c r="X35" s="1" t="s">
        <v>87</v>
      </c>
      <c r="Y35" s="1" t="s">
        <v>86</v>
      </c>
      <c r="Z35" s="1">
        <v>12</v>
      </c>
      <c r="AA35" s="1" t="s">
        <v>89</v>
      </c>
      <c r="AB35" s="1">
        <v>4</v>
      </c>
      <c r="AC35" s="1">
        <v>16</v>
      </c>
      <c r="AD35" s="1">
        <v>20</v>
      </c>
    </row>
    <row r="36" spans="1:30" x14ac:dyDescent="0.5">
      <c r="A36" s="268"/>
      <c r="B36" s="268"/>
      <c r="C36" s="268"/>
      <c r="D36" s="269"/>
      <c r="E36" s="39"/>
      <c r="F36" s="38"/>
      <c r="G36" s="37"/>
      <c r="H36" s="34"/>
      <c r="I36" s="34" t="s">
        <v>38</v>
      </c>
      <c r="J36" s="36"/>
      <c r="K36" s="35"/>
      <c r="L36" s="34" t="s">
        <v>37</v>
      </c>
      <c r="N36" s="243" t="s">
        <v>36</v>
      </c>
      <c r="O36" s="244"/>
      <c r="P36" s="244"/>
      <c r="Q36" s="243"/>
      <c r="R36" s="244"/>
      <c r="S36" s="244"/>
      <c r="T36" s="276"/>
      <c r="U36" s="268"/>
      <c r="V36" s="29"/>
      <c r="X36" s="1" t="s">
        <v>87</v>
      </c>
      <c r="Y36" s="1" t="s">
        <v>86</v>
      </c>
      <c r="Z36" s="1">
        <v>12</v>
      </c>
      <c r="AA36" s="1" t="s">
        <v>88</v>
      </c>
      <c r="AB36" s="1">
        <v>7</v>
      </c>
      <c r="AC36" s="1">
        <v>16</v>
      </c>
      <c r="AD36" s="1">
        <v>23</v>
      </c>
    </row>
    <row r="37" spans="1:30" x14ac:dyDescent="0.5">
      <c r="A37" s="268"/>
      <c r="B37" s="268"/>
      <c r="C37" s="268"/>
      <c r="D37" s="269"/>
      <c r="E37" s="32" t="s">
        <v>35</v>
      </c>
      <c r="F37" s="32" t="s">
        <v>33</v>
      </c>
      <c r="G37" s="32" t="s">
        <v>32</v>
      </c>
      <c r="H37" s="32" t="s">
        <v>34</v>
      </c>
      <c r="I37" s="32" t="s">
        <v>33</v>
      </c>
      <c r="J37" s="31" t="s">
        <v>32</v>
      </c>
      <c r="K37" s="32" t="s">
        <v>34</v>
      </c>
      <c r="L37" s="32" t="s">
        <v>33</v>
      </c>
      <c r="M37" s="32" t="s">
        <v>32</v>
      </c>
      <c r="N37" s="33" t="s">
        <v>34</v>
      </c>
      <c r="O37" s="33" t="s">
        <v>33</v>
      </c>
      <c r="P37" s="33" t="s">
        <v>32</v>
      </c>
      <c r="Q37" s="32" t="s">
        <v>34</v>
      </c>
      <c r="R37" s="32" t="s">
        <v>33</v>
      </c>
      <c r="S37" s="31" t="s">
        <v>32</v>
      </c>
      <c r="T37" s="276"/>
      <c r="U37" s="268"/>
      <c r="V37" s="29"/>
      <c r="X37" s="1" t="s">
        <v>87</v>
      </c>
      <c r="Y37" s="1" t="s">
        <v>86</v>
      </c>
      <c r="Z37" s="1">
        <v>12</v>
      </c>
      <c r="AA37" s="1" t="s">
        <v>85</v>
      </c>
      <c r="AB37" s="1">
        <v>4</v>
      </c>
      <c r="AC37" s="1">
        <v>10</v>
      </c>
      <c r="AD37" s="1">
        <v>14</v>
      </c>
    </row>
    <row r="38" spans="1:30" x14ac:dyDescent="0.5">
      <c r="A38" s="270"/>
      <c r="B38" s="270"/>
      <c r="C38" s="270"/>
      <c r="D38" s="271"/>
      <c r="E38" s="30" t="s">
        <v>31</v>
      </c>
      <c r="F38" s="30" t="s">
        <v>30</v>
      </c>
      <c r="G38" s="30" t="s">
        <v>29</v>
      </c>
      <c r="H38" s="30" t="s">
        <v>31</v>
      </c>
      <c r="I38" s="30" t="s">
        <v>30</v>
      </c>
      <c r="J38" s="30" t="s">
        <v>29</v>
      </c>
      <c r="K38" s="30" t="s">
        <v>31</v>
      </c>
      <c r="L38" s="30" t="s">
        <v>30</v>
      </c>
      <c r="M38" s="30" t="s">
        <v>29</v>
      </c>
      <c r="N38" s="30" t="s">
        <v>31</v>
      </c>
      <c r="O38" s="30" t="s">
        <v>30</v>
      </c>
      <c r="P38" s="30" t="s">
        <v>29</v>
      </c>
      <c r="Q38" s="30" t="s">
        <v>31</v>
      </c>
      <c r="R38" s="30" t="s">
        <v>30</v>
      </c>
      <c r="S38" s="30" t="s">
        <v>29</v>
      </c>
      <c r="T38" s="277"/>
      <c r="U38" s="270"/>
      <c r="V38" s="29"/>
      <c r="X38" s="1" t="s">
        <v>81</v>
      </c>
      <c r="Y38" s="1" t="s">
        <v>80</v>
      </c>
      <c r="Z38" s="1">
        <v>13</v>
      </c>
      <c r="AA38" s="1" t="s">
        <v>84</v>
      </c>
      <c r="AB38" s="1">
        <v>2</v>
      </c>
      <c r="AC38" s="1">
        <v>6</v>
      </c>
      <c r="AD38" s="1">
        <v>8</v>
      </c>
    </row>
    <row r="39" spans="1:30" s="7" customFormat="1" ht="28.5" customHeight="1" x14ac:dyDescent="0.5">
      <c r="A39" s="8"/>
      <c r="B39" s="8" t="s">
        <v>83</v>
      </c>
      <c r="C39" s="13"/>
      <c r="D39" s="26"/>
      <c r="E39" s="52">
        <f t="shared" ref="E39:E50" si="4">H39+K39+N39+Q39</f>
        <v>558</v>
      </c>
      <c r="F39" s="52">
        <f t="shared" ref="F39:F50" si="5">I39+L39+O39+R39</f>
        <v>165</v>
      </c>
      <c r="G39" s="52">
        <f t="shared" ref="G39:G50" si="6">J39+M39+P39+S39</f>
        <v>393</v>
      </c>
      <c r="H39" s="56">
        <v>519</v>
      </c>
      <c r="I39" s="56">
        <v>156</v>
      </c>
      <c r="J39" s="55">
        <v>363</v>
      </c>
      <c r="K39" s="24">
        <v>18</v>
      </c>
      <c r="L39" s="24">
        <v>8</v>
      </c>
      <c r="M39" s="24">
        <v>10</v>
      </c>
      <c r="N39" s="54">
        <v>21</v>
      </c>
      <c r="O39" s="54">
        <v>1</v>
      </c>
      <c r="P39" s="54">
        <v>20</v>
      </c>
      <c r="Q39" s="54">
        <v>0</v>
      </c>
      <c r="R39" s="54">
        <v>0</v>
      </c>
      <c r="S39" s="54">
        <v>0</v>
      </c>
      <c r="T39" s="28"/>
      <c r="U39" s="8" t="s">
        <v>82</v>
      </c>
      <c r="V39" s="8"/>
      <c r="X39" s="1" t="s">
        <v>81</v>
      </c>
      <c r="Y39" s="1" t="s">
        <v>80</v>
      </c>
      <c r="Z39" s="1">
        <v>12</v>
      </c>
      <c r="AA39" s="1" t="s">
        <v>79</v>
      </c>
      <c r="AB39" s="1">
        <v>1</v>
      </c>
      <c r="AC39" s="1">
        <v>8</v>
      </c>
      <c r="AD39" s="1">
        <v>9</v>
      </c>
    </row>
    <row r="40" spans="1:30" s="7" customFormat="1" ht="28.5" customHeight="1" x14ac:dyDescent="0.45">
      <c r="A40" s="8"/>
      <c r="B40" s="8" t="s">
        <v>78</v>
      </c>
      <c r="C40" s="13"/>
      <c r="D40" s="26"/>
      <c r="E40" s="52">
        <f t="shared" si="4"/>
        <v>829</v>
      </c>
      <c r="F40" s="52">
        <f t="shared" si="5"/>
        <v>268</v>
      </c>
      <c r="G40" s="52">
        <f t="shared" si="6"/>
        <v>561</v>
      </c>
      <c r="H40" s="24">
        <v>640</v>
      </c>
      <c r="I40" s="24">
        <v>221</v>
      </c>
      <c r="J40" s="23">
        <v>419</v>
      </c>
      <c r="K40" s="24">
        <v>156</v>
      </c>
      <c r="L40" s="24">
        <v>39</v>
      </c>
      <c r="M40" s="24">
        <v>117</v>
      </c>
      <c r="N40" s="51">
        <v>11</v>
      </c>
      <c r="O40" s="51">
        <v>1</v>
      </c>
      <c r="P40" s="51">
        <v>10</v>
      </c>
      <c r="Q40" s="51">
        <v>22</v>
      </c>
      <c r="R40" s="51">
        <v>7</v>
      </c>
      <c r="S40" s="51">
        <v>15</v>
      </c>
      <c r="T40" s="21"/>
      <c r="U40" s="8" t="s">
        <v>77</v>
      </c>
      <c r="V40" s="13"/>
    </row>
    <row r="41" spans="1:30" s="7" customFormat="1" ht="28.5" customHeight="1" x14ac:dyDescent="0.45">
      <c r="A41" s="8"/>
      <c r="B41" s="8" t="s">
        <v>76</v>
      </c>
      <c r="C41" s="13"/>
      <c r="D41" s="26"/>
      <c r="E41" s="52">
        <f t="shared" si="4"/>
        <v>972</v>
      </c>
      <c r="F41" s="52">
        <f t="shared" si="5"/>
        <v>316</v>
      </c>
      <c r="G41" s="52">
        <f t="shared" si="6"/>
        <v>656</v>
      </c>
      <c r="H41" s="24">
        <v>735</v>
      </c>
      <c r="I41" s="24">
        <v>244</v>
      </c>
      <c r="J41" s="23">
        <v>491</v>
      </c>
      <c r="K41" s="24">
        <v>227</v>
      </c>
      <c r="L41" s="24">
        <v>71</v>
      </c>
      <c r="M41" s="24">
        <v>156</v>
      </c>
      <c r="N41" s="51">
        <v>10</v>
      </c>
      <c r="O41" s="51">
        <v>1</v>
      </c>
      <c r="P41" s="51">
        <v>9</v>
      </c>
      <c r="Q41" s="51">
        <v>0</v>
      </c>
      <c r="R41" s="51">
        <v>0</v>
      </c>
      <c r="S41" s="51">
        <v>0</v>
      </c>
      <c r="T41" s="21"/>
      <c r="U41" s="8" t="s">
        <v>75</v>
      </c>
      <c r="V41" s="13"/>
    </row>
    <row r="42" spans="1:30" s="7" customFormat="1" ht="28.5" customHeight="1" x14ac:dyDescent="0.45">
      <c r="A42" s="8"/>
      <c r="B42" s="8" t="s">
        <v>74</v>
      </c>
      <c r="C42" s="13"/>
      <c r="D42" s="26"/>
      <c r="E42" s="52">
        <f t="shared" si="4"/>
        <v>629</v>
      </c>
      <c r="F42" s="52">
        <f t="shared" si="5"/>
        <v>200</v>
      </c>
      <c r="G42" s="52">
        <f t="shared" si="6"/>
        <v>429</v>
      </c>
      <c r="H42" s="24">
        <v>425</v>
      </c>
      <c r="I42" s="24">
        <v>142</v>
      </c>
      <c r="J42" s="23">
        <v>283</v>
      </c>
      <c r="K42" s="24">
        <v>101</v>
      </c>
      <c r="L42" s="24">
        <v>38</v>
      </c>
      <c r="M42" s="24">
        <v>63</v>
      </c>
      <c r="N42" s="51">
        <v>103</v>
      </c>
      <c r="O42" s="51">
        <v>20</v>
      </c>
      <c r="P42" s="51">
        <v>83</v>
      </c>
      <c r="Q42" s="51">
        <v>0</v>
      </c>
      <c r="R42" s="51">
        <v>0</v>
      </c>
      <c r="S42" s="51">
        <v>0</v>
      </c>
      <c r="T42" s="21"/>
      <c r="U42" s="8" t="s">
        <v>73</v>
      </c>
      <c r="V42" s="8"/>
      <c r="W42" s="53"/>
    </row>
    <row r="43" spans="1:30" s="7" customFormat="1" ht="28.5" customHeight="1" x14ac:dyDescent="0.45">
      <c r="A43" s="8"/>
      <c r="B43" s="8" t="s">
        <v>72</v>
      </c>
      <c r="C43" s="13"/>
      <c r="D43" s="26"/>
      <c r="E43" s="52">
        <f t="shared" si="4"/>
        <v>635</v>
      </c>
      <c r="F43" s="52">
        <f t="shared" si="5"/>
        <v>181</v>
      </c>
      <c r="G43" s="52">
        <f t="shared" si="6"/>
        <v>454</v>
      </c>
      <c r="H43" s="24">
        <v>562</v>
      </c>
      <c r="I43" s="24">
        <v>159</v>
      </c>
      <c r="J43" s="23">
        <v>403</v>
      </c>
      <c r="K43" s="22">
        <v>73</v>
      </c>
      <c r="L43" s="22">
        <v>22</v>
      </c>
      <c r="M43" s="22">
        <v>51</v>
      </c>
      <c r="N43" s="51">
        <v>0</v>
      </c>
      <c r="O43" s="51">
        <v>0</v>
      </c>
      <c r="P43" s="51">
        <v>0</v>
      </c>
      <c r="Q43" s="51">
        <v>0</v>
      </c>
      <c r="R43" s="51">
        <v>0</v>
      </c>
      <c r="S43" s="51">
        <v>0</v>
      </c>
      <c r="T43" s="21"/>
      <c r="U43" s="8" t="s">
        <v>71</v>
      </c>
      <c r="V43" s="8"/>
    </row>
    <row r="44" spans="1:30" s="7" customFormat="1" ht="28.5" customHeight="1" x14ac:dyDescent="0.45">
      <c r="A44" s="8"/>
      <c r="B44" s="8" t="s">
        <v>70</v>
      </c>
      <c r="C44" s="13"/>
      <c r="D44" s="26"/>
      <c r="E44" s="52">
        <f t="shared" si="4"/>
        <v>418</v>
      </c>
      <c r="F44" s="52">
        <f t="shared" si="5"/>
        <v>124</v>
      </c>
      <c r="G44" s="52">
        <f t="shared" si="6"/>
        <v>294</v>
      </c>
      <c r="H44" s="24">
        <v>406</v>
      </c>
      <c r="I44" s="24">
        <v>120</v>
      </c>
      <c r="J44" s="24">
        <v>286</v>
      </c>
      <c r="K44" s="51">
        <v>0</v>
      </c>
      <c r="L44" s="51">
        <v>0</v>
      </c>
      <c r="M44" s="51">
        <v>0</v>
      </c>
      <c r="N44" s="51">
        <v>12</v>
      </c>
      <c r="O44" s="51">
        <v>4</v>
      </c>
      <c r="P44" s="51">
        <v>8</v>
      </c>
      <c r="Q44" s="51">
        <v>0</v>
      </c>
      <c r="R44" s="51">
        <v>0</v>
      </c>
      <c r="S44" s="51">
        <v>0</v>
      </c>
      <c r="T44" s="21"/>
      <c r="U44" s="8" t="s">
        <v>69</v>
      </c>
      <c r="V44" s="8"/>
    </row>
    <row r="45" spans="1:30" s="7" customFormat="1" ht="28.5" customHeight="1" x14ac:dyDescent="0.45">
      <c r="A45" s="8"/>
      <c r="B45" s="8" t="s">
        <v>68</v>
      </c>
      <c r="C45" s="13"/>
      <c r="D45" s="26"/>
      <c r="E45" s="52">
        <f t="shared" si="4"/>
        <v>254</v>
      </c>
      <c r="F45" s="52">
        <f t="shared" si="5"/>
        <v>67</v>
      </c>
      <c r="G45" s="52">
        <f t="shared" si="6"/>
        <v>187</v>
      </c>
      <c r="H45" s="24">
        <v>184</v>
      </c>
      <c r="I45" s="24">
        <v>46</v>
      </c>
      <c r="J45" s="23">
        <v>138</v>
      </c>
      <c r="K45" s="24">
        <v>67</v>
      </c>
      <c r="L45" s="22">
        <v>21</v>
      </c>
      <c r="M45" s="24">
        <v>46</v>
      </c>
      <c r="N45" s="51">
        <v>3</v>
      </c>
      <c r="O45" s="51">
        <v>0</v>
      </c>
      <c r="P45" s="51">
        <v>3</v>
      </c>
      <c r="Q45" s="51">
        <v>0</v>
      </c>
      <c r="R45" s="51">
        <v>0</v>
      </c>
      <c r="S45" s="51">
        <v>0</v>
      </c>
      <c r="T45" s="21"/>
      <c r="U45" s="8" t="s">
        <v>67</v>
      </c>
      <c r="V45" s="8"/>
    </row>
    <row r="46" spans="1:30" s="7" customFormat="1" ht="28.5" customHeight="1" x14ac:dyDescent="0.45">
      <c r="A46" s="8"/>
      <c r="B46" s="8" t="s">
        <v>66</v>
      </c>
      <c r="C46" s="13"/>
      <c r="D46" s="26"/>
      <c r="E46" s="52">
        <f t="shared" si="4"/>
        <v>745</v>
      </c>
      <c r="F46" s="52">
        <f t="shared" si="5"/>
        <v>167</v>
      </c>
      <c r="G46" s="52">
        <f t="shared" si="6"/>
        <v>578</v>
      </c>
      <c r="H46" s="24">
        <v>615</v>
      </c>
      <c r="I46" s="24">
        <v>154</v>
      </c>
      <c r="J46" s="23">
        <v>461</v>
      </c>
      <c r="K46" s="24">
        <v>25</v>
      </c>
      <c r="L46" s="24">
        <v>1</v>
      </c>
      <c r="M46" s="24">
        <v>24</v>
      </c>
      <c r="N46" s="51">
        <v>105</v>
      </c>
      <c r="O46" s="51">
        <v>12</v>
      </c>
      <c r="P46" s="51">
        <v>93</v>
      </c>
      <c r="Q46" s="51">
        <v>0</v>
      </c>
      <c r="R46" s="51">
        <v>0</v>
      </c>
      <c r="S46" s="51">
        <v>0</v>
      </c>
      <c r="T46" s="21"/>
      <c r="U46" s="8" t="s">
        <v>65</v>
      </c>
      <c r="V46" s="8"/>
    </row>
    <row r="47" spans="1:30" s="7" customFormat="1" ht="28.5" customHeight="1" x14ac:dyDescent="0.45">
      <c r="A47" s="8"/>
      <c r="B47" s="8" t="s">
        <v>64</v>
      </c>
      <c r="C47" s="13"/>
      <c r="D47" s="26"/>
      <c r="E47" s="52">
        <f t="shared" si="4"/>
        <v>1425</v>
      </c>
      <c r="F47" s="52">
        <f t="shared" si="5"/>
        <v>347</v>
      </c>
      <c r="G47" s="52">
        <f t="shared" si="6"/>
        <v>1078</v>
      </c>
      <c r="H47" s="24">
        <v>849</v>
      </c>
      <c r="I47" s="24">
        <v>227</v>
      </c>
      <c r="J47" s="24">
        <v>622</v>
      </c>
      <c r="K47" s="24">
        <v>178</v>
      </c>
      <c r="L47" s="24">
        <v>49</v>
      </c>
      <c r="M47" s="24">
        <v>129</v>
      </c>
      <c r="N47" s="51">
        <v>389</v>
      </c>
      <c r="O47" s="51">
        <v>69</v>
      </c>
      <c r="P47" s="51">
        <v>320</v>
      </c>
      <c r="Q47" s="51">
        <v>9</v>
      </c>
      <c r="R47" s="51">
        <v>2</v>
      </c>
      <c r="S47" s="51">
        <v>7</v>
      </c>
      <c r="T47" s="21"/>
      <c r="U47" s="27" t="s">
        <v>63</v>
      </c>
      <c r="V47" s="8"/>
    </row>
    <row r="48" spans="1:30" s="7" customFormat="1" ht="28.5" customHeight="1" x14ac:dyDescent="0.45">
      <c r="A48" s="8"/>
      <c r="B48" s="8" t="s">
        <v>62</v>
      </c>
      <c r="C48" s="13"/>
      <c r="D48" s="26"/>
      <c r="E48" s="52">
        <f t="shared" si="4"/>
        <v>355</v>
      </c>
      <c r="F48" s="52">
        <f t="shared" si="5"/>
        <v>109</v>
      </c>
      <c r="G48" s="52">
        <f t="shared" si="6"/>
        <v>246</v>
      </c>
      <c r="H48" s="24">
        <v>301</v>
      </c>
      <c r="I48" s="24">
        <v>99</v>
      </c>
      <c r="J48" s="23">
        <v>202</v>
      </c>
      <c r="K48" s="24">
        <v>32</v>
      </c>
      <c r="L48" s="24">
        <v>9</v>
      </c>
      <c r="M48" s="24">
        <v>23</v>
      </c>
      <c r="N48" s="51">
        <v>22</v>
      </c>
      <c r="O48" s="51">
        <v>1</v>
      </c>
      <c r="P48" s="51">
        <v>21</v>
      </c>
      <c r="Q48" s="51">
        <v>0</v>
      </c>
      <c r="R48" s="51">
        <v>0</v>
      </c>
      <c r="S48" s="51">
        <v>0</v>
      </c>
      <c r="T48" s="21"/>
      <c r="U48" s="27" t="s">
        <v>61</v>
      </c>
      <c r="V48" s="8"/>
    </row>
    <row r="49" spans="1:22" s="7" customFormat="1" ht="28.5" customHeight="1" x14ac:dyDescent="0.45">
      <c r="A49" s="8"/>
      <c r="B49" s="8" t="s">
        <v>60</v>
      </c>
      <c r="C49" s="13"/>
      <c r="D49" s="26"/>
      <c r="E49" s="52">
        <f t="shared" si="4"/>
        <v>251</v>
      </c>
      <c r="F49" s="52">
        <f t="shared" si="5"/>
        <v>89</v>
      </c>
      <c r="G49" s="52">
        <f t="shared" si="6"/>
        <v>162</v>
      </c>
      <c r="H49" s="24">
        <v>216</v>
      </c>
      <c r="I49" s="24">
        <v>76</v>
      </c>
      <c r="J49" s="23">
        <v>140</v>
      </c>
      <c r="K49" s="24">
        <v>30</v>
      </c>
      <c r="L49" s="24">
        <v>12</v>
      </c>
      <c r="M49" s="24">
        <v>18</v>
      </c>
      <c r="N49" s="51">
        <v>5</v>
      </c>
      <c r="O49" s="51">
        <v>1</v>
      </c>
      <c r="P49" s="51">
        <v>4</v>
      </c>
      <c r="Q49" s="51">
        <v>0</v>
      </c>
      <c r="R49" s="51">
        <v>0</v>
      </c>
      <c r="S49" s="51">
        <v>0</v>
      </c>
      <c r="T49" s="21"/>
      <c r="U49" s="27" t="s">
        <v>59</v>
      </c>
      <c r="V49" s="8"/>
    </row>
    <row r="50" spans="1:22" s="7" customFormat="1" ht="28.5" customHeight="1" x14ac:dyDescent="0.45">
      <c r="A50" s="8"/>
      <c r="B50" s="8" t="s">
        <v>58</v>
      </c>
      <c r="C50" s="13"/>
      <c r="D50" s="26"/>
      <c r="E50" s="52">
        <f t="shared" si="4"/>
        <v>234</v>
      </c>
      <c r="F50" s="52">
        <f t="shared" si="5"/>
        <v>56</v>
      </c>
      <c r="G50" s="52">
        <f t="shared" si="6"/>
        <v>178</v>
      </c>
      <c r="H50" s="24">
        <v>175</v>
      </c>
      <c r="I50" s="24">
        <v>39</v>
      </c>
      <c r="J50" s="24">
        <v>136</v>
      </c>
      <c r="K50" s="22">
        <v>42</v>
      </c>
      <c r="L50" s="22">
        <v>14</v>
      </c>
      <c r="M50" s="22">
        <v>28</v>
      </c>
      <c r="N50" s="51">
        <v>0</v>
      </c>
      <c r="O50" s="51">
        <v>0</v>
      </c>
      <c r="P50" s="51">
        <v>0</v>
      </c>
      <c r="Q50" s="51">
        <v>17</v>
      </c>
      <c r="R50" s="51">
        <v>3</v>
      </c>
      <c r="S50" s="51">
        <v>14</v>
      </c>
      <c r="T50" s="21"/>
      <c r="U50" s="27" t="s">
        <v>57</v>
      </c>
      <c r="V50" s="8"/>
    </row>
    <row r="51" spans="1:22" s="49" customFormat="1" ht="19.5" customHeight="1" x14ac:dyDescent="0.4">
      <c r="A51" s="29"/>
      <c r="B51" s="29"/>
      <c r="C51" s="50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</row>
    <row r="52" spans="1:22" ht="23.25" customHeight="1" x14ac:dyDescent="0.5">
      <c r="A52" s="48"/>
      <c r="B52" s="47" t="s">
        <v>56</v>
      </c>
      <c r="C52" s="47">
        <v>3.4</v>
      </c>
      <c r="D52" s="47" t="s">
        <v>55</v>
      </c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  <c r="P52" s="48"/>
      <c r="Q52" s="48"/>
      <c r="R52" s="48"/>
      <c r="S52" s="48"/>
      <c r="T52" s="48"/>
      <c r="U52" s="45"/>
      <c r="V52" s="45"/>
    </row>
    <row r="53" spans="1:22" x14ac:dyDescent="0.5">
      <c r="A53" s="45"/>
      <c r="B53" s="46" t="s">
        <v>54</v>
      </c>
      <c r="C53" s="47">
        <v>3.4</v>
      </c>
      <c r="D53" s="46" t="s">
        <v>53</v>
      </c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</row>
    <row r="54" spans="1:22" ht="8.25" customHeight="1" x14ac:dyDescent="0.5"/>
    <row r="55" spans="1:22" x14ac:dyDescent="0.5">
      <c r="A55" s="248" t="s">
        <v>52</v>
      </c>
      <c r="B55" s="248"/>
      <c r="C55" s="248"/>
      <c r="D55" s="249"/>
      <c r="E55" s="44"/>
      <c r="F55" s="43"/>
      <c r="G55" s="42"/>
      <c r="H55" s="254" t="s">
        <v>51</v>
      </c>
      <c r="I55" s="255"/>
      <c r="J55" s="255"/>
      <c r="K55" s="255"/>
      <c r="L55" s="255"/>
      <c r="M55" s="255"/>
      <c r="N55" s="255"/>
      <c r="O55" s="255"/>
      <c r="P55" s="255"/>
      <c r="Q55" s="255"/>
      <c r="R55" s="255"/>
      <c r="S55" s="256"/>
      <c r="T55" s="257" t="s">
        <v>50</v>
      </c>
      <c r="U55" s="248"/>
      <c r="V55" s="29"/>
    </row>
    <row r="56" spans="1:22" x14ac:dyDescent="0.5">
      <c r="A56" s="250"/>
      <c r="B56" s="250"/>
      <c r="C56" s="250"/>
      <c r="D56" s="251"/>
      <c r="E56" s="41"/>
      <c r="F56" s="29"/>
      <c r="G56" s="40" t="s">
        <v>49</v>
      </c>
      <c r="H56" s="241" t="s">
        <v>48</v>
      </c>
      <c r="I56" s="242"/>
      <c r="J56" s="260"/>
      <c r="K56" s="241" t="s">
        <v>48</v>
      </c>
      <c r="L56" s="242"/>
      <c r="M56" s="260"/>
      <c r="N56" s="241" t="s">
        <v>47</v>
      </c>
      <c r="O56" s="242"/>
      <c r="P56" s="242"/>
      <c r="Q56" s="241"/>
      <c r="R56" s="242"/>
      <c r="S56" s="242"/>
      <c r="T56" s="258"/>
      <c r="U56" s="250"/>
      <c r="V56" s="29"/>
    </row>
    <row r="57" spans="1:22" x14ac:dyDescent="0.5">
      <c r="A57" s="250"/>
      <c r="B57" s="250"/>
      <c r="C57" s="250"/>
      <c r="D57" s="251"/>
      <c r="E57" s="245" t="s">
        <v>34</v>
      </c>
      <c r="F57" s="246"/>
      <c r="G57" s="247"/>
      <c r="H57" s="241" t="s">
        <v>46</v>
      </c>
      <c r="I57" s="242"/>
      <c r="J57" s="242"/>
      <c r="K57" s="241" t="s">
        <v>46</v>
      </c>
      <c r="L57" s="242"/>
      <c r="M57" s="242"/>
      <c r="N57" s="241" t="s">
        <v>45</v>
      </c>
      <c r="O57" s="242"/>
      <c r="P57" s="242"/>
      <c r="Q57" s="241" t="s">
        <v>44</v>
      </c>
      <c r="R57" s="242"/>
      <c r="S57" s="242"/>
      <c r="T57" s="258"/>
      <c r="U57" s="250"/>
      <c r="V57" s="29"/>
    </row>
    <row r="58" spans="1:22" x14ac:dyDescent="0.5">
      <c r="A58" s="250"/>
      <c r="B58" s="250"/>
      <c r="C58" s="250"/>
      <c r="D58" s="251"/>
      <c r="E58" s="245" t="s">
        <v>31</v>
      </c>
      <c r="F58" s="246"/>
      <c r="G58" s="247"/>
      <c r="H58" s="241" t="s">
        <v>43</v>
      </c>
      <c r="I58" s="242"/>
      <c r="J58" s="242"/>
      <c r="K58" s="241" t="s">
        <v>43</v>
      </c>
      <c r="L58" s="242"/>
      <c r="M58" s="242"/>
      <c r="N58" s="241" t="s">
        <v>42</v>
      </c>
      <c r="O58" s="242"/>
      <c r="P58" s="242"/>
      <c r="Q58" s="241" t="s">
        <v>41</v>
      </c>
      <c r="R58" s="242"/>
      <c r="S58" s="242"/>
      <c r="T58" s="258"/>
      <c r="U58" s="250"/>
      <c r="V58" s="29"/>
    </row>
    <row r="59" spans="1:22" x14ac:dyDescent="0.5">
      <c r="A59" s="250"/>
      <c r="B59" s="250"/>
      <c r="C59" s="250"/>
      <c r="D59" s="251"/>
      <c r="E59" s="41"/>
      <c r="F59" s="29"/>
      <c r="G59" s="40"/>
      <c r="H59" s="241" t="s">
        <v>36</v>
      </c>
      <c r="I59" s="242"/>
      <c r="J59" s="242"/>
      <c r="K59" s="241" t="s">
        <v>36</v>
      </c>
      <c r="L59" s="242"/>
      <c r="M59" s="242"/>
      <c r="N59" s="241" t="s">
        <v>40</v>
      </c>
      <c r="O59" s="242"/>
      <c r="P59" s="242"/>
      <c r="Q59" s="241" t="s">
        <v>39</v>
      </c>
      <c r="R59" s="242"/>
      <c r="S59" s="242"/>
      <c r="T59" s="258"/>
      <c r="U59" s="250"/>
      <c r="V59" s="29"/>
    </row>
    <row r="60" spans="1:22" x14ac:dyDescent="0.5">
      <c r="A60" s="250"/>
      <c r="B60" s="250"/>
      <c r="C60" s="250"/>
      <c r="D60" s="251"/>
      <c r="E60" s="39"/>
      <c r="F60" s="38"/>
      <c r="G60" s="37"/>
      <c r="H60" s="34"/>
      <c r="I60" s="34" t="s">
        <v>38</v>
      </c>
      <c r="J60" s="36"/>
      <c r="K60" s="35"/>
      <c r="L60" s="34" t="s">
        <v>37</v>
      </c>
      <c r="N60" s="243" t="s">
        <v>36</v>
      </c>
      <c r="O60" s="244"/>
      <c r="P60" s="244"/>
      <c r="Q60" s="243"/>
      <c r="R60" s="244"/>
      <c r="S60" s="244"/>
      <c r="T60" s="258"/>
      <c r="U60" s="250"/>
      <c r="V60" s="29"/>
    </row>
    <row r="61" spans="1:22" x14ac:dyDescent="0.5">
      <c r="A61" s="250"/>
      <c r="B61" s="250"/>
      <c r="C61" s="250"/>
      <c r="D61" s="251"/>
      <c r="E61" s="32" t="s">
        <v>35</v>
      </c>
      <c r="F61" s="32" t="s">
        <v>33</v>
      </c>
      <c r="G61" s="32" t="s">
        <v>32</v>
      </c>
      <c r="H61" s="32" t="s">
        <v>34</v>
      </c>
      <c r="I61" s="32" t="s">
        <v>33</v>
      </c>
      <c r="J61" s="31" t="s">
        <v>32</v>
      </c>
      <c r="K61" s="32" t="s">
        <v>34</v>
      </c>
      <c r="L61" s="32" t="s">
        <v>33</v>
      </c>
      <c r="M61" s="32" t="s">
        <v>32</v>
      </c>
      <c r="N61" s="33" t="s">
        <v>34</v>
      </c>
      <c r="O61" s="33" t="s">
        <v>33</v>
      </c>
      <c r="P61" s="33" t="s">
        <v>32</v>
      </c>
      <c r="Q61" s="32" t="s">
        <v>34</v>
      </c>
      <c r="R61" s="32" t="s">
        <v>33</v>
      </c>
      <c r="S61" s="31" t="s">
        <v>32</v>
      </c>
      <c r="T61" s="258"/>
      <c r="U61" s="250"/>
      <c r="V61" s="29"/>
    </row>
    <row r="62" spans="1:22" x14ac:dyDescent="0.5">
      <c r="A62" s="252"/>
      <c r="B62" s="252"/>
      <c r="C62" s="252"/>
      <c r="D62" s="253"/>
      <c r="E62" s="30" t="s">
        <v>31</v>
      </c>
      <c r="F62" s="30" t="s">
        <v>30</v>
      </c>
      <c r="G62" s="30" t="s">
        <v>29</v>
      </c>
      <c r="H62" s="30" t="s">
        <v>31</v>
      </c>
      <c r="I62" s="30" t="s">
        <v>30</v>
      </c>
      <c r="J62" s="30" t="s">
        <v>29</v>
      </c>
      <c r="K62" s="30" t="s">
        <v>31</v>
      </c>
      <c r="L62" s="30" t="s">
        <v>30</v>
      </c>
      <c r="M62" s="30" t="s">
        <v>29</v>
      </c>
      <c r="N62" s="30" t="s">
        <v>31</v>
      </c>
      <c r="O62" s="30" t="s">
        <v>30</v>
      </c>
      <c r="P62" s="30" t="s">
        <v>29</v>
      </c>
      <c r="Q62" s="30" t="s">
        <v>31</v>
      </c>
      <c r="R62" s="30" t="s">
        <v>30</v>
      </c>
      <c r="S62" s="30" t="s">
        <v>29</v>
      </c>
      <c r="T62" s="259"/>
      <c r="U62" s="252"/>
      <c r="V62" s="29"/>
    </row>
    <row r="63" spans="1:22" s="7" customFormat="1" ht="23.25" customHeight="1" x14ac:dyDescent="0.45">
      <c r="A63" s="8"/>
      <c r="B63" s="8" t="s">
        <v>28</v>
      </c>
      <c r="C63" s="13"/>
      <c r="D63" s="26"/>
      <c r="E63" s="25">
        <f t="shared" ref="E63:G70" si="7">H63+K63+N63+Q63</f>
        <v>308</v>
      </c>
      <c r="F63" s="25">
        <f t="shared" si="7"/>
        <v>91</v>
      </c>
      <c r="G63" s="25">
        <f t="shared" si="7"/>
        <v>217</v>
      </c>
      <c r="H63" s="22">
        <v>298</v>
      </c>
      <c r="I63" s="22">
        <v>88</v>
      </c>
      <c r="J63" s="22">
        <v>210</v>
      </c>
      <c r="K63" s="22">
        <v>0</v>
      </c>
      <c r="L63" s="22">
        <v>0</v>
      </c>
      <c r="M63" s="22">
        <v>0</v>
      </c>
      <c r="N63" s="22">
        <v>10</v>
      </c>
      <c r="O63" s="22">
        <v>3</v>
      </c>
      <c r="P63" s="22">
        <v>7</v>
      </c>
      <c r="Q63" s="22">
        <v>0</v>
      </c>
      <c r="R63" s="22">
        <v>0</v>
      </c>
      <c r="S63" s="22">
        <v>0</v>
      </c>
      <c r="T63" s="28"/>
      <c r="U63" s="27" t="s">
        <v>27</v>
      </c>
      <c r="V63" s="8"/>
    </row>
    <row r="64" spans="1:22" s="7" customFormat="1" ht="23.25" customHeight="1" x14ac:dyDescent="0.45">
      <c r="A64" s="8"/>
      <c r="B64" s="8" t="s">
        <v>26</v>
      </c>
      <c r="C64" s="13"/>
      <c r="D64" s="26"/>
      <c r="E64" s="25">
        <f t="shared" si="7"/>
        <v>155</v>
      </c>
      <c r="F64" s="25">
        <f t="shared" si="7"/>
        <v>59</v>
      </c>
      <c r="G64" s="25">
        <f t="shared" si="7"/>
        <v>96</v>
      </c>
      <c r="H64" s="22">
        <v>155</v>
      </c>
      <c r="I64" s="22">
        <v>59</v>
      </c>
      <c r="J64" s="22">
        <v>96</v>
      </c>
      <c r="K64" s="22">
        <v>0</v>
      </c>
      <c r="L64" s="22">
        <v>0</v>
      </c>
      <c r="M64" s="22">
        <v>0</v>
      </c>
      <c r="N64" s="22">
        <v>0</v>
      </c>
      <c r="O64" s="22">
        <v>0</v>
      </c>
      <c r="P64" s="22">
        <v>0</v>
      </c>
      <c r="Q64" s="22">
        <v>0</v>
      </c>
      <c r="R64" s="22">
        <v>0</v>
      </c>
      <c r="S64" s="22">
        <v>0</v>
      </c>
      <c r="T64" s="21"/>
      <c r="U64" s="27" t="s">
        <v>25</v>
      </c>
      <c r="V64" s="13"/>
    </row>
    <row r="65" spans="1:22" s="7" customFormat="1" ht="23.25" customHeight="1" x14ac:dyDescent="0.45">
      <c r="A65" s="8"/>
      <c r="B65" s="8" t="s">
        <v>24</v>
      </c>
      <c r="C65" s="13"/>
      <c r="D65" s="26"/>
      <c r="E65" s="25">
        <f t="shared" si="7"/>
        <v>189</v>
      </c>
      <c r="F65" s="25">
        <f t="shared" si="7"/>
        <v>56</v>
      </c>
      <c r="G65" s="25">
        <f t="shared" si="7"/>
        <v>133</v>
      </c>
      <c r="H65" s="24">
        <v>172</v>
      </c>
      <c r="I65" s="24">
        <v>49</v>
      </c>
      <c r="J65" s="23">
        <v>123</v>
      </c>
      <c r="K65" s="22">
        <v>17</v>
      </c>
      <c r="L65" s="22">
        <v>7</v>
      </c>
      <c r="M65" s="22">
        <v>10</v>
      </c>
      <c r="N65" s="22">
        <v>0</v>
      </c>
      <c r="O65" s="22">
        <v>0</v>
      </c>
      <c r="P65" s="22">
        <v>0</v>
      </c>
      <c r="Q65" s="22">
        <v>0</v>
      </c>
      <c r="R65" s="22">
        <v>0</v>
      </c>
      <c r="S65" s="22">
        <v>0</v>
      </c>
      <c r="T65" s="21"/>
      <c r="U65" s="27" t="s">
        <v>23</v>
      </c>
      <c r="V65" s="13"/>
    </row>
    <row r="66" spans="1:22" s="7" customFormat="1" ht="23.25" customHeight="1" x14ac:dyDescent="0.45">
      <c r="A66" s="8"/>
      <c r="B66" s="8" t="s">
        <v>22</v>
      </c>
      <c r="C66" s="13"/>
      <c r="D66" s="26"/>
      <c r="E66" s="25">
        <f t="shared" si="7"/>
        <v>257</v>
      </c>
      <c r="F66" s="25">
        <f t="shared" si="7"/>
        <v>78</v>
      </c>
      <c r="G66" s="25">
        <f t="shared" si="7"/>
        <v>179</v>
      </c>
      <c r="H66" s="24">
        <v>241</v>
      </c>
      <c r="I66" s="24">
        <v>75</v>
      </c>
      <c r="J66" s="23">
        <v>166</v>
      </c>
      <c r="K66" s="22">
        <v>16</v>
      </c>
      <c r="L66" s="22">
        <v>3</v>
      </c>
      <c r="M66" s="22">
        <v>13</v>
      </c>
      <c r="N66" s="22">
        <v>0</v>
      </c>
      <c r="O66" s="22">
        <v>0</v>
      </c>
      <c r="P66" s="22">
        <v>0</v>
      </c>
      <c r="Q66" s="22">
        <v>0</v>
      </c>
      <c r="R66" s="22">
        <v>0</v>
      </c>
      <c r="S66" s="22">
        <v>0</v>
      </c>
      <c r="T66" s="21"/>
      <c r="U66" s="27" t="s">
        <v>21</v>
      </c>
      <c r="V66" s="8"/>
    </row>
    <row r="67" spans="1:22" s="7" customFormat="1" ht="23.25" customHeight="1" x14ac:dyDescent="0.45">
      <c r="A67" s="8"/>
      <c r="B67" s="8" t="s">
        <v>20</v>
      </c>
      <c r="C67" s="13"/>
      <c r="D67" s="26"/>
      <c r="E67" s="25">
        <f t="shared" si="7"/>
        <v>228</v>
      </c>
      <c r="F67" s="25">
        <f t="shared" si="7"/>
        <v>59</v>
      </c>
      <c r="G67" s="25">
        <f t="shared" si="7"/>
        <v>169</v>
      </c>
      <c r="H67" s="24">
        <v>202</v>
      </c>
      <c r="I67" s="24">
        <v>49</v>
      </c>
      <c r="J67" s="23">
        <v>153</v>
      </c>
      <c r="K67" s="22">
        <v>26</v>
      </c>
      <c r="L67" s="22">
        <v>10</v>
      </c>
      <c r="M67" s="22">
        <v>16</v>
      </c>
      <c r="N67" s="22">
        <v>0</v>
      </c>
      <c r="O67" s="22">
        <v>0</v>
      </c>
      <c r="P67" s="22">
        <v>0</v>
      </c>
      <c r="Q67" s="22">
        <v>0</v>
      </c>
      <c r="R67" s="22">
        <v>0</v>
      </c>
      <c r="S67" s="22">
        <v>0</v>
      </c>
      <c r="T67" s="21"/>
      <c r="U67" s="27" t="s">
        <v>19</v>
      </c>
      <c r="V67" s="8"/>
    </row>
    <row r="68" spans="1:22" s="7" customFormat="1" ht="23.25" customHeight="1" x14ac:dyDescent="0.45">
      <c r="A68" s="8"/>
      <c r="B68" s="8" t="s">
        <v>18</v>
      </c>
      <c r="C68" s="13"/>
      <c r="D68" s="26"/>
      <c r="E68" s="25">
        <f t="shared" si="7"/>
        <v>173</v>
      </c>
      <c r="F68" s="25">
        <f t="shared" si="7"/>
        <v>78</v>
      </c>
      <c r="G68" s="25">
        <f t="shared" si="7"/>
        <v>95</v>
      </c>
      <c r="H68" s="24">
        <v>146</v>
      </c>
      <c r="I68" s="24">
        <v>63</v>
      </c>
      <c r="J68" s="24">
        <v>83</v>
      </c>
      <c r="K68" s="22">
        <v>0</v>
      </c>
      <c r="L68" s="22">
        <v>0</v>
      </c>
      <c r="M68" s="22">
        <v>0</v>
      </c>
      <c r="N68" s="22">
        <v>0</v>
      </c>
      <c r="O68" s="22">
        <v>0</v>
      </c>
      <c r="P68" s="22">
        <v>0</v>
      </c>
      <c r="Q68" s="22">
        <v>27</v>
      </c>
      <c r="R68" s="22">
        <v>15</v>
      </c>
      <c r="S68" s="22">
        <v>12</v>
      </c>
      <c r="T68" s="21"/>
      <c r="U68" s="27" t="s">
        <v>17</v>
      </c>
      <c r="V68" s="8"/>
    </row>
    <row r="69" spans="1:22" s="7" customFormat="1" ht="23.25" customHeight="1" x14ac:dyDescent="0.45">
      <c r="A69" s="8"/>
      <c r="B69" s="13" t="s">
        <v>16</v>
      </c>
      <c r="C69" s="13"/>
      <c r="D69" s="26"/>
      <c r="E69" s="25">
        <f t="shared" si="7"/>
        <v>193</v>
      </c>
      <c r="F69" s="25">
        <f t="shared" si="7"/>
        <v>78</v>
      </c>
      <c r="G69" s="25">
        <f t="shared" si="7"/>
        <v>115</v>
      </c>
      <c r="H69" s="24">
        <v>133</v>
      </c>
      <c r="I69" s="24">
        <v>58</v>
      </c>
      <c r="J69" s="23">
        <v>75</v>
      </c>
      <c r="K69" s="22">
        <v>60</v>
      </c>
      <c r="L69" s="22">
        <v>20</v>
      </c>
      <c r="M69" s="22">
        <v>40</v>
      </c>
      <c r="N69" s="22">
        <v>0</v>
      </c>
      <c r="O69" s="22">
        <v>0</v>
      </c>
      <c r="P69" s="22">
        <v>0</v>
      </c>
      <c r="Q69" s="22">
        <v>0</v>
      </c>
      <c r="R69" s="22">
        <v>0</v>
      </c>
      <c r="S69" s="22">
        <v>0</v>
      </c>
      <c r="T69" s="21"/>
      <c r="U69" s="8"/>
      <c r="V69" s="8"/>
    </row>
    <row r="70" spans="1:22" s="7" customFormat="1" ht="23.25" customHeight="1" x14ac:dyDescent="0.45">
      <c r="A70" s="8"/>
      <c r="B70" s="8" t="s">
        <v>15</v>
      </c>
      <c r="C70" s="13"/>
      <c r="D70" s="26"/>
      <c r="E70" s="25">
        <f t="shared" si="7"/>
        <v>227</v>
      </c>
      <c r="F70" s="25">
        <f t="shared" si="7"/>
        <v>76</v>
      </c>
      <c r="G70" s="25">
        <f t="shared" si="7"/>
        <v>151</v>
      </c>
      <c r="H70" s="24">
        <v>188</v>
      </c>
      <c r="I70" s="24">
        <v>66</v>
      </c>
      <c r="J70" s="23">
        <v>122</v>
      </c>
      <c r="K70" s="22">
        <v>39</v>
      </c>
      <c r="L70" s="22">
        <v>10</v>
      </c>
      <c r="M70" s="22">
        <v>29</v>
      </c>
      <c r="N70" s="22">
        <v>0</v>
      </c>
      <c r="O70" s="22">
        <v>0</v>
      </c>
      <c r="P70" s="22">
        <v>0</v>
      </c>
      <c r="Q70" s="22">
        <v>0</v>
      </c>
      <c r="R70" s="22">
        <v>0</v>
      </c>
      <c r="S70" s="22">
        <v>0</v>
      </c>
      <c r="T70" s="21"/>
      <c r="U70" s="8"/>
      <c r="V70" s="8"/>
    </row>
    <row r="71" spans="1:22" ht="21.75" customHeight="1" x14ac:dyDescent="0.5">
      <c r="A71" s="14"/>
      <c r="B71" s="20"/>
      <c r="C71" s="19"/>
      <c r="D71" s="18"/>
      <c r="E71" s="17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5"/>
      <c r="U71" s="14"/>
    </row>
    <row r="72" spans="1:22" s="7" customFormat="1" ht="19.5" customHeight="1" x14ac:dyDescent="0.45">
      <c r="A72" s="8"/>
      <c r="B72" s="7" t="s">
        <v>14</v>
      </c>
      <c r="E72" s="8"/>
      <c r="F72" s="8"/>
      <c r="G72" s="8"/>
      <c r="I72" s="12"/>
      <c r="J72" s="13"/>
      <c r="L72" s="12" t="s">
        <v>13</v>
      </c>
    </row>
    <row r="73" spans="1:22" s="7" customFormat="1" ht="19.5" customHeight="1" x14ac:dyDescent="0.45">
      <c r="A73" s="8"/>
      <c r="B73" s="7" t="s">
        <v>12</v>
      </c>
      <c r="E73" s="8"/>
      <c r="F73" s="8"/>
      <c r="G73" s="8"/>
      <c r="I73" s="12"/>
      <c r="J73" s="13"/>
      <c r="L73" s="12" t="s">
        <v>11</v>
      </c>
      <c r="M73" s="7" t="s">
        <v>10</v>
      </c>
    </row>
    <row r="74" spans="1:22" s="7" customFormat="1" ht="19.5" customHeight="1" x14ac:dyDescent="0.45">
      <c r="A74" s="8"/>
      <c r="C74" s="7" t="s">
        <v>9</v>
      </c>
      <c r="E74" s="8"/>
      <c r="F74" s="8"/>
      <c r="G74" s="8"/>
      <c r="I74" s="12"/>
      <c r="J74" s="13"/>
      <c r="L74" s="12"/>
      <c r="M74" s="7" t="s">
        <v>8</v>
      </c>
    </row>
    <row r="75" spans="1:22" s="7" customFormat="1" ht="17.25" customHeight="1" x14ac:dyDescent="0.45">
      <c r="B75" s="7" t="s">
        <v>7</v>
      </c>
      <c r="C75" s="10" t="s">
        <v>6</v>
      </c>
      <c r="L75" s="11" t="s">
        <v>5</v>
      </c>
      <c r="M75" s="9" t="s">
        <v>4</v>
      </c>
      <c r="U75" s="8"/>
      <c r="V75" s="8"/>
    </row>
    <row r="76" spans="1:22" s="7" customFormat="1" ht="19.5" x14ac:dyDescent="0.45">
      <c r="C76" s="10" t="s">
        <v>3</v>
      </c>
      <c r="M76" s="9" t="s">
        <v>2</v>
      </c>
      <c r="U76" s="8"/>
      <c r="V76" s="8"/>
    </row>
    <row r="77" spans="1:22" s="7" customFormat="1" ht="19.5" x14ac:dyDescent="0.45">
      <c r="B77" s="9"/>
      <c r="C77" s="10" t="s">
        <v>1</v>
      </c>
      <c r="M77" s="9" t="s">
        <v>0</v>
      </c>
      <c r="U77" s="8"/>
      <c r="V77" s="8"/>
    </row>
    <row r="78" spans="1:22" s="4" customFormat="1" ht="18.75" x14ac:dyDescent="0.45">
      <c r="C78" s="6"/>
      <c r="U78" s="5"/>
      <c r="V78" s="5"/>
    </row>
    <row r="79" spans="1:22" s="4" customFormat="1" ht="18.75" x14ac:dyDescent="0.45">
      <c r="C79" s="6"/>
      <c r="U79" s="5"/>
      <c r="V79" s="5"/>
    </row>
  </sheetData>
  <mergeCells count="70">
    <mergeCell ref="A4:D11"/>
    <mergeCell ref="H4:S4"/>
    <mergeCell ref="T4:U11"/>
    <mergeCell ref="H5:J5"/>
    <mergeCell ref="K5:M5"/>
    <mergeCell ref="N5:P5"/>
    <mergeCell ref="Q5:S5"/>
    <mergeCell ref="E6:G6"/>
    <mergeCell ref="H6:J6"/>
    <mergeCell ref="K6:M6"/>
    <mergeCell ref="N6:P6"/>
    <mergeCell ref="Q6:S6"/>
    <mergeCell ref="E7:G7"/>
    <mergeCell ref="H7:J7"/>
    <mergeCell ref="K7:M7"/>
    <mergeCell ref="N7:P7"/>
    <mergeCell ref="Q7:S7"/>
    <mergeCell ref="H8:J8"/>
    <mergeCell ref="K8:M8"/>
    <mergeCell ref="N8:P8"/>
    <mergeCell ref="Q8:S8"/>
    <mergeCell ref="N9:P9"/>
    <mergeCell ref="Q9:S9"/>
    <mergeCell ref="A13:D13"/>
    <mergeCell ref="A31:D38"/>
    <mergeCell ref="H31:S31"/>
    <mergeCell ref="T31:U38"/>
    <mergeCell ref="H32:J32"/>
    <mergeCell ref="K32:M32"/>
    <mergeCell ref="N32:P32"/>
    <mergeCell ref="Q32:S32"/>
    <mergeCell ref="E33:G33"/>
    <mergeCell ref="H33:J33"/>
    <mergeCell ref="K33:M33"/>
    <mergeCell ref="N33:P33"/>
    <mergeCell ref="Q33:S33"/>
    <mergeCell ref="E34:G34"/>
    <mergeCell ref="H34:J34"/>
    <mergeCell ref="K34:M34"/>
    <mergeCell ref="N34:P34"/>
    <mergeCell ref="Q34:S34"/>
    <mergeCell ref="H35:J35"/>
    <mergeCell ref="K35:M35"/>
    <mergeCell ref="N35:P35"/>
    <mergeCell ref="Q35:S35"/>
    <mergeCell ref="N36:P36"/>
    <mergeCell ref="Q36:S36"/>
    <mergeCell ref="A55:D62"/>
    <mergeCell ref="H55:S55"/>
    <mergeCell ref="T55:U62"/>
    <mergeCell ref="H56:J56"/>
    <mergeCell ref="K56:M56"/>
    <mergeCell ref="N56:P56"/>
    <mergeCell ref="Q56:S56"/>
    <mergeCell ref="E57:G57"/>
    <mergeCell ref="H57:J57"/>
    <mergeCell ref="K57:M57"/>
    <mergeCell ref="N57:P57"/>
    <mergeCell ref="Q57:S57"/>
    <mergeCell ref="E58:G58"/>
    <mergeCell ref="H58:J58"/>
    <mergeCell ref="K58:M58"/>
    <mergeCell ref="N58:P58"/>
    <mergeCell ref="Q58:S58"/>
    <mergeCell ref="H59:J59"/>
    <mergeCell ref="K59:M59"/>
    <mergeCell ref="N59:P59"/>
    <mergeCell ref="Q59:S59"/>
    <mergeCell ref="N60:P60"/>
    <mergeCell ref="Q60:S60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99FF"/>
  </sheetPr>
  <dimension ref="A1:Q71"/>
  <sheetViews>
    <sheetView workbookViewId="0">
      <selection activeCell="D1" sqref="D1"/>
    </sheetView>
  </sheetViews>
  <sheetFormatPr defaultColWidth="7.25" defaultRowHeight="21.75" x14ac:dyDescent="0.2"/>
  <cols>
    <col min="1" max="1" width="1.375" style="72" customWidth="1"/>
    <col min="2" max="2" width="5.125" style="72" customWidth="1"/>
    <col min="3" max="3" width="3.75" style="73" customWidth="1"/>
    <col min="4" max="4" width="6.25" style="72" customWidth="1"/>
    <col min="5" max="10" width="6.375" style="72" customWidth="1"/>
    <col min="11" max="11" width="5.625" style="72" hidden="1" customWidth="1"/>
    <col min="12" max="12" width="5.375" style="72" hidden="1" customWidth="1"/>
    <col min="13" max="13" width="6.375" style="72" hidden="1" customWidth="1"/>
    <col min="14" max="14" width="5.125" style="72" hidden="1" customWidth="1"/>
    <col min="15" max="15" width="5.5" style="72" hidden="1" customWidth="1"/>
    <col min="16" max="16" width="0.125" style="72" customWidth="1"/>
    <col min="17" max="17" width="23.875" style="72" customWidth="1"/>
    <col min="18" max="18" width="6" style="72" customWidth="1"/>
    <col min="19" max="16384" width="7.25" style="72"/>
  </cols>
  <sheetData>
    <row r="1" spans="1:17" s="109" customFormat="1" ht="26.25" customHeight="1" x14ac:dyDescent="0.2">
      <c r="B1" s="110" t="s">
        <v>170</v>
      </c>
      <c r="C1" s="110"/>
      <c r="D1" s="110" t="s">
        <v>172</v>
      </c>
    </row>
    <row r="2" spans="1:17" s="109" customFormat="1" x14ac:dyDescent="0.2">
      <c r="B2" s="110" t="s">
        <v>168</v>
      </c>
      <c r="C2" s="110"/>
      <c r="D2" s="110" t="s">
        <v>171</v>
      </c>
    </row>
    <row r="3" spans="1:17" ht="6" customHeight="1" x14ac:dyDescent="0.2"/>
    <row r="4" spans="1:17" s="91" customFormat="1" ht="21" customHeight="1" x14ac:dyDescent="0.2">
      <c r="A4" s="280" t="s">
        <v>52</v>
      </c>
      <c r="B4" s="280"/>
      <c r="C4" s="280"/>
      <c r="D4" s="281"/>
      <c r="E4" s="108"/>
      <c r="F4" s="107"/>
      <c r="G4" s="106"/>
      <c r="H4" s="284" t="s">
        <v>51</v>
      </c>
      <c r="I4" s="284"/>
      <c r="J4" s="284"/>
      <c r="K4" s="284"/>
      <c r="L4" s="284"/>
      <c r="M4" s="284"/>
      <c r="N4" s="284"/>
      <c r="O4" s="284"/>
      <c r="P4" s="284"/>
      <c r="Q4" s="290" t="s">
        <v>50</v>
      </c>
    </row>
    <row r="5" spans="1:17" s="91" customFormat="1" ht="14.45" customHeight="1" x14ac:dyDescent="0.4">
      <c r="A5" s="282"/>
      <c r="B5" s="282"/>
      <c r="C5" s="282"/>
      <c r="D5" s="283"/>
      <c r="E5" s="105"/>
      <c r="G5" s="91" t="s">
        <v>49</v>
      </c>
      <c r="H5" s="285" t="s">
        <v>48</v>
      </c>
      <c r="I5" s="286"/>
      <c r="J5" s="289"/>
      <c r="K5" s="285" t="s">
        <v>166</v>
      </c>
      <c r="L5" s="286"/>
      <c r="M5" s="289"/>
      <c r="N5" s="285"/>
      <c r="O5" s="286"/>
      <c r="P5" s="286"/>
      <c r="Q5" s="291"/>
    </row>
    <row r="6" spans="1:17" s="91" customFormat="1" ht="18.75" x14ac:dyDescent="0.4">
      <c r="A6" s="282"/>
      <c r="B6" s="282"/>
      <c r="C6" s="282"/>
      <c r="D6" s="283"/>
      <c r="E6" s="287" t="s">
        <v>34</v>
      </c>
      <c r="F6" s="288"/>
      <c r="G6" s="288"/>
      <c r="H6" s="285" t="s">
        <v>46</v>
      </c>
      <c r="I6" s="286"/>
      <c r="J6" s="289"/>
      <c r="K6" s="285" t="s">
        <v>165</v>
      </c>
      <c r="L6" s="286"/>
      <c r="M6" s="289"/>
      <c r="N6" s="285" t="s">
        <v>44</v>
      </c>
      <c r="O6" s="286"/>
      <c r="P6" s="286"/>
      <c r="Q6" s="291"/>
    </row>
    <row r="7" spans="1:17" s="91" customFormat="1" ht="18.75" x14ac:dyDescent="0.4">
      <c r="A7" s="282"/>
      <c r="B7" s="282"/>
      <c r="C7" s="282"/>
      <c r="D7" s="283"/>
      <c r="E7" s="287" t="s">
        <v>31</v>
      </c>
      <c r="F7" s="288"/>
      <c r="G7" s="288"/>
      <c r="H7" s="285" t="s">
        <v>43</v>
      </c>
      <c r="I7" s="286"/>
      <c r="J7" s="289"/>
      <c r="K7" s="285" t="s">
        <v>40</v>
      </c>
      <c r="L7" s="286"/>
      <c r="M7" s="289"/>
      <c r="N7" s="285" t="s">
        <v>41</v>
      </c>
      <c r="O7" s="286"/>
      <c r="P7" s="286"/>
      <c r="Q7" s="291"/>
    </row>
    <row r="8" spans="1:17" s="91" customFormat="1" ht="18.75" customHeight="1" x14ac:dyDescent="0.4">
      <c r="A8" s="282"/>
      <c r="B8" s="282"/>
      <c r="C8" s="282"/>
      <c r="D8" s="283"/>
      <c r="E8" s="104"/>
      <c r="F8" s="103"/>
      <c r="G8" s="103"/>
      <c r="H8" s="293" t="s">
        <v>36</v>
      </c>
      <c r="I8" s="294"/>
      <c r="J8" s="295"/>
      <c r="K8" s="296" t="s">
        <v>164</v>
      </c>
      <c r="L8" s="297"/>
      <c r="M8" s="298"/>
      <c r="N8" s="296" t="s">
        <v>39</v>
      </c>
      <c r="O8" s="297"/>
      <c r="P8" s="297"/>
      <c r="Q8" s="291"/>
    </row>
    <row r="9" spans="1:17" s="91" customFormat="1" ht="18.75" customHeight="1" x14ac:dyDescent="0.2">
      <c r="A9" s="102"/>
      <c r="B9" s="102"/>
      <c r="C9" s="102"/>
      <c r="D9" s="101"/>
      <c r="E9" s="99" t="s">
        <v>34</v>
      </c>
      <c r="F9" s="99" t="s">
        <v>33</v>
      </c>
      <c r="G9" s="100" t="s">
        <v>32</v>
      </c>
      <c r="H9" s="99" t="s">
        <v>34</v>
      </c>
      <c r="I9" s="99" t="s">
        <v>33</v>
      </c>
      <c r="J9" s="100" t="s">
        <v>32</v>
      </c>
      <c r="K9" s="99" t="s">
        <v>34</v>
      </c>
      <c r="L9" s="99" t="s">
        <v>33</v>
      </c>
      <c r="M9" s="100" t="s">
        <v>32</v>
      </c>
      <c r="N9" s="99" t="s">
        <v>34</v>
      </c>
      <c r="O9" s="99" t="s">
        <v>33</v>
      </c>
      <c r="P9" s="98" t="s">
        <v>32</v>
      </c>
      <c r="Q9" s="291"/>
    </row>
    <row r="10" spans="1:17" s="91" customFormat="1" ht="18.75" customHeight="1" x14ac:dyDescent="0.2">
      <c r="A10" s="97"/>
      <c r="B10" s="97"/>
      <c r="C10" s="96"/>
      <c r="D10" s="95"/>
      <c r="E10" s="93" t="s">
        <v>31</v>
      </c>
      <c r="F10" s="93" t="s">
        <v>30</v>
      </c>
      <c r="G10" s="94" t="s">
        <v>29</v>
      </c>
      <c r="H10" s="93" t="s">
        <v>31</v>
      </c>
      <c r="I10" s="93" t="s">
        <v>30</v>
      </c>
      <c r="J10" s="94" t="s">
        <v>29</v>
      </c>
      <c r="K10" s="93" t="s">
        <v>31</v>
      </c>
      <c r="L10" s="93" t="s">
        <v>30</v>
      </c>
      <c r="M10" s="94" t="s">
        <v>29</v>
      </c>
      <c r="N10" s="93" t="s">
        <v>31</v>
      </c>
      <c r="O10" s="93" t="s">
        <v>30</v>
      </c>
      <c r="P10" s="92" t="s">
        <v>29</v>
      </c>
      <c r="Q10" s="292"/>
    </row>
    <row r="11" spans="1:17" s="122" customFormat="1" ht="18.75" customHeight="1" x14ac:dyDescent="0.45">
      <c r="A11" s="278" t="s">
        <v>158</v>
      </c>
      <c r="B11" s="278"/>
      <c r="C11" s="278"/>
      <c r="D11" s="279"/>
      <c r="E11" s="126">
        <f t="shared" ref="E11:E29" si="0">H11+K11+N11</f>
        <v>21687</v>
      </c>
      <c r="F11" s="126">
        <f t="shared" ref="F11:F29" si="1">I11+L11+O11</f>
        <v>6843</v>
      </c>
      <c r="G11" s="126">
        <f t="shared" ref="G11:G29" si="2">J11+M11+P11</f>
        <v>14844</v>
      </c>
      <c r="H11" s="125">
        <v>21687</v>
      </c>
      <c r="I11" s="125">
        <v>6843</v>
      </c>
      <c r="J11" s="125">
        <v>14844</v>
      </c>
      <c r="K11" s="124"/>
      <c r="L11" s="124"/>
      <c r="M11" s="124"/>
      <c r="N11" s="124"/>
      <c r="O11" s="124"/>
      <c r="P11" s="124"/>
      <c r="Q11" s="123" t="s">
        <v>31</v>
      </c>
    </row>
    <row r="12" spans="1:17" s="85" customFormat="1" ht="17.25" customHeight="1" x14ac:dyDescent="0.45">
      <c r="B12" s="85" t="s">
        <v>153</v>
      </c>
      <c r="C12" s="89"/>
      <c r="D12" s="88"/>
      <c r="E12" s="87">
        <f t="shared" si="0"/>
        <v>3349</v>
      </c>
      <c r="F12" s="87">
        <f t="shared" si="1"/>
        <v>818</v>
      </c>
      <c r="G12" s="87">
        <f t="shared" si="2"/>
        <v>2531</v>
      </c>
      <c r="H12" s="116">
        <v>3349</v>
      </c>
      <c r="I12" s="116">
        <v>818</v>
      </c>
      <c r="J12" s="116">
        <v>2531</v>
      </c>
      <c r="K12" s="114"/>
      <c r="L12" s="114"/>
      <c r="M12" s="114"/>
      <c r="N12" s="116"/>
      <c r="O12" s="116"/>
      <c r="P12" s="116"/>
      <c r="Q12" s="121" t="s">
        <v>152</v>
      </c>
    </row>
    <row r="13" spans="1:17" s="85" customFormat="1" ht="17.25" customHeight="1" x14ac:dyDescent="0.45">
      <c r="B13" s="85" t="s">
        <v>150</v>
      </c>
      <c r="C13" s="89"/>
      <c r="D13" s="120"/>
      <c r="E13" s="87">
        <f t="shared" si="0"/>
        <v>752</v>
      </c>
      <c r="F13" s="87">
        <f t="shared" si="1"/>
        <v>240</v>
      </c>
      <c r="G13" s="87">
        <f t="shared" si="2"/>
        <v>512</v>
      </c>
      <c r="H13" s="116">
        <v>752</v>
      </c>
      <c r="I13" s="116">
        <v>240</v>
      </c>
      <c r="J13" s="116">
        <v>512</v>
      </c>
      <c r="K13" s="119"/>
      <c r="L13" s="119"/>
      <c r="M13" s="119"/>
      <c r="N13" s="90"/>
      <c r="O13" s="90"/>
      <c r="P13" s="90"/>
      <c r="Q13" s="85" t="s">
        <v>149</v>
      </c>
    </row>
    <row r="14" spans="1:17" s="85" customFormat="1" ht="17.25" customHeight="1" x14ac:dyDescent="0.45">
      <c r="B14" s="85" t="s">
        <v>147</v>
      </c>
      <c r="C14" s="89"/>
      <c r="D14" s="88"/>
      <c r="E14" s="87">
        <f t="shared" si="0"/>
        <v>694</v>
      </c>
      <c r="F14" s="87">
        <f t="shared" si="1"/>
        <v>235</v>
      </c>
      <c r="G14" s="87">
        <f t="shared" si="2"/>
        <v>459</v>
      </c>
      <c r="H14" s="116">
        <v>694</v>
      </c>
      <c r="I14" s="116">
        <v>235</v>
      </c>
      <c r="J14" s="116">
        <v>459</v>
      </c>
      <c r="K14" s="119"/>
      <c r="L14" s="119"/>
      <c r="M14" s="119"/>
      <c r="N14" s="90"/>
      <c r="O14" s="90"/>
      <c r="P14" s="90"/>
      <c r="Q14" s="85" t="s">
        <v>146</v>
      </c>
    </row>
    <row r="15" spans="1:17" s="85" customFormat="1" ht="17.25" customHeight="1" x14ac:dyDescent="0.45">
      <c r="B15" s="85" t="s">
        <v>144</v>
      </c>
      <c r="C15" s="89"/>
      <c r="D15" s="88"/>
      <c r="E15" s="87">
        <f t="shared" si="0"/>
        <v>830</v>
      </c>
      <c r="F15" s="87">
        <f t="shared" si="1"/>
        <v>313</v>
      </c>
      <c r="G15" s="87">
        <f t="shared" si="2"/>
        <v>517</v>
      </c>
      <c r="H15" s="116">
        <v>830</v>
      </c>
      <c r="I15" s="116">
        <v>313</v>
      </c>
      <c r="J15" s="116">
        <v>517</v>
      </c>
      <c r="K15" s="114"/>
      <c r="L15" s="114"/>
      <c r="M15" s="114"/>
      <c r="N15" s="116"/>
      <c r="O15" s="116"/>
      <c r="P15" s="116"/>
      <c r="Q15" s="85" t="s">
        <v>143</v>
      </c>
    </row>
    <row r="16" spans="1:17" s="85" customFormat="1" ht="17.25" customHeight="1" x14ac:dyDescent="0.45">
      <c r="B16" s="85" t="s">
        <v>141</v>
      </c>
      <c r="C16" s="89"/>
      <c r="D16" s="88"/>
      <c r="E16" s="87">
        <f t="shared" si="0"/>
        <v>238</v>
      </c>
      <c r="F16" s="87">
        <f t="shared" si="1"/>
        <v>84</v>
      </c>
      <c r="G16" s="87">
        <f t="shared" si="2"/>
        <v>154</v>
      </c>
      <c r="H16" s="116">
        <v>238</v>
      </c>
      <c r="I16" s="116">
        <v>84</v>
      </c>
      <c r="J16" s="116">
        <v>154</v>
      </c>
      <c r="K16" s="114"/>
      <c r="L16" s="114"/>
      <c r="M16" s="114"/>
      <c r="N16" s="116"/>
      <c r="O16" s="116"/>
      <c r="P16" s="116"/>
      <c r="Q16" s="85" t="s">
        <v>140</v>
      </c>
    </row>
    <row r="17" spans="2:17" s="85" customFormat="1" ht="17.25" customHeight="1" x14ac:dyDescent="0.5">
      <c r="B17" s="85" t="s">
        <v>138</v>
      </c>
      <c r="C17" s="89"/>
      <c r="D17" s="88"/>
      <c r="E17" s="87">
        <f t="shared" si="0"/>
        <v>644</v>
      </c>
      <c r="F17" s="87">
        <f t="shared" si="1"/>
        <v>201</v>
      </c>
      <c r="G17" s="87">
        <f t="shared" si="2"/>
        <v>443</v>
      </c>
      <c r="H17" s="116">
        <v>644</v>
      </c>
      <c r="I17" s="116">
        <v>201</v>
      </c>
      <c r="J17" s="116">
        <v>443</v>
      </c>
      <c r="K17" s="118"/>
      <c r="L17" s="118"/>
      <c r="M17" s="117"/>
      <c r="N17" s="116"/>
      <c r="O17" s="116"/>
      <c r="P17" s="116"/>
      <c r="Q17" s="85" t="s">
        <v>137</v>
      </c>
    </row>
    <row r="18" spans="2:17" s="85" customFormat="1" ht="17.25" customHeight="1" x14ac:dyDescent="0.5">
      <c r="B18" s="85" t="s">
        <v>134</v>
      </c>
      <c r="C18" s="89"/>
      <c r="D18" s="88"/>
      <c r="E18" s="87">
        <f t="shared" si="0"/>
        <v>708</v>
      </c>
      <c r="F18" s="87">
        <f t="shared" si="1"/>
        <v>217</v>
      </c>
      <c r="G18" s="87">
        <f t="shared" si="2"/>
        <v>491</v>
      </c>
      <c r="H18" s="116">
        <v>708</v>
      </c>
      <c r="I18" s="116">
        <v>217</v>
      </c>
      <c r="J18" s="116">
        <v>491</v>
      </c>
      <c r="K18" s="118"/>
      <c r="L18" s="118"/>
      <c r="M18" s="117"/>
      <c r="N18" s="116"/>
      <c r="O18" s="116"/>
      <c r="P18" s="116"/>
      <c r="Q18" s="85" t="s">
        <v>133</v>
      </c>
    </row>
    <row r="19" spans="2:17" s="85" customFormat="1" ht="17.25" customHeight="1" x14ac:dyDescent="0.45">
      <c r="B19" s="85" t="s">
        <v>129</v>
      </c>
      <c r="C19" s="89"/>
      <c r="D19" s="88"/>
      <c r="E19" s="87">
        <f t="shared" si="0"/>
        <v>1260</v>
      </c>
      <c r="F19" s="87">
        <f t="shared" si="1"/>
        <v>427</v>
      </c>
      <c r="G19" s="87">
        <f t="shared" si="2"/>
        <v>833</v>
      </c>
      <c r="H19" s="116">
        <v>1260</v>
      </c>
      <c r="I19" s="116">
        <v>427</v>
      </c>
      <c r="J19" s="116">
        <v>833</v>
      </c>
      <c r="K19" s="115"/>
      <c r="L19" s="115"/>
      <c r="M19" s="115"/>
      <c r="N19" s="90"/>
      <c r="O19" s="90"/>
      <c r="P19" s="90"/>
      <c r="Q19" s="85" t="s">
        <v>128</v>
      </c>
    </row>
    <row r="20" spans="2:17" s="85" customFormat="1" ht="17.25" customHeight="1" x14ac:dyDescent="0.45">
      <c r="B20" s="85" t="s">
        <v>124</v>
      </c>
      <c r="C20" s="89"/>
      <c r="D20" s="88"/>
      <c r="E20" s="87">
        <f t="shared" si="0"/>
        <v>552</v>
      </c>
      <c r="F20" s="87">
        <f t="shared" si="1"/>
        <v>161</v>
      </c>
      <c r="G20" s="87">
        <f t="shared" si="2"/>
        <v>391</v>
      </c>
      <c r="H20" s="114">
        <v>552</v>
      </c>
      <c r="I20" s="114">
        <v>161</v>
      </c>
      <c r="J20" s="114">
        <v>391</v>
      </c>
      <c r="K20" s="115"/>
      <c r="L20" s="115"/>
      <c r="M20" s="115"/>
      <c r="N20" s="90"/>
      <c r="O20" s="90"/>
      <c r="P20" s="90"/>
      <c r="Q20" s="85" t="s">
        <v>123</v>
      </c>
    </row>
    <row r="21" spans="2:17" s="85" customFormat="1" ht="17.25" customHeight="1" x14ac:dyDescent="0.45">
      <c r="B21" s="85" t="s">
        <v>119</v>
      </c>
      <c r="C21" s="89"/>
      <c r="D21" s="88"/>
      <c r="E21" s="87">
        <f t="shared" si="0"/>
        <v>1015</v>
      </c>
      <c r="F21" s="87">
        <f t="shared" si="1"/>
        <v>320</v>
      </c>
      <c r="G21" s="87">
        <f t="shared" si="2"/>
        <v>695</v>
      </c>
      <c r="H21" s="116">
        <v>1015</v>
      </c>
      <c r="I21" s="116">
        <v>320</v>
      </c>
      <c r="J21" s="116">
        <v>695</v>
      </c>
      <c r="K21" s="115"/>
      <c r="L21" s="115"/>
      <c r="M21" s="115"/>
      <c r="N21" s="116"/>
      <c r="O21" s="116"/>
      <c r="P21" s="116"/>
      <c r="Q21" s="85" t="s">
        <v>118</v>
      </c>
    </row>
    <row r="22" spans="2:17" s="85" customFormat="1" ht="17.25" customHeight="1" x14ac:dyDescent="0.45">
      <c r="B22" s="85" t="s">
        <v>114</v>
      </c>
      <c r="C22" s="89"/>
      <c r="D22" s="88"/>
      <c r="E22" s="87">
        <f t="shared" si="0"/>
        <v>418</v>
      </c>
      <c r="F22" s="87">
        <f t="shared" si="1"/>
        <v>148</v>
      </c>
      <c r="G22" s="87">
        <f t="shared" si="2"/>
        <v>270</v>
      </c>
      <c r="H22" s="116">
        <v>418</v>
      </c>
      <c r="I22" s="116">
        <v>148</v>
      </c>
      <c r="J22" s="116">
        <v>270</v>
      </c>
      <c r="K22" s="115"/>
      <c r="L22" s="115"/>
      <c r="M22" s="115"/>
      <c r="N22" s="116"/>
      <c r="O22" s="116"/>
      <c r="P22" s="116"/>
      <c r="Q22" s="85" t="s">
        <v>113</v>
      </c>
    </row>
    <row r="23" spans="2:17" s="85" customFormat="1" ht="17.25" customHeight="1" x14ac:dyDescent="0.45">
      <c r="B23" s="85" t="s">
        <v>111</v>
      </c>
      <c r="C23" s="89"/>
      <c r="D23" s="88"/>
      <c r="E23" s="87">
        <f t="shared" si="0"/>
        <v>563</v>
      </c>
      <c r="F23" s="87">
        <f t="shared" si="1"/>
        <v>187</v>
      </c>
      <c r="G23" s="87">
        <f t="shared" si="2"/>
        <v>376</v>
      </c>
      <c r="H23" s="116">
        <v>563</v>
      </c>
      <c r="I23" s="116">
        <v>187</v>
      </c>
      <c r="J23" s="116">
        <v>376</v>
      </c>
      <c r="K23" s="115"/>
      <c r="L23" s="115"/>
      <c r="M23" s="115"/>
      <c r="N23" s="116"/>
      <c r="O23" s="116"/>
      <c r="P23" s="116"/>
      <c r="Q23" s="85" t="s">
        <v>110</v>
      </c>
    </row>
    <row r="24" spans="2:17" s="85" customFormat="1" ht="17.25" customHeight="1" x14ac:dyDescent="0.45">
      <c r="B24" s="85" t="s">
        <v>83</v>
      </c>
      <c r="C24" s="89"/>
      <c r="D24" s="88"/>
      <c r="E24" s="87">
        <f t="shared" si="0"/>
        <v>691</v>
      </c>
      <c r="F24" s="87">
        <f t="shared" si="1"/>
        <v>261</v>
      </c>
      <c r="G24" s="87">
        <f t="shared" si="2"/>
        <v>430</v>
      </c>
      <c r="H24" s="90">
        <v>691</v>
      </c>
      <c r="I24" s="90">
        <v>261</v>
      </c>
      <c r="J24" s="90">
        <v>430</v>
      </c>
      <c r="K24" s="115"/>
      <c r="L24" s="115"/>
      <c r="M24" s="115"/>
      <c r="N24" s="90"/>
      <c r="O24" s="90"/>
      <c r="P24" s="90"/>
      <c r="Q24" s="85" t="s">
        <v>82</v>
      </c>
    </row>
    <row r="25" spans="2:17" s="85" customFormat="1" ht="17.25" customHeight="1" x14ac:dyDescent="0.45">
      <c r="B25" s="85" t="s">
        <v>78</v>
      </c>
      <c r="C25" s="89"/>
      <c r="D25" s="88"/>
      <c r="E25" s="87">
        <f t="shared" si="0"/>
        <v>1014</v>
      </c>
      <c r="F25" s="87">
        <f t="shared" si="1"/>
        <v>333</v>
      </c>
      <c r="G25" s="87">
        <f t="shared" si="2"/>
        <v>681</v>
      </c>
      <c r="H25" s="90">
        <v>1014</v>
      </c>
      <c r="I25" s="90">
        <v>333</v>
      </c>
      <c r="J25" s="90">
        <v>681</v>
      </c>
      <c r="K25" s="114"/>
      <c r="L25" s="114"/>
      <c r="M25" s="114"/>
      <c r="N25" s="90"/>
      <c r="O25" s="90"/>
      <c r="P25" s="90"/>
      <c r="Q25" s="85" t="s">
        <v>77</v>
      </c>
    </row>
    <row r="26" spans="2:17" s="85" customFormat="1" ht="17.25" customHeight="1" x14ac:dyDescent="0.45">
      <c r="B26" s="85" t="s">
        <v>76</v>
      </c>
      <c r="C26" s="89"/>
      <c r="D26" s="88"/>
      <c r="E26" s="87">
        <f t="shared" si="0"/>
        <v>1181</v>
      </c>
      <c r="F26" s="87">
        <f t="shared" si="1"/>
        <v>398</v>
      </c>
      <c r="G26" s="87">
        <f t="shared" si="2"/>
        <v>783</v>
      </c>
      <c r="H26" s="90">
        <v>1181</v>
      </c>
      <c r="I26" s="90">
        <v>398</v>
      </c>
      <c r="J26" s="90">
        <v>783</v>
      </c>
      <c r="K26" s="114"/>
      <c r="L26" s="114"/>
      <c r="M26" s="114"/>
      <c r="N26" s="90"/>
      <c r="O26" s="90"/>
      <c r="P26" s="90"/>
      <c r="Q26" s="85" t="s">
        <v>75</v>
      </c>
    </row>
    <row r="27" spans="2:17" s="85" customFormat="1" ht="17.25" customHeight="1" x14ac:dyDescent="0.45">
      <c r="B27" s="85" t="s">
        <v>74</v>
      </c>
      <c r="C27" s="89"/>
      <c r="D27" s="88"/>
      <c r="E27" s="87">
        <f t="shared" si="0"/>
        <v>710</v>
      </c>
      <c r="F27" s="87">
        <f t="shared" si="1"/>
        <v>257</v>
      </c>
      <c r="G27" s="87">
        <f t="shared" si="2"/>
        <v>453</v>
      </c>
      <c r="H27" s="90">
        <v>710</v>
      </c>
      <c r="I27" s="90">
        <v>257</v>
      </c>
      <c r="J27" s="90">
        <v>453</v>
      </c>
      <c r="K27" s="114"/>
      <c r="L27" s="114"/>
      <c r="M27" s="114"/>
      <c r="N27" s="90"/>
      <c r="O27" s="90"/>
      <c r="P27" s="90"/>
      <c r="Q27" s="85" t="s">
        <v>73</v>
      </c>
    </row>
    <row r="28" spans="2:17" s="85" customFormat="1" ht="17.25" customHeight="1" x14ac:dyDescent="0.45">
      <c r="B28" s="85" t="s">
        <v>72</v>
      </c>
      <c r="C28" s="89"/>
      <c r="D28" s="88"/>
      <c r="E28" s="87">
        <f t="shared" si="0"/>
        <v>770</v>
      </c>
      <c r="F28" s="87">
        <f t="shared" si="1"/>
        <v>260</v>
      </c>
      <c r="G28" s="87">
        <f t="shared" si="2"/>
        <v>510</v>
      </c>
      <c r="H28" s="90">
        <v>770</v>
      </c>
      <c r="I28" s="90">
        <v>260</v>
      </c>
      <c r="J28" s="90">
        <v>510</v>
      </c>
      <c r="K28" s="114"/>
      <c r="L28" s="114"/>
      <c r="M28" s="114"/>
      <c r="N28" s="90"/>
      <c r="O28" s="90"/>
      <c r="P28" s="90"/>
      <c r="Q28" s="85" t="s">
        <v>71</v>
      </c>
    </row>
    <row r="29" spans="2:17" s="85" customFormat="1" ht="17.25" customHeight="1" x14ac:dyDescent="0.45">
      <c r="B29" s="85" t="s">
        <v>70</v>
      </c>
      <c r="C29" s="89"/>
      <c r="D29" s="88"/>
      <c r="E29" s="87">
        <f t="shared" si="0"/>
        <v>537</v>
      </c>
      <c r="F29" s="87">
        <f t="shared" si="1"/>
        <v>149</v>
      </c>
      <c r="G29" s="87">
        <f t="shared" si="2"/>
        <v>388</v>
      </c>
      <c r="H29" s="114">
        <v>537</v>
      </c>
      <c r="I29" s="114">
        <v>149</v>
      </c>
      <c r="J29" s="114">
        <v>388</v>
      </c>
      <c r="K29" s="114"/>
      <c r="L29" s="114"/>
      <c r="M29" s="114"/>
      <c r="N29" s="90"/>
      <c r="O29" s="90"/>
      <c r="P29" s="90"/>
      <c r="Q29" s="85" t="s">
        <v>69</v>
      </c>
    </row>
    <row r="30" spans="2:17" s="85" customFormat="1" ht="7.15" customHeight="1" x14ac:dyDescent="0.2">
      <c r="C30" s="89"/>
      <c r="E30" s="113"/>
      <c r="F30" s="113"/>
      <c r="G30" s="113"/>
      <c r="H30" s="112"/>
      <c r="I30" s="112"/>
      <c r="J30" s="112"/>
      <c r="K30" s="112"/>
      <c r="L30" s="112"/>
      <c r="M30" s="112"/>
      <c r="N30" s="111"/>
      <c r="O30" s="111"/>
      <c r="P30" s="111"/>
    </row>
    <row r="31" spans="2:17" s="109" customFormat="1" ht="26.25" customHeight="1" x14ac:dyDescent="0.2">
      <c r="B31" s="110" t="s">
        <v>170</v>
      </c>
      <c r="C31" s="110"/>
      <c r="D31" s="110" t="s">
        <v>169</v>
      </c>
    </row>
    <row r="32" spans="2:17" s="109" customFormat="1" x14ac:dyDescent="0.2">
      <c r="B32" s="110" t="s">
        <v>168</v>
      </c>
      <c r="C32" s="110"/>
      <c r="D32" s="110" t="s">
        <v>167</v>
      </c>
    </row>
    <row r="33" spans="1:17" ht="6" customHeight="1" x14ac:dyDescent="0.2"/>
    <row r="34" spans="1:17" s="91" customFormat="1" ht="21" customHeight="1" x14ac:dyDescent="0.2">
      <c r="A34" s="280" t="s">
        <v>52</v>
      </c>
      <c r="B34" s="280"/>
      <c r="C34" s="280"/>
      <c r="D34" s="281"/>
      <c r="E34" s="108"/>
      <c r="F34" s="107"/>
      <c r="G34" s="106"/>
      <c r="H34" s="284" t="s">
        <v>51</v>
      </c>
      <c r="I34" s="284"/>
      <c r="J34" s="284"/>
      <c r="K34" s="284"/>
      <c r="L34" s="284"/>
      <c r="M34" s="284"/>
      <c r="N34" s="284"/>
      <c r="O34" s="284"/>
      <c r="P34" s="284"/>
      <c r="Q34" s="290" t="s">
        <v>50</v>
      </c>
    </row>
    <row r="35" spans="1:17" s="91" customFormat="1" ht="14.45" customHeight="1" x14ac:dyDescent="0.4">
      <c r="A35" s="282"/>
      <c r="B35" s="282"/>
      <c r="C35" s="282"/>
      <c r="D35" s="283"/>
      <c r="E35" s="105"/>
      <c r="G35" s="91" t="s">
        <v>49</v>
      </c>
      <c r="H35" s="285" t="s">
        <v>48</v>
      </c>
      <c r="I35" s="286"/>
      <c r="J35" s="289"/>
      <c r="K35" s="285" t="s">
        <v>166</v>
      </c>
      <c r="L35" s="286"/>
      <c r="M35" s="289"/>
      <c r="N35" s="285"/>
      <c r="O35" s="286"/>
      <c r="P35" s="286"/>
      <c r="Q35" s="291"/>
    </row>
    <row r="36" spans="1:17" s="91" customFormat="1" ht="18.75" x14ac:dyDescent="0.4">
      <c r="A36" s="282"/>
      <c r="B36" s="282"/>
      <c r="C36" s="282"/>
      <c r="D36" s="283"/>
      <c r="E36" s="287" t="s">
        <v>34</v>
      </c>
      <c r="F36" s="288"/>
      <c r="G36" s="288"/>
      <c r="H36" s="285" t="s">
        <v>46</v>
      </c>
      <c r="I36" s="286"/>
      <c r="J36" s="289"/>
      <c r="K36" s="285" t="s">
        <v>165</v>
      </c>
      <c r="L36" s="286"/>
      <c r="M36" s="289"/>
      <c r="N36" s="285" t="s">
        <v>44</v>
      </c>
      <c r="O36" s="286"/>
      <c r="P36" s="286"/>
      <c r="Q36" s="291"/>
    </row>
    <row r="37" spans="1:17" s="91" customFormat="1" ht="18.75" x14ac:dyDescent="0.4">
      <c r="A37" s="282"/>
      <c r="B37" s="282"/>
      <c r="C37" s="282"/>
      <c r="D37" s="283"/>
      <c r="E37" s="287" t="s">
        <v>31</v>
      </c>
      <c r="F37" s="288"/>
      <c r="G37" s="288"/>
      <c r="H37" s="285" t="s">
        <v>43</v>
      </c>
      <c r="I37" s="286"/>
      <c r="J37" s="289"/>
      <c r="K37" s="285" t="s">
        <v>40</v>
      </c>
      <c r="L37" s="286"/>
      <c r="M37" s="289"/>
      <c r="N37" s="285" t="s">
        <v>41</v>
      </c>
      <c r="O37" s="286"/>
      <c r="P37" s="286"/>
      <c r="Q37" s="291"/>
    </row>
    <row r="38" spans="1:17" s="91" customFormat="1" ht="18.75" customHeight="1" x14ac:dyDescent="0.4">
      <c r="A38" s="282"/>
      <c r="B38" s="282"/>
      <c r="C38" s="282"/>
      <c r="D38" s="283"/>
      <c r="E38" s="104"/>
      <c r="F38" s="103"/>
      <c r="G38" s="103"/>
      <c r="H38" s="293" t="s">
        <v>36</v>
      </c>
      <c r="I38" s="294"/>
      <c r="J38" s="295"/>
      <c r="K38" s="296" t="s">
        <v>164</v>
      </c>
      <c r="L38" s="297"/>
      <c r="M38" s="298"/>
      <c r="N38" s="296" t="s">
        <v>39</v>
      </c>
      <c r="O38" s="297"/>
      <c r="P38" s="297"/>
      <c r="Q38" s="291"/>
    </row>
    <row r="39" spans="1:17" s="91" customFormat="1" ht="18.75" customHeight="1" x14ac:dyDescent="0.2">
      <c r="A39" s="102"/>
      <c r="B39" s="102"/>
      <c r="C39" s="102"/>
      <c r="D39" s="101"/>
      <c r="E39" s="99" t="s">
        <v>34</v>
      </c>
      <c r="F39" s="99" t="s">
        <v>33</v>
      </c>
      <c r="G39" s="100" t="s">
        <v>32</v>
      </c>
      <c r="H39" s="99" t="s">
        <v>34</v>
      </c>
      <c r="I39" s="99" t="s">
        <v>33</v>
      </c>
      <c r="J39" s="100" t="s">
        <v>32</v>
      </c>
      <c r="K39" s="99" t="s">
        <v>34</v>
      </c>
      <c r="L39" s="99" t="s">
        <v>33</v>
      </c>
      <c r="M39" s="100" t="s">
        <v>32</v>
      </c>
      <c r="N39" s="99" t="s">
        <v>34</v>
      </c>
      <c r="O39" s="99" t="s">
        <v>33</v>
      </c>
      <c r="P39" s="98" t="s">
        <v>32</v>
      </c>
      <c r="Q39" s="291"/>
    </row>
    <row r="40" spans="1:17" s="91" customFormat="1" ht="18.75" customHeight="1" x14ac:dyDescent="0.2">
      <c r="A40" s="97"/>
      <c r="B40" s="97"/>
      <c r="C40" s="96"/>
      <c r="D40" s="95"/>
      <c r="E40" s="93" t="s">
        <v>31</v>
      </c>
      <c r="F40" s="93" t="s">
        <v>30</v>
      </c>
      <c r="G40" s="94" t="s">
        <v>29</v>
      </c>
      <c r="H40" s="93" t="s">
        <v>31</v>
      </c>
      <c r="I40" s="93" t="s">
        <v>30</v>
      </c>
      <c r="J40" s="94" t="s">
        <v>29</v>
      </c>
      <c r="K40" s="93" t="s">
        <v>31</v>
      </c>
      <c r="L40" s="93" t="s">
        <v>30</v>
      </c>
      <c r="M40" s="94" t="s">
        <v>29</v>
      </c>
      <c r="N40" s="93" t="s">
        <v>31</v>
      </c>
      <c r="O40" s="93" t="s">
        <v>30</v>
      </c>
      <c r="P40" s="92" t="s">
        <v>29</v>
      </c>
      <c r="Q40" s="292"/>
    </row>
    <row r="41" spans="1:17" s="85" customFormat="1" ht="17.25" customHeight="1" x14ac:dyDescent="0.45">
      <c r="B41" s="85" t="s">
        <v>68</v>
      </c>
      <c r="C41" s="89"/>
      <c r="D41" s="88"/>
      <c r="E41" s="87">
        <f t="shared" ref="E41:E54" si="3">H41+K41+N41</f>
        <v>294</v>
      </c>
      <c r="F41" s="87">
        <f t="shared" ref="F41:F54" si="4">I41+L41+O41</f>
        <v>79</v>
      </c>
      <c r="G41" s="87">
        <f t="shared" ref="G41:G54" si="5">J41+M41+P41</f>
        <v>215</v>
      </c>
      <c r="H41" s="90">
        <v>294</v>
      </c>
      <c r="I41" s="90">
        <v>79</v>
      </c>
      <c r="J41" s="90">
        <v>215</v>
      </c>
      <c r="K41" s="90"/>
      <c r="L41" s="90"/>
      <c r="M41" s="90"/>
      <c r="N41" s="90"/>
      <c r="O41" s="90"/>
      <c r="P41" s="90"/>
      <c r="Q41" s="85" t="s">
        <v>67</v>
      </c>
    </row>
    <row r="42" spans="1:17" s="85" customFormat="1" ht="17.25" customHeight="1" x14ac:dyDescent="0.45">
      <c r="B42" s="85" t="s">
        <v>66</v>
      </c>
      <c r="C42" s="89"/>
      <c r="D42" s="88"/>
      <c r="E42" s="87">
        <f t="shared" si="3"/>
        <v>853</v>
      </c>
      <c r="F42" s="87">
        <f t="shared" si="4"/>
        <v>266</v>
      </c>
      <c r="G42" s="87">
        <f t="shared" si="5"/>
        <v>587</v>
      </c>
      <c r="H42" s="90">
        <v>853</v>
      </c>
      <c r="I42" s="90">
        <v>266</v>
      </c>
      <c r="J42" s="90">
        <v>587</v>
      </c>
      <c r="K42" s="90"/>
      <c r="L42" s="90"/>
      <c r="M42" s="90"/>
      <c r="N42" s="90"/>
      <c r="O42" s="90"/>
      <c r="P42" s="90"/>
      <c r="Q42" s="85" t="s">
        <v>65</v>
      </c>
    </row>
    <row r="43" spans="1:17" s="85" customFormat="1" ht="17.25" customHeight="1" x14ac:dyDescent="0.45">
      <c r="B43" s="85" t="s">
        <v>64</v>
      </c>
      <c r="C43" s="89"/>
      <c r="D43" s="88"/>
      <c r="E43" s="87">
        <f t="shared" si="3"/>
        <v>1395</v>
      </c>
      <c r="F43" s="87">
        <f t="shared" si="4"/>
        <v>373</v>
      </c>
      <c r="G43" s="87">
        <f t="shared" si="5"/>
        <v>1022</v>
      </c>
      <c r="H43" s="90">
        <v>1395</v>
      </c>
      <c r="I43" s="90">
        <v>373</v>
      </c>
      <c r="J43" s="90">
        <v>1022</v>
      </c>
      <c r="K43" s="90"/>
      <c r="L43" s="90"/>
      <c r="M43" s="90"/>
      <c r="N43" s="90"/>
      <c r="O43" s="90"/>
      <c r="P43" s="90"/>
      <c r="Q43" s="89" t="s">
        <v>63</v>
      </c>
    </row>
    <row r="44" spans="1:17" s="85" customFormat="1" ht="17.25" customHeight="1" x14ac:dyDescent="0.45">
      <c r="B44" s="85" t="s">
        <v>62</v>
      </c>
      <c r="C44" s="89"/>
      <c r="D44" s="88"/>
      <c r="E44" s="87">
        <f t="shared" si="3"/>
        <v>421</v>
      </c>
      <c r="F44" s="87">
        <f t="shared" si="4"/>
        <v>131</v>
      </c>
      <c r="G44" s="87">
        <f t="shared" si="5"/>
        <v>290</v>
      </c>
      <c r="H44" s="90">
        <v>421</v>
      </c>
      <c r="I44" s="90">
        <v>131</v>
      </c>
      <c r="J44" s="90">
        <v>290</v>
      </c>
      <c r="K44" s="90"/>
      <c r="L44" s="90"/>
      <c r="M44" s="90"/>
      <c r="N44" s="90"/>
      <c r="O44" s="90"/>
      <c r="P44" s="90"/>
      <c r="Q44" s="89" t="s">
        <v>61</v>
      </c>
    </row>
    <row r="45" spans="1:17" s="85" customFormat="1" ht="17.25" customHeight="1" x14ac:dyDescent="0.45">
      <c r="B45" s="85" t="s">
        <v>60</v>
      </c>
      <c r="C45" s="89"/>
      <c r="D45" s="88"/>
      <c r="E45" s="87">
        <f t="shared" si="3"/>
        <v>284</v>
      </c>
      <c r="F45" s="87">
        <f t="shared" si="4"/>
        <v>98</v>
      </c>
      <c r="G45" s="87">
        <f t="shared" si="5"/>
        <v>186</v>
      </c>
      <c r="H45" s="90">
        <v>284</v>
      </c>
      <c r="I45" s="90">
        <v>98</v>
      </c>
      <c r="J45" s="90">
        <v>186</v>
      </c>
      <c r="K45" s="86"/>
      <c r="L45" s="86"/>
      <c r="M45" s="86"/>
      <c r="N45" s="90"/>
      <c r="O45" s="90"/>
      <c r="P45" s="90"/>
      <c r="Q45" s="89" t="s">
        <v>59</v>
      </c>
    </row>
    <row r="46" spans="1:17" s="85" customFormat="1" ht="17.25" customHeight="1" x14ac:dyDescent="0.45">
      <c r="B46" s="85" t="s">
        <v>58</v>
      </c>
      <c r="C46" s="89"/>
      <c r="D46" s="88"/>
      <c r="E46" s="87">
        <f t="shared" si="3"/>
        <v>333</v>
      </c>
      <c r="F46" s="87">
        <f t="shared" si="4"/>
        <v>108</v>
      </c>
      <c r="G46" s="87">
        <f t="shared" si="5"/>
        <v>225</v>
      </c>
      <c r="H46" s="90">
        <v>333</v>
      </c>
      <c r="I46" s="90">
        <v>108</v>
      </c>
      <c r="J46" s="90">
        <v>225</v>
      </c>
      <c r="K46" s="86"/>
      <c r="L46" s="86"/>
      <c r="M46" s="86"/>
      <c r="N46" s="90"/>
      <c r="O46" s="90"/>
      <c r="P46" s="90"/>
      <c r="Q46" s="89" t="s">
        <v>57</v>
      </c>
    </row>
    <row r="47" spans="1:17" s="85" customFormat="1" ht="17.25" customHeight="1" x14ac:dyDescent="0.45">
      <c r="B47" s="85" t="s">
        <v>28</v>
      </c>
      <c r="C47" s="89"/>
      <c r="D47" s="88"/>
      <c r="E47" s="87">
        <f t="shared" si="3"/>
        <v>421</v>
      </c>
      <c r="F47" s="87">
        <f t="shared" si="4"/>
        <v>150</v>
      </c>
      <c r="G47" s="87">
        <f t="shared" si="5"/>
        <v>271</v>
      </c>
      <c r="H47" s="86">
        <v>421</v>
      </c>
      <c r="I47" s="86">
        <v>150</v>
      </c>
      <c r="J47" s="86">
        <v>271</v>
      </c>
      <c r="K47" s="86"/>
      <c r="L47" s="86"/>
      <c r="M47" s="86"/>
      <c r="N47" s="90"/>
      <c r="O47" s="90"/>
      <c r="P47" s="90"/>
      <c r="Q47" s="89" t="s">
        <v>27</v>
      </c>
    </row>
    <row r="48" spans="1:17" s="85" customFormat="1" ht="17.25" customHeight="1" x14ac:dyDescent="0.45">
      <c r="B48" s="85" t="s">
        <v>26</v>
      </c>
      <c r="C48" s="89"/>
      <c r="D48" s="88"/>
      <c r="E48" s="87">
        <f t="shared" si="3"/>
        <v>195</v>
      </c>
      <c r="F48" s="87">
        <f t="shared" si="4"/>
        <v>77</v>
      </c>
      <c r="G48" s="87">
        <f t="shared" si="5"/>
        <v>118</v>
      </c>
      <c r="H48" s="86">
        <v>195</v>
      </c>
      <c r="I48" s="86">
        <v>77</v>
      </c>
      <c r="J48" s="86">
        <v>118</v>
      </c>
      <c r="K48" s="86"/>
      <c r="L48" s="86"/>
      <c r="M48" s="86"/>
      <c r="N48" s="86"/>
      <c r="O48" s="86"/>
      <c r="P48" s="86"/>
      <c r="Q48" s="89" t="s">
        <v>25</v>
      </c>
    </row>
    <row r="49" spans="1:17" s="85" customFormat="1" ht="17.25" customHeight="1" x14ac:dyDescent="0.45">
      <c r="B49" s="85" t="s">
        <v>24</v>
      </c>
      <c r="C49" s="89"/>
      <c r="D49" s="88"/>
      <c r="E49" s="87">
        <f t="shared" si="3"/>
        <v>232</v>
      </c>
      <c r="F49" s="87">
        <f t="shared" si="4"/>
        <v>94</v>
      </c>
      <c r="G49" s="87">
        <f t="shared" si="5"/>
        <v>138</v>
      </c>
      <c r="H49" s="86">
        <v>232</v>
      </c>
      <c r="I49" s="86">
        <v>94</v>
      </c>
      <c r="J49" s="86">
        <v>138</v>
      </c>
      <c r="K49" s="86"/>
      <c r="L49" s="86"/>
      <c r="M49" s="86"/>
      <c r="N49" s="86"/>
      <c r="O49" s="86"/>
      <c r="P49" s="86"/>
      <c r="Q49" s="89" t="s">
        <v>23</v>
      </c>
    </row>
    <row r="50" spans="1:17" s="85" customFormat="1" ht="17.25" customHeight="1" x14ac:dyDescent="0.45">
      <c r="B50" s="85" t="s">
        <v>22</v>
      </c>
      <c r="C50" s="89"/>
      <c r="D50" s="88"/>
      <c r="E50" s="87">
        <f t="shared" si="3"/>
        <v>334</v>
      </c>
      <c r="F50" s="87">
        <f t="shared" si="4"/>
        <v>106</v>
      </c>
      <c r="G50" s="87">
        <f t="shared" si="5"/>
        <v>228</v>
      </c>
      <c r="H50" s="86">
        <v>334</v>
      </c>
      <c r="I50" s="86">
        <v>106</v>
      </c>
      <c r="J50" s="86">
        <v>228</v>
      </c>
      <c r="K50" s="86"/>
      <c r="L50" s="86"/>
      <c r="M50" s="86"/>
      <c r="N50" s="86"/>
      <c r="O50" s="86"/>
      <c r="P50" s="86"/>
      <c r="Q50" s="89" t="s">
        <v>21</v>
      </c>
    </row>
    <row r="51" spans="1:17" s="85" customFormat="1" ht="17.25" customHeight="1" x14ac:dyDescent="0.45">
      <c r="B51" s="85" t="s">
        <v>20</v>
      </c>
      <c r="C51" s="89"/>
      <c r="D51" s="88"/>
      <c r="E51" s="87">
        <f t="shared" si="3"/>
        <v>343</v>
      </c>
      <c r="F51" s="87">
        <f t="shared" si="4"/>
        <v>127</v>
      </c>
      <c r="G51" s="87">
        <f t="shared" si="5"/>
        <v>216</v>
      </c>
      <c r="H51" s="86">
        <v>343</v>
      </c>
      <c r="I51" s="86">
        <v>127</v>
      </c>
      <c r="J51" s="86">
        <v>216</v>
      </c>
      <c r="K51" s="86"/>
      <c r="L51" s="86"/>
      <c r="M51" s="86"/>
      <c r="N51" s="86"/>
      <c r="O51" s="86"/>
      <c r="P51" s="86"/>
      <c r="Q51" s="89" t="s">
        <v>19</v>
      </c>
    </row>
    <row r="52" spans="1:17" s="85" customFormat="1" ht="17.25" customHeight="1" x14ac:dyDescent="0.45">
      <c r="B52" s="85" t="s">
        <v>18</v>
      </c>
      <c r="C52" s="89"/>
      <c r="D52" s="88"/>
      <c r="E52" s="87">
        <f t="shared" si="3"/>
        <v>159</v>
      </c>
      <c r="F52" s="87">
        <f t="shared" si="4"/>
        <v>52</v>
      </c>
      <c r="G52" s="87">
        <f t="shared" si="5"/>
        <v>107</v>
      </c>
      <c r="H52" s="86">
        <v>159</v>
      </c>
      <c r="I52" s="86">
        <v>52</v>
      </c>
      <c r="J52" s="86">
        <v>107</v>
      </c>
      <c r="K52" s="86"/>
      <c r="L52" s="86"/>
      <c r="M52" s="86"/>
      <c r="N52" s="86"/>
      <c r="O52" s="86"/>
      <c r="P52" s="86"/>
      <c r="Q52" s="89" t="s">
        <v>17</v>
      </c>
    </row>
    <row r="53" spans="1:17" s="85" customFormat="1" ht="17.25" customHeight="1" x14ac:dyDescent="0.45">
      <c r="B53" s="89" t="s">
        <v>16</v>
      </c>
      <c r="C53" s="89"/>
      <c r="D53" s="88"/>
      <c r="E53" s="87">
        <f t="shared" si="3"/>
        <v>237</v>
      </c>
      <c r="F53" s="87">
        <f t="shared" si="4"/>
        <v>93</v>
      </c>
      <c r="G53" s="87">
        <f t="shared" si="5"/>
        <v>144</v>
      </c>
      <c r="H53" s="86">
        <v>237</v>
      </c>
      <c r="I53" s="86">
        <v>93</v>
      </c>
      <c r="J53" s="86">
        <v>144</v>
      </c>
      <c r="K53" s="86"/>
      <c r="L53" s="86"/>
      <c r="M53" s="86"/>
      <c r="N53" s="86"/>
      <c r="O53" s="86"/>
      <c r="P53" s="86"/>
      <c r="Q53" s="85" t="s">
        <v>163</v>
      </c>
    </row>
    <row r="54" spans="1:17" s="85" customFormat="1" ht="17.25" customHeight="1" x14ac:dyDescent="0.45">
      <c r="B54" s="85" t="s">
        <v>15</v>
      </c>
      <c r="C54" s="89"/>
      <c r="D54" s="88"/>
      <c r="E54" s="87">
        <f t="shared" si="3"/>
        <v>260</v>
      </c>
      <c r="F54" s="87">
        <f t="shared" si="4"/>
        <v>80</v>
      </c>
      <c r="G54" s="87">
        <f t="shared" si="5"/>
        <v>180</v>
      </c>
      <c r="H54" s="86">
        <v>260</v>
      </c>
      <c r="I54" s="86">
        <v>80</v>
      </c>
      <c r="J54" s="86">
        <v>180</v>
      </c>
      <c r="K54" s="86"/>
      <c r="L54" s="86"/>
      <c r="M54" s="86"/>
      <c r="N54" s="86"/>
      <c r="O54" s="86"/>
      <c r="P54" s="86"/>
      <c r="Q54" s="85" t="s">
        <v>162</v>
      </c>
    </row>
    <row r="55" spans="1:17" ht="21.75" customHeight="1" x14ac:dyDescent="0.2">
      <c r="A55" s="79"/>
      <c r="B55" s="84"/>
      <c r="C55" s="83"/>
      <c r="D55" s="82"/>
      <c r="E55" s="81"/>
      <c r="F55" s="80"/>
      <c r="G55" s="80"/>
      <c r="H55" s="80"/>
      <c r="I55" s="80"/>
      <c r="J55" s="80"/>
      <c r="K55" s="80"/>
      <c r="L55" s="80"/>
      <c r="M55" s="80"/>
      <c r="N55" s="80"/>
      <c r="O55" s="80"/>
      <c r="P55" s="80"/>
      <c r="Q55" s="79"/>
    </row>
    <row r="56" spans="1:17" s="77" customFormat="1" ht="8.25" customHeight="1" x14ac:dyDescent="0.2"/>
    <row r="57" spans="1:17" s="74" customFormat="1" ht="15" customHeight="1" x14ac:dyDescent="0.5">
      <c r="A57" s="75"/>
      <c r="B57" s="77" t="s">
        <v>7</v>
      </c>
      <c r="C57" s="75" t="s">
        <v>6</v>
      </c>
      <c r="D57" s="75"/>
      <c r="E57" s="75"/>
      <c r="F57" s="75"/>
      <c r="G57" s="75"/>
      <c r="K57" s="76" t="s">
        <v>5</v>
      </c>
      <c r="L57" s="75" t="s">
        <v>4</v>
      </c>
      <c r="M57" s="76"/>
      <c r="N57" s="75"/>
    </row>
    <row r="58" spans="1:17" s="74" customFormat="1" ht="15" customHeight="1" x14ac:dyDescent="0.5">
      <c r="A58" s="75"/>
      <c r="B58" s="77"/>
      <c r="C58" s="75" t="s">
        <v>3</v>
      </c>
      <c r="D58" s="75"/>
      <c r="E58" s="75"/>
      <c r="F58" s="75"/>
      <c r="G58" s="75"/>
      <c r="K58" s="77"/>
      <c r="L58" s="75" t="s">
        <v>2</v>
      </c>
      <c r="M58" s="76"/>
      <c r="N58" s="75"/>
    </row>
    <row r="59" spans="1:17" s="74" customFormat="1" ht="15" hidden="1" customHeight="1" x14ac:dyDescent="0.5">
      <c r="A59" s="75"/>
      <c r="B59" s="75"/>
      <c r="C59" s="78" t="s">
        <v>1</v>
      </c>
      <c r="D59" s="75"/>
      <c r="E59" s="75"/>
      <c r="F59" s="75"/>
      <c r="G59" s="75"/>
      <c r="K59" s="77"/>
      <c r="L59" s="75" t="s">
        <v>0</v>
      </c>
      <c r="M59" s="76"/>
      <c r="N59" s="75"/>
    </row>
    <row r="62" spans="1:17" x14ac:dyDescent="0.2">
      <c r="C62" s="72"/>
    </row>
    <row r="63" spans="1:17" x14ac:dyDescent="0.2">
      <c r="C63" s="72"/>
    </row>
    <row r="64" spans="1:17" x14ac:dyDescent="0.2">
      <c r="C64" s="72"/>
    </row>
    <row r="65" s="72" customFormat="1" x14ac:dyDescent="0.2"/>
    <row r="66" s="72" customFormat="1" x14ac:dyDescent="0.2"/>
    <row r="67" s="72" customFormat="1" x14ac:dyDescent="0.2"/>
    <row r="68" s="72" customFormat="1" x14ac:dyDescent="0.2"/>
    <row r="69" s="72" customFormat="1" x14ac:dyDescent="0.2"/>
    <row r="70" s="72" customFormat="1" x14ac:dyDescent="0.2"/>
    <row r="71" s="72" customFormat="1" x14ac:dyDescent="0.2"/>
  </sheetData>
  <mergeCells count="35">
    <mergeCell ref="A4:D8"/>
    <mergeCell ref="H4:P4"/>
    <mergeCell ref="Q4:Q10"/>
    <mergeCell ref="H5:J5"/>
    <mergeCell ref="K5:M5"/>
    <mergeCell ref="N5:P5"/>
    <mergeCell ref="E6:G6"/>
    <mergeCell ref="H6:J6"/>
    <mergeCell ref="K6:M6"/>
    <mergeCell ref="N6:P6"/>
    <mergeCell ref="E7:G7"/>
    <mergeCell ref="H7:J7"/>
    <mergeCell ref="K7:M7"/>
    <mergeCell ref="N7:P7"/>
    <mergeCell ref="H8:J8"/>
    <mergeCell ref="K8:M8"/>
    <mergeCell ref="N8:P8"/>
    <mergeCell ref="Q34:Q40"/>
    <mergeCell ref="H35:J35"/>
    <mergeCell ref="K35:M35"/>
    <mergeCell ref="N35:P35"/>
    <mergeCell ref="E36:G36"/>
    <mergeCell ref="H36:J36"/>
    <mergeCell ref="K36:M36"/>
    <mergeCell ref="H38:J38"/>
    <mergeCell ref="K38:M38"/>
    <mergeCell ref="N38:P38"/>
    <mergeCell ref="A11:D11"/>
    <mergeCell ref="A34:D38"/>
    <mergeCell ref="H34:P34"/>
    <mergeCell ref="N36:P36"/>
    <mergeCell ref="E37:G37"/>
    <mergeCell ref="H37:J37"/>
    <mergeCell ref="K37:M37"/>
    <mergeCell ref="N37:P3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3.4 2564   </vt:lpstr>
      <vt:lpstr>3.5 ปีการศึกษา2564</vt:lpstr>
      <vt:lpstr>3.4  ครู   ปีการศึกษา2562</vt:lpstr>
      <vt:lpstr>T-3.4รัฐบาล สพฐ1-7สพม.เขต312563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Microsoft</cp:lastModifiedBy>
  <dcterms:created xsi:type="dcterms:W3CDTF">2021-08-13T08:13:23Z</dcterms:created>
  <dcterms:modified xsi:type="dcterms:W3CDTF">2022-07-25T08:00:55Z</dcterms:modified>
</cp:coreProperties>
</file>