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5028"/>
  <workbookPr/>
  <mc:AlternateContent xmlns:mc="http://schemas.openxmlformats.org/markup-compatibility/2006">
    <mc:Choice Requires="x15">
      <x15ac:absPath xmlns:x15ac="http://schemas.microsoft.com/office/spreadsheetml/2010/11/ac" url="D:\3.ปานทิพย์\12.รายงานวิชาการ2562-2563\1.สรง2562-2564\3.รายงาน สรง.2564\สรง.รายปี 2564\ข้อมูล สรง.รายปี 2564\"/>
    </mc:Choice>
  </mc:AlternateContent>
  <xr:revisionPtr revIDLastSave="0" documentId="13_ncr:1_{16E1383A-2864-4D5B-AE23-B5727920F02A}" xr6:coauthVersionLast="47" xr6:coauthVersionMax="47" xr10:uidLastSave="{00000000-0000-0000-0000-000000000000}"/>
  <bookViews>
    <workbookView showHorizontalScroll="0" showVerticalScroll="0" showSheetTabs="0" xWindow="-120" yWindow="-120" windowWidth="21840" windowHeight="13140" activeTab="4" xr2:uid="{00000000-000D-0000-FFFF-FFFF00000000}"/>
  </bookViews>
  <sheets>
    <sheet name="T6-1" sheetId="4" r:id="rId1"/>
    <sheet name="T6-2" sheetId="3" r:id="rId2"/>
    <sheet name="T6-3" sheetId="2" r:id="rId3"/>
    <sheet name="T6-4" sheetId="1" r:id="rId4"/>
    <sheet name="All" sheetId="5" r:id="rId5"/>
  </sheets>
  <definedNames>
    <definedName name="_xlnm.Print_Area" localSheetId="4">All!$A$1:$D$27</definedName>
    <definedName name="_xlnm.Print_Area" localSheetId="0">'T6-1'!$A$1:$D$26</definedName>
    <definedName name="_xlnm.Print_Area" localSheetId="1">'T6-2'!$A$1:$D$29</definedName>
    <definedName name="_xlnm.Print_Area" localSheetId="2">'T6-3'!$A$1:$D$27</definedName>
    <definedName name="_xlnm.Print_Area" localSheetId="3">'T6-4'!$A$1:$D$27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FV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D20" i="5" l="1"/>
  <c r="D21" i="5"/>
  <c r="D22" i="5"/>
  <c r="D23" i="5"/>
  <c r="D24" i="5"/>
  <c r="D25" i="5"/>
  <c r="D26" i="5"/>
  <c r="C20" i="5"/>
  <c r="C21" i="5"/>
  <c r="C23" i="5"/>
  <c r="C24" i="5"/>
  <c r="C25" i="5"/>
  <c r="C26" i="5"/>
  <c r="B20" i="5"/>
  <c r="B21" i="5"/>
  <c r="B23" i="5"/>
  <c r="B24" i="5"/>
  <c r="B25" i="5"/>
  <c r="B26" i="5"/>
  <c r="D9" i="5"/>
  <c r="D10" i="5"/>
  <c r="D11" i="5"/>
  <c r="D12" i="5"/>
  <c r="D13" i="5"/>
  <c r="D14" i="5"/>
  <c r="D15" i="5"/>
  <c r="D8" i="5"/>
  <c r="D6" i="5" s="1"/>
  <c r="E8" i="5"/>
  <c r="C9" i="5"/>
  <c r="C10" i="5"/>
  <c r="C11" i="5"/>
  <c r="C12" i="5"/>
  <c r="C13" i="5"/>
  <c r="C14" i="5"/>
  <c r="C15" i="5"/>
  <c r="C8" i="5"/>
  <c r="C6" i="5"/>
  <c r="B6" i="5" l="1"/>
  <c r="B24" i="4"/>
  <c r="B21" i="4"/>
  <c r="B22" i="4"/>
  <c r="C16" i="4"/>
  <c r="D16" i="4"/>
  <c r="C17" i="4"/>
  <c r="D17" i="4"/>
  <c r="C18" i="4"/>
  <c r="D18" i="4"/>
  <c r="C19" i="4"/>
  <c r="D19" i="4"/>
  <c r="C20" i="4"/>
  <c r="D20" i="4"/>
  <c r="C21" i="4"/>
  <c r="D21" i="4"/>
  <c r="C22" i="4"/>
  <c r="D22" i="4"/>
  <c r="C23" i="4"/>
  <c r="C24" i="4"/>
  <c r="D24" i="4"/>
  <c r="B9" i="5" l="1"/>
  <c r="B12" i="5"/>
  <c r="B11" i="5"/>
  <c r="B10" i="5"/>
  <c r="B18" i="4"/>
  <c r="B15" i="5"/>
  <c r="B14" i="5"/>
  <c r="B13" i="5"/>
  <c r="B8" i="5"/>
  <c r="B23" i="4"/>
  <c r="B20" i="4"/>
  <c r="B17" i="4"/>
  <c r="B19" i="4"/>
  <c r="B16" i="4"/>
  <c r="B17" i="3"/>
  <c r="C17" i="3"/>
  <c r="D17" i="3"/>
  <c r="B19" i="3"/>
  <c r="C19" i="3"/>
  <c r="D19" i="3"/>
  <c r="B20" i="3"/>
  <c r="C20" i="3"/>
  <c r="D20" i="3"/>
  <c r="B21" i="3"/>
  <c r="C21" i="3"/>
  <c r="D21" i="3"/>
  <c r="B22" i="3"/>
  <c r="C22" i="3"/>
  <c r="D22" i="3"/>
  <c r="B23" i="3"/>
  <c r="C23" i="3"/>
  <c r="B24" i="3"/>
  <c r="C24" i="3"/>
  <c r="D24" i="3"/>
  <c r="B25" i="3"/>
  <c r="C25" i="3"/>
  <c r="D25" i="3"/>
  <c r="B26" i="3"/>
  <c r="C26" i="3"/>
  <c r="D26" i="3"/>
  <c r="G24" i="5" l="1"/>
  <c r="G25" i="5"/>
  <c r="C19" i="5"/>
  <c r="G19" i="5" s="1"/>
  <c r="G26" i="5"/>
  <c r="G23" i="5"/>
  <c r="G22" i="5"/>
  <c r="G21" i="5"/>
  <c r="D19" i="5"/>
  <c r="H19" i="5" s="1"/>
  <c r="H20" i="5"/>
  <c r="H21" i="5"/>
  <c r="H22" i="5"/>
  <c r="H23" i="5"/>
  <c r="H26" i="5"/>
  <c r="H24" i="5"/>
  <c r="D17" i="5"/>
  <c r="H25" i="5"/>
  <c r="G20" i="5"/>
  <c r="C17" i="5"/>
  <c r="D26" i="2"/>
  <c r="H26" i="2" s="1"/>
  <c r="C26" i="2"/>
  <c r="G26" i="2" s="1"/>
  <c r="B26" i="2"/>
  <c r="F26" i="2" s="1"/>
  <c r="G25" i="2"/>
  <c r="D25" i="2"/>
  <c r="H25" i="2" s="1"/>
  <c r="C25" i="2"/>
  <c r="B25" i="2"/>
  <c r="F25" i="2" s="1"/>
  <c r="F24" i="2"/>
  <c r="D24" i="2"/>
  <c r="H24" i="2" s="1"/>
  <c r="C24" i="2"/>
  <c r="G24" i="2" s="1"/>
  <c r="G23" i="2"/>
  <c r="D23" i="2"/>
  <c r="H23" i="2" s="1"/>
  <c r="B23" i="2"/>
  <c r="F23" i="2" s="1"/>
  <c r="D22" i="2"/>
  <c r="H22" i="2" s="1"/>
  <c r="C22" i="2"/>
  <c r="G22" i="2" s="1"/>
  <c r="B22" i="2"/>
  <c r="F22" i="2" s="1"/>
  <c r="D21" i="2"/>
  <c r="H21" i="2" s="1"/>
  <c r="C21" i="2"/>
  <c r="G21" i="2" s="1"/>
  <c r="B21" i="2"/>
  <c r="F21" i="2" s="1"/>
  <c r="D20" i="2"/>
  <c r="H20" i="2" s="1"/>
  <c r="C20" i="2"/>
  <c r="G20" i="2" s="1"/>
  <c r="B20" i="2"/>
  <c r="F20" i="2" s="1"/>
  <c r="D19" i="2"/>
  <c r="H19" i="2" s="1"/>
  <c r="C19" i="2"/>
  <c r="G19" i="2" s="1"/>
  <c r="B19" i="2"/>
  <c r="F19" i="2" s="1"/>
  <c r="D17" i="2"/>
  <c r="C17" i="2"/>
  <c r="B17" i="2"/>
  <c r="G17" i="2" l="1"/>
  <c r="B19" i="5"/>
  <c r="F19" i="5" s="1"/>
  <c r="F26" i="5"/>
  <c r="F20" i="5"/>
  <c r="F22" i="5"/>
  <c r="G17" i="5"/>
  <c r="F21" i="5"/>
  <c r="H17" i="5"/>
  <c r="F23" i="5"/>
  <c r="B17" i="5"/>
  <c r="F24" i="5"/>
  <c r="F25" i="5"/>
  <c r="F17" i="2"/>
  <c r="H17" i="2"/>
  <c r="F17" i="5" l="1"/>
  <c r="D26" i="1"/>
  <c r="H26" i="1" s="1"/>
  <c r="C26" i="1"/>
  <c r="G26" i="1" s="1"/>
  <c r="B26" i="1"/>
  <c r="F26" i="1" s="1"/>
  <c r="D25" i="1"/>
  <c r="H25" i="1" s="1"/>
  <c r="C25" i="1"/>
  <c r="G25" i="1" s="1"/>
  <c r="B25" i="1"/>
  <c r="F25" i="1" s="1"/>
  <c r="D24" i="1"/>
  <c r="H24" i="1" s="1"/>
  <c r="C24" i="1"/>
  <c r="G24" i="1" s="1"/>
  <c r="B24" i="1"/>
  <c r="F24" i="1" s="1"/>
  <c r="D23" i="1"/>
  <c r="H23" i="1" s="1"/>
  <c r="C23" i="1"/>
  <c r="G23" i="1" s="1"/>
  <c r="B23" i="1"/>
  <c r="F23" i="1" s="1"/>
  <c r="H22" i="1"/>
  <c r="C22" i="1"/>
  <c r="G22" i="1" s="1"/>
  <c r="B22" i="1"/>
  <c r="F22" i="1" s="1"/>
  <c r="G21" i="1"/>
  <c r="F21" i="1"/>
  <c r="D21" i="1"/>
  <c r="H21" i="1" s="1"/>
  <c r="D20" i="1"/>
  <c r="H20" i="1" s="1"/>
  <c r="C20" i="1"/>
  <c r="G20" i="1" s="1"/>
  <c r="B20" i="1"/>
  <c r="F20" i="1" s="1"/>
  <c r="F19" i="1"/>
  <c r="D19" i="1"/>
  <c r="H19" i="1" s="1"/>
  <c r="C19" i="1"/>
  <c r="G19" i="1" s="1"/>
  <c r="D17" i="1"/>
  <c r="C17" i="1"/>
  <c r="B17" i="1"/>
  <c r="G17" i="1" l="1"/>
  <c r="H17" i="1"/>
  <c r="F17" i="1"/>
</calcChain>
</file>

<file path=xl/sharedStrings.xml><?xml version="1.0" encoding="utf-8"?>
<sst xmlns="http://schemas.openxmlformats.org/spreadsheetml/2006/main" count="142" uniqueCount="27">
  <si>
    <t xml:space="preserve">ตารางที่ 6   ประชากรอายุ 15 ปีขึ้นไป ที่มีงานทำ จำแนกตามชั่วโมงการทำงานต่อสัปดาห์ และเพศ </t>
  </si>
  <si>
    <t>ชั่วโมงการทำงาน</t>
  </si>
  <si>
    <t>รวม</t>
  </si>
  <si>
    <t>ชาย</t>
  </si>
  <si>
    <t>หญิง</t>
  </si>
  <si>
    <t>จำนวน (คน)</t>
  </si>
  <si>
    <t>ยอดรวม</t>
  </si>
  <si>
    <r>
      <t xml:space="preserve">1.        0 ชั่วโมง </t>
    </r>
    <r>
      <rPr>
        <vertAlign val="superscript"/>
        <sz val="18"/>
        <color indexed="8"/>
        <rFont val="TH SarabunPSK"/>
        <family val="2"/>
      </rPr>
      <t>1/</t>
    </r>
  </si>
  <si>
    <t>2.     1-9 ชั่วโมง</t>
  </si>
  <si>
    <t>3.  10-19 ชั่วโมง</t>
  </si>
  <si>
    <t>4.  20-29 ชั่วโมง</t>
  </si>
  <si>
    <t>5.  30-34 ชั่วโมง</t>
  </si>
  <si>
    <t>6.  35-39 ชั่วโมง</t>
  </si>
  <si>
    <t>7.  40-49 ชั่วโมง</t>
  </si>
  <si>
    <t>8.  50 ชั่วโมงขึ้นไป</t>
  </si>
  <si>
    <t>ร้อยละ</t>
  </si>
  <si>
    <r>
      <t xml:space="preserve">     </t>
    </r>
    <r>
      <rPr>
        <vertAlign val="superscript"/>
        <sz val="18"/>
        <color indexed="8"/>
        <rFont val="TH SarabunPSK"/>
        <family val="2"/>
      </rPr>
      <t xml:space="preserve"> 1/</t>
    </r>
    <r>
      <rPr>
        <sz val="18"/>
        <color indexed="8"/>
        <rFont val="TH SarabunPSK"/>
        <family val="2"/>
      </rPr>
      <t xml:space="preserve">  ผู้ไม่ได้ทำงานในสัปดาห์การสำรวจ แต่มีงานประจำ</t>
    </r>
  </si>
  <si>
    <t xml:space="preserve">              เดือนพฤศจิกายน พ.ศ. 2554</t>
  </si>
  <si>
    <t xml:space="preserve">  แหล่งที่มา  :  สรุปผลการสำรวจโครงการสำรวจภาวะการทำงานของประชากรจังหวัดเลย  </t>
  </si>
  <si>
    <t>ตารางที่ 6   จำนวน และร้อยละของผู้มีงานทำ จำแนกตามชั่วโมงการทำงานต่อสัปดาห์ และเพศ</t>
  </si>
  <si>
    <t xml:space="preserve">ตารางที่ 6   จำนวน และร้อยละของผู้มีงานทำ จำแนกตามชั่วโมงการทำงานต่อสัปดาห์ และเพศ </t>
  </si>
  <si>
    <t xml:space="preserve">               ไตรมาสที่ 1 พ.ศ. 2564</t>
  </si>
  <si>
    <t xml:space="preserve">                ไตรมาสที่ 2 พ.ศ. 2564 </t>
  </si>
  <si>
    <t xml:space="preserve">                    ไตรมาสที่ 2 พ.ศ. 2564</t>
  </si>
  <si>
    <t xml:space="preserve">                ไตรมาสที่ 3 พ.ศ. 2564 </t>
  </si>
  <si>
    <t xml:space="preserve">                ไตรมาสที่ 4 พ.ศ. 2564 </t>
  </si>
  <si>
    <t xml:space="preserve">                พ.ศ. 2564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</si>
</sst>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43" formatCode="_-* #,##0.00_-;\-* #,##0.00_-;_-* &quot;-&quot;??_-;_-@_-"/>
    <numFmt numFmtId="187" formatCode="_-* #,##0_-;\-* #,##0_-;_-* &quot;-&quot;??_-;_-@_-"/>
    <numFmt numFmtId="188" formatCode="_-* #,##0.0_-;\-* #,##0.0_-;_-* &quot;-&quot;_-;_-@_-"/>
    <numFmt numFmtId="189" formatCode="0.0"/>
  </numFmts>
  <fonts count="12">
    <font>
      <sz val="14"/>
      <name val="Cordia New"/>
      <charset val="222"/>
    </font>
    <font>
      <sz val="14"/>
      <name val="Cordia New"/>
      <family val="2"/>
    </font>
    <font>
      <b/>
      <sz val="18"/>
      <color indexed="8"/>
      <name val="TH SarabunPSK"/>
      <family val="2"/>
    </font>
    <font>
      <sz val="18"/>
      <color indexed="8"/>
      <name val="TH SarabunPSK"/>
      <family val="2"/>
    </font>
    <font>
      <sz val="14"/>
      <name val="Cordia New"/>
      <charset val="222"/>
    </font>
    <font>
      <b/>
      <sz val="18"/>
      <name val="TH SarabunPSK"/>
      <family val="2"/>
    </font>
    <font>
      <sz val="18"/>
      <name val="TH SarabunPSK"/>
      <family val="2"/>
    </font>
    <font>
      <vertAlign val="superscript"/>
      <sz val="18"/>
      <color indexed="8"/>
      <name val="TH SarabunPSK"/>
      <family val="2"/>
    </font>
    <font>
      <sz val="18"/>
      <color rgb="FFFF0000"/>
      <name val="TH SarabunPSK"/>
      <family val="2"/>
    </font>
    <font>
      <sz val="14"/>
      <name val="CordiaUPC"/>
      <family val="2"/>
      <charset val="222"/>
    </font>
    <font>
      <sz val="18"/>
      <name val="TH Sarabun New"/>
      <family val="2"/>
    </font>
    <font>
      <b/>
      <sz val="18"/>
      <color rgb="FFFF0000"/>
      <name val="TH SarabunPSK"/>
      <family val="2"/>
    </font>
  </fonts>
  <fills count="5">
    <fill>
      <patternFill patternType="none"/>
    </fill>
    <fill>
      <patternFill patternType="gray125"/>
    </fill>
    <fill>
      <patternFill patternType="solid">
        <fgColor rgb="FFFF0000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rgb="FFFFFF00"/>
        <bgColor indexed="64"/>
      </patternFill>
    </fill>
  </fills>
  <borders count="4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/>
      <top/>
      <bottom style="thin">
        <color indexed="64"/>
      </bottom>
      <diagonal/>
    </border>
  </borders>
  <cellStyleXfs count="5">
    <xf numFmtId="0" fontId="0" fillId="0" borderId="0"/>
    <xf numFmtId="43" fontId="4" fillId="0" borderId="0" applyFont="0" applyFill="0" applyBorder="0" applyAlignment="0" applyProtection="0"/>
    <xf numFmtId="0" fontId="1" fillId="0" borderId="0"/>
    <xf numFmtId="43" fontId="1" fillId="0" borderId="0" applyFont="0" applyFill="0" applyBorder="0" applyAlignment="0" applyProtection="0"/>
    <xf numFmtId="0" fontId="1" fillId="0" borderId="0"/>
  </cellStyleXfs>
  <cellXfs count="76">
    <xf numFmtId="0" fontId="0" fillId="0" borderId="0" xfId="0"/>
    <xf numFmtId="0" fontId="2" fillId="0" borderId="0" xfId="2" applyFont="1" applyAlignment="1">
      <alignment horizontal="left"/>
    </xf>
    <xf numFmtId="0" fontId="3" fillId="0" borderId="0" xfId="2" applyFont="1"/>
    <xf numFmtId="0" fontId="2" fillId="0" borderId="0" xfId="2" applyFont="1"/>
    <xf numFmtId="0" fontId="5" fillId="0" borderId="0" xfId="0" applyFont="1"/>
    <xf numFmtId="0" fontId="6" fillId="0" borderId="0" xfId="0" applyFont="1"/>
    <xf numFmtId="0" fontId="2" fillId="0" borderId="1" xfId="2" applyFont="1" applyBorder="1" applyAlignment="1">
      <alignment horizontal="center" vertical="center"/>
    </xf>
    <xf numFmtId="0" fontId="2" fillId="0" borderId="1" xfId="2" applyFont="1" applyBorder="1" applyAlignment="1">
      <alignment horizontal="right" vertical="center"/>
    </xf>
    <xf numFmtId="0" fontId="2" fillId="0" borderId="0" xfId="2" applyFont="1" applyBorder="1" applyAlignment="1">
      <alignment horizontal="center" vertical="center"/>
    </xf>
    <xf numFmtId="187" fontId="2" fillId="0" borderId="0" xfId="1" applyNumberFormat="1" applyFont="1"/>
    <xf numFmtId="0" fontId="2" fillId="0" borderId="0" xfId="2" applyFont="1" applyAlignment="1">
      <alignment horizontal="center" vertical="center"/>
    </xf>
    <xf numFmtId="187" fontId="2" fillId="0" borderId="0" xfId="1" applyNumberFormat="1" applyFont="1" applyAlignment="1">
      <alignment horizontal="right" wrapText="1"/>
    </xf>
    <xf numFmtId="0" fontId="2" fillId="0" borderId="0" xfId="2" applyFont="1" applyAlignment="1">
      <alignment vertical="center"/>
    </xf>
    <xf numFmtId="3" fontId="2" fillId="0" borderId="0" xfId="2" applyNumberFormat="1" applyFont="1" applyFill="1" applyBorder="1" applyAlignment="1">
      <alignment horizontal="right" vertical="center" wrapText="1"/>
    </xf>
    <xf numFmtId="3" fontId="2" fillId="0" borderId="0" xfId="2" applyNumberFormat="1" applyFont="1" applyFill="1" applyAlignment="1">
      <alignment horizontal="right" vertical="center" wrapText="1"/>
    </xf>
    <xf numFmtId="0" fontId="3" fillId="0" borderId="0" xfId="2" applyFont="1" applyAlignment="1">
      <alignment horizontal="left" vertical="center"/>
    </xf>
    <xf numFmtId="187" fontId="3" fillId="0" borderId="0" xfId="1" applyNumberFormat="1" applyFont="1" applyAlignment="1">
      <alignment horizontal="right" wrapText="1"/>
    </xf>
    <xf numFmtId="0" fontId="3" fillId="0" borderId="0" xfId="2" applyFont="1" applyAlignment="1">
      <alignment vertical="center"/>
    </xf>
    <xf numFmtId="17" fontId="3" fillId="0" borderId="0" xfId="2" quotePrefix="1" applyNumberFormat="1" applyFont="1" applyAlignment="1">
      <alignment horizontal="left" vertical="center"/>
    </xf>
    <xf numFmtId="0" fontId="3" fillId="0" borderId="0" xfId="2" applyFont="1" applyBorder="1" applyAlignment="1">
      <alignment horizontal="left" vertical="center"/>
    </xf>
    <xf numFmtId="188" fontId="2" fillId="0" borderId="0" xfId="2" applyNumberFormat="1" applyFont="1" applyFill="1" applyAlignment="1">
      <alignment horizontal="right" vertical="center" wrapText="1"/>
    </xf>
    <xf numFmtId="189" fontId="2" fillId="0" borderId="0" xfId="2" applyNumberFormat="1" applyFont="1" applyAlignment="1">
      <alignment vertical="center"/>
    </xf>
    <xf numFmtId="188" fontId="2" fillId="0" borderId="0" xfId="2" applyNumberFormat="1" applyFont="1" applyFill="1" applyAlignment="1">
      <alignment horizontal="right" vertical="center"/>
    </xf>
    <xf numFmtId="188" fontId="3" fillId="0" borderId="0" xfId="2" applyNumberFormat="1" applyFont="1" applyFill="1" applyAlignment="1">
      <alignment horizontal="right" vertical="center"/>
    </xf>
    <xf numFmtId="0" fontId="2" fillId="2" borderId="0" xfId="2" applyFont="1" applyFill="1" applyAlignment="1">
      <alignment vertical="center"/>
    </xf>
    <xf numFmtId="188" fontId="6" fillId="0" borderId="0" xfId="2" applyNumberFormat="1" applyFont="1" applyFill="1" applyAlignment="1">
      <alignment horizontal="right" vertical="center" wrapText="1"/>
    </xf>
    <xf numFmtId="188" fontId="3" fillId="0" borderId="0" xfId="2" applyNumberFormat="1" applyFont="1" applyAlignment="1">
      <alignment vertical="center"/>
    </xf>
    <xf numFmtId="0" fontId="3" fillId="0" borderId="3" xfId="2" applyFont="1" applyBorder="1" applyAlignment="1">
      <alignment horizontal="left" vertical="center"/>
    </xf>
    <xf numFmtId="188" fontId="6" fillId="0" borderId="3" xfId="2" applyNumberFormat="1" applyFont="1" applyFill="1" applyBorder="1" applyAlignment="1">
      <alignment horizontal="right" vertical="center" wrapText="1"/>
    </xf>
    <xf numFmtId="189" fontId="3" fillId="0" borderId="2" xfId="2" applyNumberFormat="1" applyFont="1" applyBorder="1"/>
    <xf numFmtId="0" fontId="6" fillId="0" borderId="0" xfId="2" applyFont="1"/>
    <xf numFmtId="188" fontId="8" fillId="0" borderId="0" xfId="2" applyNumberFormat="1" applyFont="1" applyFill="1" applyAlignment="1">
      <alignment horizontal="right" vertical="center"/>
    </xf>
    <xf numFmtId="188" fontId="3" fillId="0" borderId="3" xfId="2" applyNumberFormat="1" applyFont="1" applyFill="1" applyBorder="1" applyAlignment="1">
      <alignment horizontal="right" vertical="center"/>
    </xf>
    <xf numFmtId="0" fontId="9" fillId="0" borderId="0" xfId="0" applyFont="1"/>
    <xf numFmtId="189" fontId="3" fillId="0" borderId="0" xfId="2" applyNumberFormat="1" applyFont="1" applyBorder="1"/>
    <xf numFmtId="188" fontId="6" fillId="0" borderId="3" xfId="2" applyNumberFormat="1" applyFont="1" applyFill="1" applyBorder="1" applyAlignment="1">
      <alignment horizontal="right" vertical="center"/>
    </xf>
    <xf numFmtId="188" fontId="6" fillId="0" borderId="0" xfId="2" applyNumberFormat="1" applyFont="1" applyFill="1" applyAlignment="1">
      <alignment horizontal="right" vertical="center"/>
    </xf>
    <xf numFmtId="188" fontId="5" fillId="0" borderId="0" xfId="2" applyNumberFormat="1" applyFont="1" applyFill="1" applyAlignment="1">
      <alignment horizontal="right" vertical="center"/>
    </xf>
    <xf numFmtId="0" fontId="6" fillId="0" borderId="0" xfId="4" applyFont="1"/>
    <xf numFmtId="0" fontId="10" fillId="0" borderId="0" xfId="0" applyFont="1"/>
    <xf numFmtId="0" fontId="3" fillId="0" borderId="0" xfId="4" applyFont="1"/>
    <xf numFmtId="189" fontId="3" fillId="0" borderId="0" xfId="4" applyNumberFormat="1" applyFont="1"/>
    <xf numFmtId="188" fontId="3" fillId="0" borderId="0" xfId="4" applyNumberFormat="1" applyFont="1" applyAlignment="1">
      <alignment vertical="center"/>
    </xf>
    <xf numFmtId="188" fontId="6" fillId="3" borderId="3" xfId="4" applyNumberFormat="1" applyFont="1" applyFill="1" applyBorder="1" applyAlignment="1">
      <alignment horizontal="right" vertical="center"/>
    </xf>
    <xf numFmtId="188" fontId="3" fillId="3" borderId="3" xfId="4" applyNumberFormat="1" applyFont="1" applyFill="1" applyBorder="1" applyAlignment="1">
      <alignment horizontal="right" vertical="center"/>
    </xf>
    <xf numFmtId="0" fontId="3" fillId="0" borderId="3" xfId="4" applyFont="1" applyBorder="1" applyAlignment="1">
      <alignment horizontal="left" vertical="center"/>
    </xf>
    <xf numFmtId="188" fontId="6" fillId="3" borderId="0" xfId="4" applyNumberFormat="1" applyFont="1" applyFill="1" applyAlignment="1">
      <alignment horizontal="right" vertical="center"/>
    </xf>
    <xf numFmtId="188" fontId="3" fillId="3" borderId="0" xfId="4" applyNumberFormat="1" applyFont="1" applyFill="1" applyAlignment="1">
      <alignment horizontal="right" vertical="center"/>
    </xf>
    <xf numFmtId="0" fontId="3" fillId="0" borderId="0" xfId="4" applyFont="1" applyAlignment="1">
      <alignment horizontal="left" vertical="center"/>
    </xf>
    <xf numFmtId="0" fontId="3" fillId="0" borderId="0" xfId="4" applyFont="1" applyAlignment="1">
      <alignment vertical="center"/>
    </xf>
    <xf numFmtId="17" fontId="3" fillId="0" borderId="0" xfId="4" quotePrefix="1" applyNumberFormat="1" applyFont="1" applyAlignment="1">
      <alignment horizontal="left" vertical="center"/>
    </xf>
    <xf numFmtId="0" fontId="2" fillId="0" borderId="0" xfId="4" applyFont="1" applyAlignment="1">
      <alignment vertical="center"/>
    </xf>
    <xf numFmtId="189" fontId="2" fillId="0" borderId="0" xfId="4" applyNumberFormat="1" applyFont="1" applyAlignment="1">
      <alignment vertical="center"/>
    </xf>
    <xf numFmtId="188" fontId="2" fillId="3" borderId="0" xfId="4" applyNumberFormat="1" applyFont="1" applyFill="1" applyAlignment="1">
      <alignment horizontal="right" vertical="center"/>
    </xf>
    <xf numFmtId="0" fontId="2" fillId="0" borderId="0" xfId="4" applyFont="1" applyAlignment="1">
      <alignment horizontal="center" vertical="center"/>
    </xf>
    <xf numFmtId="0" fontId="2" fillId="0" borderId="0" xfId="4" applyFont="1"/>
    <xf numFmtId="0" fontId="2" fillId="0" borderId="1" xfId="4" applyFont="1" applyBorder="1" applyAlignment="1">
      <alignment horizontal="right" vertical="center"/>
    </xf>
    <xf numFmtId="0" fontId="2" fillId="0" borderId="1" xfId="4" applyFont="1" applyBorder="1" applyAlignment="1">
      <alignment horizontal="center" vertical="center"/>
    </xf>
    <xf numFmtId="0" fontId="2" fillId="0" borderId="0" xfId="4" applyFont="1" applyAlignment="1">
      <alignment horizontal="left"/>
    </xf>
    <xf numFmtId="3" fontId="2" fillId="0" borderId="0" xfId="2" applyNumberFormat="1" applyFont="1" applyAlignment="1">
      <alignment horizontal="right" vertical="center" wrapText="1"/>
    </xf>
    <xf numFmtId="187" fontId="2" fillId="0" borderId="0" xfId="1" applyNumberFormat="1" applyFont="1" applyAlignment="1">
      <alignment horizontal="right" vertical="center" wrapText="1"/>
    </xf>
    <xf numFmtId="187" fontId="5" fillId="0" borderId="0" xfId="1" applyNumberFormat="1" applyFont="1" applyAlignment="1">
      <alignment horizontal="right" wrapText="1"/>
    </xf>
    <xf numFmtId="187" fontId="6" fillId="0" borderId="0" xfId="1" applyNumberFormat="1" applyFont="1" applyAlignment="1">
      <alignment horizontal="right" wrapText="1"/>
    </xf>
    <xf numFmtId="187" fontId="6" fillId="0" borderId="0" xfId="1" applyNumberFormat="1" applyFont="1" applyAlignment="1">
      <alignment horizontal="right" vertical="center" wrapText="1"/>
    </xf>
    <xf numFmtId="187" fontId="3" fillId="0" borderId="0" xfId="1" applyNumberFormat="1" applyFont="1" applyAlignment="1">
      <alignment horizontal="right" vertical="center" wrapText="1"/>
    </xf>
    <xf numFmtId="187" fontId="2" fillId="0" borderId="0" xfId="2" applyNumberFormat="1" applyFont="1" applyAlignment="1">
      <alignment vertical="center"/>
    </xf>
    <xf numFmtId="187" fontId="11" fillId="4" borderId="0" xfId="1" applyNumberFormat="1" applyFont="1" applyFill="1" applyAlignment="1">
      <alignment horizontal="right" wrapText="1"/>
    </xf>
    <xf numFmtId="187" fontId="8" fillId="4" borderId="0" xfId="1" applyNumberFormat="1" applyFont="1" applyFill="1" applyAlignment="1">
      <alignment horizontal="right" wrapText="1"/>
    </xf>
    <xf numFmtId="187" fontId="11" fillId="0" borderId="0" xfId="1" applyNumberFormat="1" applyFont="1" applyAlignment="1">
      <alignment horizontal="right" vertical="center" wrapText="1"/>
    </xf>
    <xf numFmtId="187" fontId="11" fillId="0" borderId="0" xfId="1" applyNumberFormat="1" applyFont="1" applyAlignment="1">
      <alignment horizontal="right" wrapText="1"/>
    </xf>
    <xf numFmtId="187" fontId="8" fillId="0" borderId="0" xfId="1" applyNumberFormat="1" applyFont="1" applyAlignment="1">
      <alignment horizontal="right" wrapText="1"/>
    </xf>
    <xf numFmtId="187" fontId="8" fillId="0" borderId="0" xfId="1" applyNumberFormat="1" applyFont="1" applyAlignment="1">
      <alignment horizontal="right" vertical="center" wrapText="1"/>
    </xf>
    <xf numFmtId="0" fontId="5" fillId="0" borderId="2" xfId="4" applyFont="1" applyBorder="1" applyAlignment="1">
      <alignment horizontal="center"/>
    </xf>
    <xf numFmtId="0" fontId="2" fillId="3" borderId="0" xfId="4" applyFont="1" applyFill="1" applyAlignment="1">
      <alignment horizontal="center"/>
    </xf>
    <xf numFmtId="0" fontId="5" fillId="0" borderId="2" xfId="2" applyFont="1" applyBorder="1" applyAlignment="1">
      <alignment horizontal="center"/>
    </xf>
    <xf numFmtId="0" fontId="2" fillId="0" borderId="0" xfId="2" applyFont="1" applyFill="1" applyAlignment="1">
      <alignment horizontal="center"/>
    </xf>
  </cellXfs>
  <cellStyles count="5">
    <cellStyle name="Normal 2" xfId="2" xr:uid="{00000000-0005-0000-0000-000000000000}"/>
    <cellStyle name="Normal 2 2" xfId="4" xr:uid="{00000000-0005-0000-0000-000001000000}"/>
    <cellStyle name="เครื่องหมายจุลภาค 2" xfId="3" xr:uid="{00000000-0005-0000-0000-000003000000}"/>
    <cellStyle name="จุลภาค" xfId="1" builtinId="3"/>
    <cellStyle name="ปกติ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ธีมของ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00B050"/>
  </sheetPr>
  <dimension ref="A1:F63"/>
  <sheetViews>
    <sheetView showGridLines="0" view="pageBreakPreview" zoomScale="90" zoomScaleNormal="75" zoomScaleSheetLayoutView="90" workbookViewId="0">
      <selection activeCell="B6" sqref="B6:D14"/>
    </sheetView>
  </sheetViews>
  <sheetFormatPr defaultRowHeight="30.75" customHeight="1"/>
  <cols>
    <col min="1" max="1" width="44.7109375" style="38" customWidth="1"/>
    <col min="2" max="2" width="17.5703125" style="38" customWidth="1"/>
    <col min="3" max="4" width="17.7109375" style="38" customWidth="1"/>
    <col min="5" max="5" width="1" style="38" hidden="1" customWidth="1"/>
    <col min="6" max="16384" width="9.140625" style="38"/>
  </cols>
  <sheetData>
    <row r="1" spans="1:6" s="55" customFormat="1" ht="23.25">
      <c r="A1" s="58" t="s">
        <v>20</v>
      </c>
      <c r="B1" s="40"/>
      <c r="C1" s="40"/>
      <c r="D1" s="40"/>
    </row>
    <row r="2" spans="1:6" s="5" customFormat="1" ht="23.25">
      <c r="A2" s="4" t="s">
        <v>21</v>
      </c>
    </row>
    <row r="3" spans="1:6" s="40" customFormat="1" ht="8.25" customHeight="1"/>
    <row r="4" spans="1:6" s="55" customFormat="1" ht="27" customHeight="1">
      <c r="A4" s="57" t="s">
        <v>1</v>
      </c>
      <c r="B4" s="56" t="s">
        <v>2</v>
      </c>
      <c r="C4" s="56" t="s">
        <v>3</v>
      </c>
      <c r="D4" s="56" t="s">
        <v>4</v>
      </c>
    </row>
    <row r="5" spans="1:6" s="55" customFormat="1" ht="23.25">
      <c r="A5" s="54"/>
      <c r="B5" s="72" t="s">
        <v>5</v>
      </c>
      <c r="C5" s="72"/>
      <c r="D5" s="72"/>
    </row>
    <row r="6" spans="1:6" s="51" customFormat="1" ht="25.5" customHeight="1">
      <c r="A6" s="54" t="s">
        <v>6</v>
      </c>
      <c r="B6" s="11">
        <v>303698.78999999998</v>
      </c>
      <c r="C6" s="11">
        <v>163648.25</v>
      </c>
      <c r="D6" s="11">
        <v>140050.54</v>
      </c>
    </row>
    <row r="7" spans="1:6" s="49" customFormat="1" ht="28.5" customHeight="1">
      <c r="A7" s="48" t="s">
        <v>7</v>
      </c>
      <c r="B7" s="16">
        <v>297.54000000000002</v>
      </c>
      <c r="C7" s="16">
        <v>0</v>
      </c>
      <c r="D7" s="16">
        <v>297.54000000000002</v>
      </c>
    </row>
    <row r="8" spans="1:6" s="49" customFormat="1" ht="30.75" customHeight="1">
      <c r="A8" s="50" t="s">
        <v>8</v>
      </c>
      <c r="B8" s="16">
        <v>616.97</v>
      </c>
      <c r="C8" s="16">
        <v>297.14999999999998</v>
      </c>
      <c r="D8" s="16">
        <v>319.82</v>
      </c>
    </row>
    <row r="9" spans="1:6" s="49" customFormat="1" ht="30.75" customHeight="1">
      <c r="A9" s="48" t="s">
        <v>9</v>
      </c>
      <c r="B9" s="16">
        <v>7188.37</v>
      </c>
      <c r="C9" s="16">
        <v>3487.84</v>
      </c>
      <c r="D9" s="16">
        <v>3700.52</v>
      </c>
    </row>
    <row r="10" spans="1:6" s="49" customFormat="1" ht="30.75" customHeight="1">
      <c r="A10" s="48" t="s">
        <v>10</v>
      </c>
      <c r="B10" s="16">
        <v>38246.910000000003</v>
      </c>
      <c r="C10" s="16">
        <v>21050.82</v>
      </c>
      <c r="D10" s="16">
        <v>17196.099999999999</v>
      </c>
    </row>
    <row r="11" spans="1:6" s="40" customFormat="1" ht="30.75" customHeight="1">
      <c r="A11" s="48" t="s">
        <v>11</v>
      </c>
      <c r="B11" s="16">
        <v>55817.919999999998</v>
      </c>
      <c r="C11" s="16">
        <v>30205.74</v>
      </c>
      <c r="D11" s="16">
        <v>25612.18</v>
      </c>
    </row>
    <row r="12" spans="1:6" s="40" customFormat="1" ht="30.75" customHeight="1">
      <c r="A12" s="48" t="s">
        <v>12</v>
      </c>
      <c r="B12" s="16">
        <v>60663.09</v>
      </c>
      <c r="C12" s="16">
        <v>35748.33</v>
      </c>
      <c r="D12" s="16">
        <v>24914.76</v>
      </c>
    </row>
    <row r="13" spans="1:6" s="40" customFormat="1" ht="30.75" customHeight="1">
      <c r="A13" s="48" t="s">
        <v>13</v>
      </c>
      <c r="B13" s="16">
        <v>104227.75</v>
      </c>
      <c r="C13" s="16">
        <v>52291.91</v>
      </c>
      <c r="D13" s="16">
        <v>51935.83</v>
      </c>
    </row>
    <row r="14" spans="1:6" s="40" customFormat="1" ht="30.75" customHeight="1">
      <c r="A14" s="48" t="s">
        <v>14</v>
      </c>
      <c r="B14" s="16">
        <v>36640.25</v>
      </c>
      <c r="C14" s="16">
        <v>20566.46</v>
      </c>
      <c r="D14" s="16">
        <v>16073.79</v>
      </c>
    </row>
    <row r="15" spans="1:6" s="40" customFormat="1" ht="30" customHeight="1">
      <c r="B15" s="73" t="s">
        <v>15</v>
      </c>
      <c r="C15" s="73"/>
      <c r="D15" s="73"/>
    </row>
    <row r="16" spans="1:6" s="51" customFormat="1" ht="26.25" customHeight="1">
      <c r="A16" s="54" t="s">
        <v>6</v>
      </c>
      <c r="B16" s="53">
        <f t="shared" ref="B16:B24" si="0">+B6/$B$6*100</f>
        <v>100</v>
      </c>
      <c r="C16" s="53">
        <f t="shared" ref="C16:C24" si="1">+C6/$C$6*100</f>
        <v>100</v>
      </c>
      <c r="D16" s="53">
        <f t="shared" ref="D16:D22" si="2">+D6/$D$6*100</f>
        <v>100</v>
      </c>
      <c r="F16" s="52"/>
    </row>
    <row r="17" spans="1:6" s="49" customFormat="1" ht="27.75" customHeight="1">
      <c r="A17" s="48" t="s">
        <v>7</v>
      </c>
      <c r="B17" s="47">
        <f t="shared" si="0"/>
        <v>9.7972072921331047E-2</v>
      </c>
      <c r="C17" s="47">
        <f t="shared" si="1"/>
        <v>0</v>
      </c>
      <c r="D17" s="47">
        <f t="shared" si="2"/>
        <v>0.21245187630122669</v>
      </c>
      <c r="F17" s="42"/>
    </row>
    <row r="18" spans="1:6" s="49" customFormat="1" ht="30.75" customHeight="1">
      <c r="A18" s="50" t="s">
        <v>8</v>
      </c>
      <c r="B18" s="47">
        <f t="shared" si="0"/>
        <v>0.20315194538641396</v>
      </c>
      <c r="C18" s="46">
        <f t="shared" si="1"/>
        <v>0.18157847700785065</v>
      </c>
      <c r="D18" s="46">
        <f t="shared" si="2"/>
        <v>0.22836041903158671</v>
      </c>
      <c r="F18" s="42"/>
    </row>
    <row r="19" spans="1:6" s="49" customFormat="1" ht="30.75" customHeight="1">
      <c r="A19" s="48" t="s">
        <v>9</v>
      </c>
      <c r="B19" s="47">
        <f t="shared" si="0"/>
        <v>2.3669406124403722</v>
      </c>
      <c r="C19" s="46">
        <f t="shared" si="1"/>
        <v>2.1313029622987112</v>
      </c>
      <c r="D19" s="46">
        <f t="shared" si="2"/>
        <v>2.6422747102581678</v>
      </c>
      <c r="F19" s="42"/>
    </row>
    <row r="20" spans="1:6" s="49" customFormat="1" ht="30.75" customHeight="1">
      <c r="A20" s="48" t="s">
        <v>10</v>
      </c>
      <c r="B20" s="47">
        <f t="shared" si="0"/>
        <v>12.5936985129246</v>
      </c>
      <c r="C20" s="46">
        <f t="shared" si="1"/>
        <v>12.86345561287701</v>
      </c>
      <c r="D20" s="46">
        <f t="shared" si="2"/>
        <v>12.278496034360167</v>
      </c>
      <c r="F20" s="42"/>
    </row>
    <row r="21" spans="1:6" s="40" customFormat="1" ht="30.75" customHeight="1">
      <c r="A21" s="48" t="s">
        <v>11</v>
      </c>
      <c r="B21" s="47">
        <f t="shared" si="0"/>
        <v>18.379368584247572</v>
      </c>
      <c r="C21" s="46">
        <f t="shared" si="1"/>
        <v>18.457722584873348</v>
      </c>
      <c r="D21" s="46">
        <f t="shared" si="2"/>
        <v>18.287812385443139</v>
      </c>
      <c r="F21" s="42"/>
    </row>
    <row r="22" spans="1:6" s="40" customFormat="1" ht="30.75" customHeight="1">
      <c r="A22" s="48" t="s">
        <v>12</v>
      </c>
      <c r="B22" s="47">
        <f t="shared" si="0"/>
        <v>19.974755250095004</v>
      </c>
      <c r="C22" s="46">
        <f t="shared" si="1"/>
        <v>21.844614898112262</v>
      </c>
      <c r="D22" s="46">
        <f t="shared" si="2"/>
        <v>17.789835012417658</v>
      </c>
      <c r="F22" s="42"/>
    </row>
    <row r="23" spans="1:6" s="40" customFormat="1" ht="30.75" customHeight="1">
      <c r="A23" s="48" t="s">
        <v>13</v>
      </c>
      <c r="B23" s="47">
        <f t="shared" si="0"/>
        <v>34.31944855624878</v>
      </c>
      <c r="C23" s="46">
        <f t="shared" si="1"/>
        <v>31.953846130343589</v>
      </c>
      <c r="D23" s="46">
        <v>42</v>
      </c>
      <c r="F23" s="42"/>
    </row>
    <row r="24" spans="1:6" s="40" customFormat="1" ht="30.75" customHeight="1">
      <c r="A24" s="45" t="s">
        <v>14</v>
      </c>
      <c r="B24" s="44">
        <f t="shared" si="0"/>
        <v>12.064667758472138</v>
      </c>
      <c r="C24" s="43">
        <f t="shared" si="1"/>
        <v>12.567479334487231</v>
      </c>
      <c r="D24" s="43">
        <f>+D14/$D$6*100</f>
        <v>11.477135325576038</v>
      </c>
      <c r="F24" s="42"/>
    </row>
    <row r="25" spans="1:6" s="40" customFormat="1" ht="27">
      <c r="A25" s="40" t="s">
        <v>16</v>
      </c>
      <c r="C25" s="41"/>
    </row>
    <row r="26" spans="1:6" s="39" customFormat="1" ht="24" customHeight="1"/>
    <row r="27" spans="1:6" s="39" customFormat="1" ht="27" customHeight="1"/>
    <row r="63" spans="1:1" ht="30.75" customHeight="1">
      <c r="A63" s="38" t="s">
        <v>17</v>
      </c>
    </row>
  </sheetData>
  <mergeCells count="2">
    <mergeCell ref="B5:D5"/>
    <mergeCell ref="B15:D15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00B050"/>
  </sheetPr>
  <dimension ref="A1:E63"/>
  <sheetViews>
    <sheetView showGridLines="0" view="pageBreakPreview" zoomScale="80" zoomScaleNormal="75" zoomScaleSheetLayoutView="80" workbookViewId="0">
      <selection activeCell="B6" sqref="B6:D15"/>
    </sheetView>
  </sheetViews>
  <sheetFormatPr defaultRowHeight="30.75" customHeight="1"/>
  <cols>
    <col min="1" max="1" width="44.7109375" style="30" customWidth="1"/>
    <col min="2" max="2" width="17.5703125" style="30" customWidth="1"/>
    <col min="3" max="4" width="17.7109375" style="30" customWidth="1"/>
    <col min="5" max="5" width="1" style="30" hidden="1" customWidth="1"/>
    <col min="6" max="16384" width="9.140625" style="30"/>
  </cols>
  <sheetData>
    <row r="1" spans="1:4" s="3" customFormat="1" ht="23.25">
      <c r="A1" s="1" t="s">
        <v>19</v>
      </c>
      <c r="B1" s="2"/>
      <c r="C1" s="2"/>
      <c r="D1" s="2"/>
    </row>
    <row r="2" spans="1:4" s="5" customFormat="1" ht="23.25">
      <c r="A2" s="4" t="s">
        <v>22</v>
      </c>
    </row>
    <row r="3" spans="1:4" s="2" customFormat="1" ht="9" customHeight="1"/>
    <row r="4" spans="1:4" s="3" customFormat="1" ht="27" customHeight="1">
      <c r="A4" s="6" t="s">
        <v>1</v>
      </c>
      <c r="B4" s="7" t="s">
        <v>2</v>
      </c>
      <c r="C4" s="7" t="s">
        <v>3</v>
      </c>
      <c r="D4" s="7" t="s">
        <v>4</v>
      </c>
    </row>
    <row r="5" spans="1:4" s="3" customFormat="1" ht="23.25">
      <c r="A5" s="8"/>
      <c r="B5" s="74" t="s">
        <v>5</v>
      </c>
      <c r="C5" s="74"/>
      <c r="D5" s="74"/>
    </row>
    <row r="6" spans="1:4" s="12" customFormat="1" ht="25.5" customHeight="1">
      <c r="A6" s="10" t="s">
        <v>6</v>
      </c>
      <c r="B6" s="11">
        <v>299035.17</v>
      </c>
      <c r="C6" s="11">
        <v>160462.82</v>
      </c>
      <c r="D6" s="11">
        <v>138572.35</v>
      </c>
    </row>
    <row r="7" spans="1:4" s="12" customFormat="1" ht="13.5" customHeight="1">
      <c r="A7" s="10"/>
      <c r="B7" s="59"/>
      <c r="C7" s="59"/>
      <c r="D7" s="59"/>
    </row>
    <row r="8" spans="1:4" s="17" customFormat="1" ht="27">
      <c r="A8" s="15" t="s">
        <v>7</v>
      </c>
      <c r="B8" s="16">
        <v>548.5</v>
      </c>
      <c r="C8" s="16">
        <v>186.16</v>
      </c>
      <c r="D8" s="16">
        <v>362.35</v>
      </c>
    </row>
    <row r="9" spans="1:4" s="17" customFormat="1" ht="30.75" customHeight="1">
      <c r="A9" s="18" t="s">
        <v>8</v>
      </c>
      <c r="B9" s="16">
        <v>238.31</v>
      </c>
      <c r="C9" s="16">
        <v>238.31</v>
      </c>
      <c r="D9" s="16">
        <v>0</v>
      </c>
    </row>
    <row r="10" spans="1:4" s="17" customFormat="1" ht="30.75" customHeight="1">
      <c r="A10" s="15" t="s">
        <v>9</v>
      </c>
      <c r="B10" s="16">
        <v>1108.0999999999999</v>
      </c>
      <c r="C10" s="16">
        <v>747.85</v>
      </c>
      <c r="D10" s="16">
        <v>360.25</v>
      </c>
    </row>
    <row r="11" spans="1:4" s="17" customFormat="1" ht="30.75" customHeight="1">
      <c r="A11" s="15" t="s">
        <v>10</v>
      </c>
      <c r="B11" s="16">
        <v>25608.84</v>
      </c>
      <c r="C11" s="16">
        <v>11230.94</v>
      </c>
      <c r="D11" s="16">
        <v>14377.9</v>
      </c>
    </row>
    <row r="12" spans="1:4" s="2" customFormat="1" ht="30.75" customHeight="1">
      <c r="A12" s="15" t="s">
        <v>11</v>
      </c>
      <c r="B12" s="16">
        <v>53092.3</v>
      </c>
      <c r="C12" s="16">
        <v>28509.119999999999</v>
      </c>
      <c r="D12" s="16">
        <v>24583.18</v>
      </c>
    </row>
    <row r="13" spans="1:4" s="2" customFormat="1" ht="30.75" customHeight="1">
      <c r="A13" s="15" t="s">
        <v>12</v>
      </c>
      <c r="B13" s="16">
        <v>39541.269999999997</v>
      </c>
      <c r="C13" s="16">
        <v>23176.26</v>
      </c>
      <c r="D13" s="16">
        <v>16365.02</v>
      </c>
    </row>
    <row r="14" spans="1:4" s="2" customFormat="1" ht="30.75" customHeight="1">
      <c r="A14" s="15" t="s">
        <v>13</v>
      </c>
      <c r="B14" s="16">
        <v>136683.73000000001</v>
      </c>
      <c r="C14" s="16">
        <v>73294.83</v>
      </c>
      <c r="D14" s="16">
        <v>63388.9</v>
      </c>
    </row>
    <row r="15" spans="1:4" s="2" customFormat="1" ht="30.75" customHeight="1">
      <c r="A15" s="19" t="s">
        <v>14</v>
      </c>
      <c r="B15" s="16">
        <v>42214.11</v>
      </c>
      <c r="C15" s="16">
        <v>23079.34</v>
      </c>
      <c r="D15" s="16">
        <v>19134.77</v>
      </c>
    </row>
    <row r="16" spans="1:4" s="2" customFormat="1" ht="30" customHeight="1">
      <c r="B16" s="75" t="s">
        <v>15</v>
      </c>
      <c r="C16" s="75"/>
      <c r="D16" s="75"/>
    </row>
    <row r="17" spans="1:4" s="12" customFormat="1" ht="26.25" customHeight="1">
      <c r="A17" s="10" t="s">
        <v>6</v>
      </c>
      <c r="B17" s="37">
        <f>+B6/$B$6*100</f>
        <v>100</v>
      </c>
      <c r="C17" s="37">
        <f>+C6/$C$6*100</f>
        <v>100</v>
      </c>
      <c r="D17" s="37">
        <f>+D6/$D$6*100</f>
        <v>100</v>
      </c>
    </row>
    <row r="18" spans="1:4" s="12" customFormat="1" ht="6" customHeight="1">
      <c r="A18" s="10"/>
      <c r="B18" s="37"/>
      <c r="C18" s="36"/>
      <c r="D18" s="37"/>
    </row>
    <row r="19" spans="1:4" s="17" customFormat="1" ht="27.75" customHeight="1">
      <c r="A19" s="15" t="s">
        <v>7</v>
      </c>
      <c r="B19" s="36">
        <f t="shared" ref="B19:B26" si="0">+B8/$B$6*100</f>
        <v>0.18342324081812852</v>
      </c>
      <c r="C19" s="36">
        <f t="shared" ref="C19:C26" si="1">+C8/$C$6*100</f>
        <v>0.11601441380626365</v>
      </c>
      <c r="D19" s="36">
        <f>+D8/$D$6*100</f>
        <v>0.26148795196155655</v>
      </c>
    </row>
    <row r="20" spans="1:4" s="17" customFormat="1" ht="30.75" customHeight="1">
      <c r="A20" s="18" t="s">
        <v>8</v>
      </c>
      <c r="B20" s="36">
        <f t="shared" si="0"/>
        <v>7.9692967218538219E-2</v>
      </c>
      <c r="C20" s="36">
        <f t="shared" si="1"/>
        <v>0.14851415424457826</v>
      </c>
      <c r="D20" s="36">
        <f>+D9/$D$6*100</f>
        <v>0</v>
      </c>
    </row>
    <row r="21" spans="1:4" s="17" customFormat="1" ht="30.75" customHeight="1">
      <c r="A21" s="15" t="s">
        <v>9</v>
      </c>
      <c r="B21" s="36">
        <f t="shared" si="0"/>
        <v>0.37055841959994201</v>
      </c>
      <c r="C21" s="36">
        <f t="shared" si="1"/>
        <v>0.46605811863458463</v>
      </c>
      <c r="D21" s="36">
        <f>+D10/$D$6*100</f>
        <v>0.25997249812101764</v>
      </c>
    </row>
    <row r="22" spans="1:4" s="17" customFormat="1" ht="30.75" customHeight="1">
      <c r="A22" s="15" t="s">
        <v>10</v>
      </c>
      <c r="B22" s="36">
        <f t="shared" si="0"/>
        <v>8.5638221082824479</v>
      </c>
      <c r="C22" s="36">
        <f t="shared" si="1"/>
        <v>6.9990917522202336</v>
      </c>
      <c r="D22" s="36">
        <f>+D11/$D$6*100</f>
        <v>10.37573513042104</v>
      </c>
    </row>
    <row r="23" spans="1:4" s="2" customFormat="1" ht="30.75" customHeight="1">
      <c r="A23" s="15" t="s">
        <v>11</v>
      </c>
      <c r="B23" s="36">
        <f t="shared" si="0"/>
        <v>17.754533689130948</v>
      </c>
      <c r="C23" s="36">
        <f t="shared" si="1"/>
        <v>17.766807289065465</v>
      </c>
      <c r="D23" s="36">
        <v>15.8</v>
      </c>
    </row>
    <row r="24" spans="1:4" s="2" customFormat="1" ht="30.75" customHeight="1">
      <c r="A24" s="15" t="s">
        <v>12</v>
      </c>
      <c r="B24" s="36">
        <f t="shared" si="0"/>
        <v>13.222949661740458</v>
      </c>
      <c r="C24" s="36">
        <f t="shared" si="1"/>
        <v>14.443383208646088</v>
      </c>
      <c r="D24" s="36">
        <f>+D13/$D$6*100</f>
        <v>11.809729718807539</v>
      </c>
    </row>
    <row r="25" spans="1:4" s="2" customFormat="1" ht="30.75" customHeight="1">
      <c r="A25" s="15" t="s">
        <v>13</v>
      </c>
      <c r="B25" s="36">
        <f t="shared" si="0"/>
        <v>45.708245622078508</v>
      </c>
      <c r="C25" s="36">
        <f t="shared" si="1"/>
        <v>45.677141907390137</v>
      </c>
      <c r="D25" s="36">
        <f>+D14/$D$6*100</f>
        <v>45.744262834540947</v>
      </c>
    </row>
    <row r="26" spans="1:4" s="2" customFormat="1" ht="30.75" customHeight="1">
      <c r="A26" s="27" t="s">
        <v>14</v>
      </c>
      <c r="B26" s="35">
        <f t="shared" si="0"/>
        <v>14.116770947042786</v>
      </c>
      <c r="C26" s="35">
        <f t="shared" si="1"/>
        <v>14.382982924019409</v>
      </c>
      <c r="D26" s="35">
        <f>+D15/$D$6*100</f>
        <v>13.808505087775448</v>
      </c>
    </row>
    <row r="27" spans="1:4" s="2" customFormat="1" ht="27">
      <c r="A27" s="2" t="s">
        <v>16</v>
      </c>
      <c r="C27" s="34"/>
    </row>
    <row r="28" spans="1:4" s="33" customFormat="1" ht="30.75" customHeight="1">
      <c r="A28" s="5" t="s">
        <v>18</v>
      </c>
    </row>
    <row r="29" spans="1:4" s="33" customFormat="1" ht="27" customHeight="1">
      <c r="A29" s="5" t="s">
        <v>23</v>
      </c>
    </row>
    <row r="63" spans="1:1" ht="30.75" customHeight="1">
      <c r="A63" s="30" t="s">
        <v>17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tabColor rgb="FF00B050"/>
  </sheetPr>
  <dimension ref="A1:H63"/>
  <sheetViews>
    <sheetView showGridLines="0" view="pageBreakPreview" zoomScale="80" zoomScaleNormal="75" zoomScaleSheetLayoutView="80" workbookViewId="0">
      <selection activeCell="B6" sqref="B6:D15"/>
    </sheetView>
  </sheetViews>
  <sheetFormatPr defaultRowHeight="30.75" customHeight="1"/>
  <cols>
    <col min="1" max="1" width="44.7109375" style="30" customWidth="1"/>
    <col min="2" max="2" width="17.5703125" style="30" customWidth="1"/>
    <col min="3" max="4" width="17.7109375" style="30" customWidth="1"/>
    <col min="5" max="5" width="1" style="30" hidden="1" customWidth="1"/>
    <col min="6" max="16384" width="9.140625" style="30"/>
  </cols>
  <sheetData>
    <row r="1" spans="1:4" s="3" customFormat="1" ht="23.25">
      <c r="A1" s="1" t="s">
        <v>0</v>
      </c>
      <c r="B1" s="2"/>
      <c r="C1" s="2"/>
      <c r="D1" s="2"/>
    </row>
    <row r="2" spans="1:4" s="5" customFormat="1" ht="23.25">
      <c r="A2" s="4" t="s">
        <v>24</v>
      </c>
    </row>
    <row r="3" spans="1:4" s="2" customFormat="1" ht="9" customHeight="1"/>
    <row r="4" spans="1:4" s="3" customFormat="1" ht="27" customHeight="1">
      <c r="A4" s="6" t="s">
        <v>1</v>
      </c>
      <c r="B4" s="7" t="s">
        <v>2</v>
      </c>
      <c r="C4" s="7" t="s">
        <v>3</v>
      </c>
      <c r="D4" s="7" t="s">
        <v>4</v>
      </c>
    </row>
    <row r="5" spans="1:4" s="3" customFormat="1" ht="23.25">
      <c r="A5" s="8"/>
      <c r="B5" s="74" t="s">
        <v>5</v>
      </c>
      <c r="C5" s="74"/>
      <c r="D5" s="74"/>
    </row>
    <row r="6" spans="1:4" s="12" customFormat="1" ht="25.5" customHeight="1">
      <c r="A6" s="10" t="s">
        <v>6</v>
      </c>
      <c r="B6" s="60">
        <v>305261.52</v>
      </c>
      <c r="C6" s="11">
        <v>166998.99</v>
      </c>
      <c r="D6" s="61">
        <v>138262.53</v>
      </c>
    </row>
    <row r="7" spans="1:4" s="12" customFormat="1" ht="13.5" customHeight="1">
      <c r="A7" s="10"/>
      <c r="B7" s="60"/>
      <c r="C7" s="11"/>
      <c r="D7" s="62"/>
    </row>
    <row r="8" spans="1:4" s="17" customFormat="1" ht="27">
      <c r="A8" s="15" t="s">
        <v>7</v>
      </c>
      <c r="B8" s="16">
        <v>185.52</v>
      </c>
      <c r="C8" s="16">
        <v>185.52</v>
      </c>
      <c r="D8" s="63">
        <v>0</v>
      </c>
    </row>
    <row r="9" spans="1:4" s="17" customFormat="1" ht="30.75" customHeight="1">
      <c r="A9" s="18" t="s">
        <v>8</v>
      </c>
      <c r="B9" s="16">
        <v>256.14</v>
      </c>
      <c r="C9" s="16">
        <v>0</v>
      </c>
      <c r="D9" s="62">
        <v>256.14</v>
      </c>
    </row>
    <row r="10" spans="1:4" s="17" customFormat="1" ht="30.75" customHeight="1">
      <c r="A10" s="15" t="s">
        <v>9</v>
      </c>
      <c r="B10" s="16">
        <v>3009.76</v>
      </c>
      <c r="C10" s="16">
        <v>2287.09</v>
      </c>
      <c r="D10" s="62">
        <v>722.67</v>
      </c>
    </row>
    <row r="11" spans="1:4" s="17" customFormat="1" ht="30.75" customHeight="1">
      <c r="A11" s="15" t="s">
        <v>10</v>
      </c>
      <c r="B11" s="16">
        <v>18440.2</v>
      </c>
      <c r="C11" s="16">
        <v>8632.48</v>
      </c>
      <c r="D11" s="62">
        <v>9807.73</v>
      </c>
    </row>
    <row r="12" spans="1:4" s="2" customFormat="1" ht="30.75" customHeight="1">
      <c r="A12" s="15" t="s">
        <v>11</v>
      </c>
      <c r="B12" s="16">
        <v>87307.47</v>
      </c>
      <c r="C12" s="16">
        <v>49006.720000000001</v>
      </c>
      <c r="D12" s="62">
        <v>38300.75</v>
      </c>
    </row>
    <row r="13" spans="1:4" s="2" customFormat="1" ht="30.75" customHeight="1">
      <c r="A13" s="15" t="s">
        <v>12</v>
      </c>
      <c r="B13" s="16">
        <v>43688.83</v>
      </c>
      <c r="C13" s="16">
        <v>25854.47</v>
      </c>
      <c r="D13" s="62">
        <v>17834.36</v>
      </c>
    </row>
    <row r="14" spans="1:4" s="2" customFormat="1" ht="30.75" customHeight="1">
      <c r="A14" s="15" t="s">
        <v>13</v>
      </c>
      <c r="B14" s="16">
        <v>112143.08</v>
      </c>
      <c r="C14" s="16">
        <v>59567.38</v>
      </c>
      <c r="D14" s="62">
        <v>52575.7</v>
      </c>
    </row>
    <row r="15" spans="1:4" s="2" customFormat="1" ht="30.75" customHeight="1">
      <c r="A15" s="19" t="s">
        <v>14</v>
      </c>
      <c r="B15" s="16">
        <v>40230.53</v>
      </c>
      <c r="C15" s="16">
        <v>21465.34</v>
      </c>
      <c r="D15" s="16">
        <v>18765.189999999999</v>
      </c>
    </row>
    <row r="16" spans="1:4" s="2" customFormat="1" ht="30" customHeight="1">
      <c r="B16" s="75" t="s">
        <v>15</v>
      </c>
      <c r="C16" s="75"/>
      <c r="D16" s="75"/>
    </row>
    <row r="17" spans="1:8" s="12" customFormat="1" ht="26.25" customHeight="1">
      <c r="A17" s="10" t="s">
        <v>6</v>
      </c>
      <c r="B17" s="22">
        <f>+B6/$B$6*100</f>
        <v>100</v>
      </c>
      <c r="C17" s="22">
        <f>+C6/$C$6*100</f>
        <v>100</v>
      </c>
      <c r="D17" s="22">
        <f>+D6/$D$6*100</f>
        <v>100</v>
      </c>
      <c r="F17" s="21">
        <f>SUM(F19:F26)</f>
        <v>107.2</v>
      </c>
      <c r="G17" s="21">
        <f>SUM(G19:G26)</f>
        <v>90.100000000000009</v>
      </c>
      <c r="H17" s="21">
        <f>SUM(H19:H26)</f>
        <v>100</v>
      </c>
    </row>
    <row r="18" spans="1:8" s="12" customFormat="1" ht="6" customHeight="1">
      <c r="A18" s="10"/>
      <c r="B18" s="22"/>
      <c r="C18" s="23"/>
      <c r="D18" s="22"/>
      <c r="G18" s="24"/>
    </row>
    <row r="19" spans="1:8" s="17" customFormat="1" ht="27.75" customHeight="1">
      <c r="A19" s="15" t="s">
        <v>7</v>
      </c>
      <c r="B19" s="23">
        <f>+B8/$B$6*100</f>
        <v>6.0774119188032605E-2</v>
      </c>
      <c r="C19" s="23">
        <f>+C8/$C$6*100</f>
        <v>0.11109049222393502</v>
      </c>
      <c r="D19" s="23">
        <f>+D8/$D$6*100</f>
        <v>0</v>
      </c>
      <c r="F19" s="26">
        <f t="shared" ref="F19:H26" si="0">ROUND(B19,1)</f>
        <v>0.1</v>
      </c>
      <c r="G19" s="26">
        <f>ROUND(C19,1)</f>
        <v>0.1</v>
      </c>
      <c r="H19" s="26">
        <f>ROUND(D19,1)</f>
        <v>0</v>
      </c>
    </row>
    <row r="20" spans="1:8" s="17" customFormat="1" ht="30.75" customHeight="1">
      <c r="A20" s="18" t="s">
        <v>8</v>
      </c>
      <c r="B20" s="23">
        <f t="shared" ref="B20:B22" si="1">+B9/$B$6*100</f>
        <v>8.3908381246349029E-2</v>
      </c>
      <c r="C20" s="23">
        <f t="shared" ref="C20:C26" si="2">+C9/$C$6*100</f>
        <v>0</v>
      </c>
      <c r="D20" s="23">
        <f t="shared" ref="D20:D25" si="3">+D9/$D$6*100</f>
        <v>0.18525626574314819</v>
      </c>
      <c r="F20" s="26">
        <f t="shared" si="0"/>
        <v>0.1</v>
      </c>
      <c r="G20" s="26">
        <f t="shared" si="0"/>
        <v>0</v>
      </c>
      <c r="H20" s="26">
        <f t="shared" si="0"/>
        <v>0.2</v>
      </c>
    </row>
    <row r="21" spans="1:8" s="17" customFormat="1" ht="30.75" customHeight="1">
      <c r="A21" s="15" t="s">
        <v>9</v>
      </c>
      <c r="B21" s="23">
        <f>+B10/$B$6*100</f>
        <v>0.98596115226052727</v>
      </c>
      <c r="C21" s="23">
        <f t="shared" si="2"/>
        <v>1.3695232528053016</v>
      </c>
      <c r="D21" s="23">
        <f t="shared" si="3"/>
        <v>0.52267957197080084</v>
      </c>
      <c r="F21" s="26">
        <f t="shared" si="0"/>
        <v>1</v>
      </c>
      <c r="G21" s="26">
        <f t="shared" si="0"/>
        <v>1.4</v>
      </c>
      <c r="H21" s="26">
        <f t="shared" si="0"/>
        <v>0.5</v>
      </c>
    </row>
    <row r="22" spans="1:8" s="17" customFormat="1" ht="30.75" customHeight="1">
      <c r="A22" s="15" t="s">
        <v>10</v>
      </c>
      <c r="B22" s="23">
        <f t="shared" si="1"/>
        <v>6.0407875843637289</v>
      </c>
      <c r="C22" s="23">
        <f t="shared" si="2"/>
        <v>5.1691809633100174</v>
      </c>
      <c r="D22" s="23">
        <f t="shared" si="3"/>
        <v>7.0935560053761488</v>
      </c>
      <c r="F22" s="26">
        <f t="shared" si="0"/>
        <v>6</v>
      </c>
      <c r="G22" s="26">
        <f>ROUND(C22,1)</f>
        <v>5.2</v>
      </c>
      <c r="H22" s="26">
        <f t="shared" si="0"/>
        <v>7.1</v>
      </c>
    </row>
    <row r="23" spans="1:8" s="2" customFormat="1" ht="30.75" customHeight="1">
      <c r="A23" s="15" t="s">
        <v>11</v>
      </c>
      <c r="B23" s="23">
        <f>+B12/$B$6*100</f>
        <v>28.600876389529866</v>
      </c>
      <c r="C23" s="31">
        <v>19.3</v>
      </c>
      <c r="D23" s="23">
        <f>+D12/$D$6*100</f>
        <v>27.701467635519183</v>
      </c>
      <c r="F23" s="26">
        <f t="shared" si="0"/>
        <v>28.6</v>
      </c>
      <c r="G23" s="26">
        <f t="shared" si="0"/>
        <v>19.3</v>
      </c>
      <c r="H23" s="26">
        <f t="shared" si="0"/>
        <v>27.7</v>
      </c>
    </row>
    <row r="24" spans="1:8" s="2" customFormat="1" ht="30.75" customHeight="1">
      <c r="A24" s="15" t="s">
        <v>12</v>
      </c>
      <c r="B24" s="31">
        <v>21.5</v>
      </c>
      <c r="C24" s="23">
        <f t="shared" si="2"/>
        <v>15.481812195391123</v>
      </c>
      <c r="D24" s="23">
        <f>+D13/$D$6*100</f>
        <v>12.898910500191194</v>
      </c>
      <c r="F24" s="26">
        <f t="shared" si="0"/>
        <v>21.5</v>
      </c>
      <c r="G24" s="26">
        <f t="shared" si="0"/>
        <v>15.5</v>
      </c>
      <c r="H24" s="26">
        <f t="shared" si="0"/>
        <v>12.9</v>
      </c>
    </row>
    <row r="25" spans="1:8" s="2" customFormat="1" ht="30.75" customHeight="1">
      <c r="A25" s="15" t="s">
        <v>13</v>
      </c>
      <c r="B25" s="23">
        <f>+B14/$B$6*100</f>
        <v>36.73672331841891</v>
      </c>
      <c r="C25" s="23">
        <f t="shared" si="2"/>
        <v>35.669305544901796</v>
      </c>
      <c r="D25" s="23">
        <f t="shared" si="3"/>
        <v>38.025993014882623</v>
      </c>
      <c r="F25" s="26">
        <f t="shared" si="0"/>
        <v>36.700000000000003</v>
      </c>
      <c r="G25" s="26">
        <f t="shared" si="0"/>
        <v>35.700000000000003</v>
      </c>
      <c r="H25" s="26">
        <f t="shared" si="0"/>
        <v>38</v>
      </c>
    </row>
    <row r="26" spans="1:8" s="2" customFormat="1" ht="30.75" customHeight="1">
      <c r="A26" s="27" t="s">
        <v>14</v>
      </c>
      <c r="B26" s="32">
        <f>+B15/$B$6*100</f>
        <v>13.179037436490521</v>
      </c>
      <c r="C26" s="32">
        <f t="shared" si="2"/>
        <v>12.853574743176591</v>
      </c>
      <c r="D26" s="32">
        <f>+D15/$D$6*100</f>
        <v>13.572144238934438</v>
      </c>
      <c r="F26" s="26">
        <f t="shared" si="0"/>
        <v>13.2</v>
      </c>
      <c r="G26" s="26">
        <f t="shared" si="0"/>
        <v>12.9</v>
      </c>
      <c r="H26" s="26">
        <f t="shared" si="0"/>
        <v>13.6</v>
      </c>
    </row>
    <row r="27" spans="1:8" s="2" customFormat="1" ht="27">
      <c r="A27" s="2" t="s">
        <v>16</v>
      </c>
      <c r="C27" s="29"/>
    </row>
    <row r="63" spans="1:1" ht="30.75" customHeight="1">
      <c r="A63" s="30" t="s">
        <v>17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tabColor rgb="FF00B050"/>
  </sheetPr>
  <dimension ref="A1:N63"/>
  <sheetViews>
    <sheetView showGridLines="0" view="pageBreakPreview" zoomScale="80" zoomScaleNormal="75" zoomScaleSheetLayoutView="80" workbookViewId="0">
      <selection activeCell="B6" sqref="B6:D15"/>
    </sheetView>
  </sheetViews>
  <sheetFormatPr defaultRowHeight="30.75" customHeight="1"/>
  <cols>
    <col min="1" max="1" width="44.7109375" style="30" customWidth="1"/>
    <col min="2" max="2" width="17.5703125" style="30" customWidth="1"/>
    <col min="3" max="4" width="17.7109375" style="30" customWidth="1"/>
    <col min="5" max="5" width="1" style="30" hidden="1" customWidth="1"/>
    <col min="6" max="6" width="14.28515625" style="30" bestFit="1" customWidth="1"/>
    <col min="7" max="9" width="9.7109375" style="30" bestFit="1" customWidth="1"/>
    <col min="10" max="10" width="11.5703125" style="30" bestFit="1" customWidth="1"/>
    <col min="11" max="12" width="12.85546875" style="30" bestFit="1" customWidth="1"/>
    <col min="13" max="13" width="14.28515625" style="30" bestFit="1" customWidth="1"/>
    <col min="14" max="14" width="12.85546875" style="30" bestFit="1" customWidth="1"/>
    <col min="15" max="16384" width="9.140625" style="30"/>
  </cols>
  <sheetData>
    <row r="1" spans="1:14" s="3" customFormat="1" ht="23.25">
      <c r="A1" s="1" t="s">
        <v>0</v>
      </c>
      <c r="B1" s="2"/>
      <c r="C1" s="2"/>
      <c r="D1" s="2"/>
    </row>
    <row r="2" spans="1:14" s="5" customFormat="1" ht="23.25">
      <c r="A2" s="4" t="s">
        <v>25</v>
      </c>
    </row>
    <row r="3" spans="1:14" s="2" customFormat="1" ht="9" customHeight="1"/>
    <row r="4" spans="1:14" s="3" customFormat="1" ht="27" customHeight="1">
      <c r="A4" s="6" t="s">
        <v>1</v>
      </c>
      <c r="B4" s="7" t="s">
        <v>2</v>
      </c>
      <c r="C4" s="7" t="s">
        <v>3</v>
      </c>
      <c r="D4" s="7" t="s">
        <v>4</v>
      </c>
    </row>
    <row r="5" spans="1:14" s="3" customFormat="1" ht="23.25">
      <c r="A5" s="8"/>
      <c r="B5" s="74" t="s">
        <v>5</v>
      </c>
      <c r="C5" s="74"/>
      <c r="D5" s="74"/>
      <c r="F5" s="9"/>
      <c r="G5" s="9"/>
      <c r="H5" s="9"/>
      <c r="I5" s="9"/>
      <c r="J5" s="9"/>
      <c r="K5" s="9"/>
      <c r="L5" s="9"/>
      <c r="M5" s="9"/>
      <c r="N5" s="9"/>
    </row>
    <row r="6" spans="1:14" s="12" customFormat="1" ht="25.5" customHeight="1">
      <c r="A6" s="10" t="s">
        <v>6</v>
      </c>
      <c r="B6" s="61">
        <v>306011.65000000002</v>
      </c>
      <c r="C6" s="61">
        <v>165904.89000000001</v>
      </c>
      <c r="D6" s="61">
        <v>140106.76</v>
      </c>
    </row>
    <row r="7" spans="1:14" s="12" customFormat="1" ht="13.5" customHeight="1">
      <c r="A7" s="10"/>
      <c r="B7" s="60"/>
      <c r="C7" s="11"/>
      <c r="D7" s="62"/>
    </row>
    <row r="8" spans="1:14" s="17" customFormat="1" ht="27">
      <c r="A8" s="15" t="s">
        <v>7</v>
      </c>
      <c r="B8" s="16">
        <v>264.85000000000002</v>
      </c>
      <c r="C8" s="16">
        <v>0</v>
      </c>
      <c r="D8" s="16">
        <v>264.85000000000002</v>
      </c>
      <c r="F8" s="9"/>
    </row>
    <row r="9" spans="1:14" s="17" customFormat="1" ht="30.75" customHeight="1">
      <c r="A9" s="18" t="s">
        <v>8</v>
      </c>
      <c r="B9" s="64">
        <v>0</v>
      </c>
      <c r="C9" s="64">
        <v>0</v>
      </c>
      <c r="D9" s="16">
        <v>0</v>
      </c>
      <c r="F9" s="9"/>
    </row>
    <row r="10" spans="1:14" s="17" customFormat="1" ht="30.75" customHeight="1">
      <c r="A10" s="15" t="s">
        <v>9</v>
      </c>
      <c r="B10" s="64">
        <v>2108.5</v>
      </c>
      <c r="C10" s="64">
        <v>841.8</v>
      </c>
      <c r="D10" s="16">
        <v>1266.7</v>
      </c>
      <c r="F10" s="9"/>
    </row>
    <row r="11" spans="1:14" s="17" customFormat="1" ht="30.75" customHeight="1">
      <c r="A11" s="15" t="s">
        <v>10</v>
      </c>
      <c r="B11" s="64">
        <v>18958.78</v>
      </c>
      <c r="C11" s="64">
        <v>10038.68</v>
      </c>
      <c r="D11" s="64">
        <v>8920.1</v>
      </c>
      <c r="F11" s="9"/>
    </row>
    <row r="12" spans="1:14" s="2" customFormat="1" ht="30.75" customHeight="1">
      <c r="A12" s="15" t="s">
        <v>11</v>
      </c>
      <c r="B12" s="64">
        <v>67101.42</v>
      </c>
      <c r="C12" s="64">
        <v>35064.629999999997</v>
      </c>
      <c r="D12" s="64">
        <v>32036.79</v>
      </c>
      <c r="F12" s="9"/>
    </row>
    <row r="13" spans="1:14" s="2" customFormat="1" ht="30.75" customHeight="1">
      <c r="A13" s="15" t="s">
        <v>12</v>
      </c>
      <c r="B13" s="64">
        <v>64050.96</v>
      </c>
      <c r="C13" s="64">
        <v>33900.620000000003</v>
      </c>
      <c r="D13" s="64">
        <v>30150.34</v>
      </c>
      <c r="F13" s="9"/>
    </row>
    <row r="14" spans="1:14" s="2" customFormat="1" ht="30.75" customHeight="1">
      <c r="A14" s="15" t="s">
        <v>13</v>
      </c>
      <c r="B14" s="64">
        <v>113207.35</v>
      </c>
      <c r="C14" s="64">
        <v>62919.1</v>
      </c>
      <c r="D14" s="64">
        <v>50288.25</v>
      </c>
      <c r="F14" s="9"/>
    </row>
    <row r="15" spans="1:14" s="2" customFormat="1" ht="30.75" customHeight="1">
      <c r="A15" s="19" t="s">
        <v>14</v>
      </c>
      <c r="B15" s="64">
        <v>40319.800000000003</v>
      </c>
      <c r="C15" s="64">
        <v>23140.07</v>
      </c>
      <c r="D15" s="64">
        <v>17179.740000000002</v>
      </c>
      <c r="F15" s="9"/>
    </row>
    <row r="16" spans="1:14" s="2" customFormat="1" ht="30" customHeight="1">
      <c r="B16" s="75" t="s">
        <v>15</v>
      </c>
      <c r="C16" s="75"/>
      <c r="D16" s="75"/>
      <c r="F16" s="9"/>
    </row>
    <row r="17" spans="1:8" s="12" customFormat="1" ht="26.25" customHeight="1">
      <c r="A17" s="10" t="s">
        <v>6</v>
      </c>
      <c r="B17" s="20">
        <f>+B6/$B$6*100</f>
        <v>100</v>
      </c>
      <c r="C17" s="20">
        <f>+C6/$C$6*100</f>
        <v>100</v>
      </c>
      <c r="D17" s="20">
        <f>+D6/$D$6*100</f>
        <v>100</v>
      </c>
      <c r="F17" s="21">
        <f>SUM(F19:F26)</f>
        <v>99.5</v>
      </c>
      <c r="G17" s="21">
        <f>SUM(G19:G26)</f>
        <v>99.6</v>
      </c>
      <c r="H17" s="21">
        <f>SUM(H19:H26)</f>
        <v>95.499999999999986</v>
      </c>
    </row>
    <row r="18" spans="1:8" s="12" customFormat="1" ht="6" customHeight="1">
      <c r="A18" s="10"/>
      <c r="B18" s="22"/>
      <c r="C18" s="23"/>
      <c r="D18" s="22"/>
      <c r="G18" s="24"/>
    </row>
    <row r="19" spans="1:8" s="17" customFormat="1" ht="27.75" customHeight="1">
      <c r="A19" s="15" t="s">
        <v>7</v>
      </c>
      <c r="B19" s="25">
        <v>0.1</v>
      </c>
      <c r="C19" s="25">
        <f>+C8/$C$6*100</f>
        <v>0</v>
      </c>
      <c r="D19" s="25">
        <f>+D8/$D$6*100</f>
        <v>0.18903441918148703</v>
      </c>
      <c r="F19" s="26">
        <f t="shared" ref="F19:H26" si="0">ROUND(B19,1)</f>
        <v>0.1</v>
      </c>
      <c r="G19" s="26">
        <f>ROUND(C19,1)</f>
        <v>0</v>
      </c>
      <c r="H19" s="26">
        <f>ROUND(D19,1)</f>
        <v>0.2</v>
      </c>
    </row>
    <row r="20" spans="1:8" s="17" customFormat="1" ht="30.75" customHeight="1">
      <c r="A20" s="18" t="s">
        <v>8</v>
      </c>
      <c r="B20" s="25">
        <f t="shared" ref="B20:B22" si="1">+B9/$B$6*100</f>
        <v>0</v>
      </c>
      <c r="C20" s="25">
        <f t="shared" ref="C20:C26" si="2">+C9/$C$6*100</f>
        <v>0</v>
      </c>
      <c r="D20" s="25">
        <f t="shared" ref="D20:D25" si="3">+D9/$D$6*100</f>
        <v>0</v>
      </c>
      <c r="F20" s="26">
        <f t="shared" si="0"/>
        <v>0</v>
      </c>
      <c r="G20" s="26">
        <f t="shared" si="0"/>
        <v>0</v>
      </c>
      <c r="H20" s="26">
        <f t="shared" si="0"/>
        <v>0</v>
      </c>
    </row>
    <row r="21" spans="1:8" s="17" customFormat="1" ht="30.75" customHeight="1">
      <c r="A21" s="15" t="s">
        <v>9</v>
      </c>
      <c r="B21" s="25">
        <v>0.2</v>
      </c>
      <c r="C21" s="25">
        <v>0.2</v>
      </c>
      <c r="D21" s="25">
        <f t="shared" si="3"/>
        <v>0.90409627629673261</v>
      </c>
      <c r="F21" s="26">
        <f t="shared" si="0"/>
        <v>0.2</v>
      </c>
      <c r="G21" s="26">
        <f t="shared" si="0"/>
        <v>0.2</v>
      </c>
      <c r="H21" s="26">
        <f t="shared" si="0"/>
        <v>0.9</v>
      </c>
    </row>
    <row r="22" spans="1:8" s="17" customFormat="1" ht="30.75" customHeight="1">
      <c r="A22" s="15" t="s">
        <v>10</v>
      </c>
      <c r="B22" s="25">
        <f t="shared" si="1"/>
        <v>6.1954438662711029</v>
      </c>
      <c r="C22" s="25">
        <f t="shared" si="2"/>
        <v>6.0508644440799788</v>
      </c>
      <c r="D22" s="25">
        <v>1.8</v>
      </c>
      <c r="F22" s="26">
        <f t="shared" si="0"/>
        <v>6.2</v>
      </c>
      <c r="G22" s="26">
        <f>ROUND(C22,1)</f>
        <v>6.1</v>
      </c>
      <c r="H22" s="26">
        <f t="shared" si="0"/>
        <v>1.8</v>
      </c>
    </row>
    <row r="23" spans="1:8" s="2" customFormat="1" ht="30.75" customHeight="1">
      <c r="A23" s="15" t="s">
        <v>11</v>
      </c>
      <c r="B23" s="25">
        <f>+B12/$B$6*100</f>
        <v>21.927733797062952</v>
      </c>
      <c r="C23" s="25">
        <f t="shared" si="2"/>
        <v>21.135380638870856</v>
      </c>
      <c r="D23" s="25">
        <f>+D12/$D$6*100</f>
        <v>22.865984482119206</v>
      </c>
      <c r="F23" s="26">
        <f t="shared" si="0"/>
        <v>21.9</v>
      </c>
      <c r="G23" s="26">
        <f t="shared" si="0"/>
        <v>21.1</v>
      </c>
      <c r="H23" s="26">
        <f t="shared" si="0"/>
        <v>22.9</v>
      </c>
    </row>
    <row r="24" spans="1:8" s="2" customFormat="1" ht="30.75" customHeight="1">
      <c r="A24" s="15" t="s">
        <v>12</v>
      </c>
      <c r="B24" s="25">
        <f>+B13/$B$6*100</f>
        <v>20.930889395877571</v>
      </c>
      <c r="C24" s="25">
        <f t="shared" si="2"/>
        <v>20.433767805156318</v>
      </c>
      <c r="D24" s="25">
        <f>+D13/$D$6*100</f>
        <v>21.519546951196357</v>
      </c>
      <c r="F24" s="26">
        <f t="shared" si="0"/>
        <v>20.9</v>
      </c>
      <c r="G24" s="26">
        <f t="shared" si="0"/>
        <v>20.399999999999999</v>
      </c>
      <c r="H24" s="26">
        <f t="shared" si="0"/>
        <v>21.5</v>
      </c>
    </row>
    <row r="25" spans="1:8" s="2" customFormat="1" ht="30.75" customHeight="1">
      <c r="A25" s="15" t="s">
        <v>13</v>
      </c>
      <c r="B25" s="25">
        <f>+B14/$B$6*100</f>
        <v>36.994457563952224</v>
      </c>
      <c r="C25" s="25">
        <f t="shared" si="2"/>
        <v>37.924801372641873</v>
      </c>
      <c r="D25" s="25">
        <f t="shared" si="3"/>
        <v>35.892807741753501</v>
      </c>
      <c r="F25" s="26">
        <f t="shared" si="0"/>
        <v>37</v>
      </c>
      <c r="G25" s="26">
        <f t="shared" si="0"/>
        <v>37.9</v>
      </c>
      <c r="H25" s="26">
        <f t="shared" si="0"/>
        <v>35.9</v>
      </c>
    </row>
    <row r="26" spans="1:8" s="2" customFormat="1" ht="30.75" customHeight="1">
      <c r="A26" s="27" t="s">
        <v>14</v>
      </c>
      <c r="B26" s="28">
        <f>+B15/$B$6*100</f>
        <v>13.175903597134292</v>
      </c>
      <c r="C26" s="28">
        <f t="shared" si="2"/>
        <v>13.947792617806501</v>
      </c>
      <c r="D26" s="28">
        <f>+D15/$D$6*100</f>
        <v>12.261892288423486</v>
      </c>
      <c r="F26" s="26">
        <f t="shared" si="0"/>
        <v>13.2</v>
      </c>
      <c r="G26" s="26">
        <f t="shared" si="0"/>
        <v>13.9</v>
      </c>
      <c r="H26" s="26">
        <f t="shared" si="0"/>
        <v>12.3</v>
      </c>
    </row>
    <row r="27" spans="1:8" s="2" customFormat="1" ht="27">
      <c r="A27" s="2" t="s">
        <v>16</v>
      </c>
      <c r="C27" s="29"/>
    </row>
    <row r="63" spans="1:1" ht="30.75" customHeight="1">
      <c r="A63" s="30" t="s">
        <v>17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tabColor rgb="FF00B050"/>
  </sheetPr>
  <dimension ref="A1:X63"/>
  <sheetViews>
    <sheetView showGridLines="0" tabSelected="1" view="pageBreakPreview" zoomScale="75" zoomScaleNormal="75" zoomScaleSheetLayoutView="75" workbookViewId="0">
      <selection activeCell="A2" sqref="A2"/>
    </sheetView>
  </sheetViews>
  <sheetFormatPr defaultRowHeight="30.75" customHeight="1"/>
  <cols>
    <col min="1" max="1" width="44.7109375" style="30" customWidth="1"/>
    <col min="2" max="2" width="17.5703125" style="30" customWidth="1"/>
    <col min="3" max="4" width="17.7109375" style="30" customWidth="1"/>
    <col min="5" max="5" width="1" style="30" hidden="1" customWidth="1"/>
    <col min="6" max="6" width="14.28515625" style="30" bestFit="1" customWidth="1"/>
    <col min="7" max="8" width="14.85546875" style="30" bestFit="1" customWidth="1"/>
    <col min="9" max="9" width="9.7109375" style="30" bestFit="1" customWidth="1"/>
    <col min="10" max="10" width="14.85546875" style="30" customWidth="1"/>
    <col min="11" max="12" width="12.85546875" style="30" customWidth="1"/>
    <col min="13" max="13" width="14.28515625" style="30" bestFit="1" customWidth="1"/>
    <col min="14" max="14" width="12.85546875" style="30" bestFit="1" customWidth="1"/>
    <col min="15" max="24" width="11.42578125" style="30" bestFit="1" customWidth="1"/>
    <col min="25" max="16384" width="9.140625" style="30"/>
  </cols>
  <sheetData>
    <row r="1" spans="1:24" s="3" customFormat="1" ht="23.25">
      <c r="A1" s="1" t="s">
        <v>0</v>
      </c>
      <c r="B1" s="2"/>
      <c r="C1" s="2"/>
      <c r="D1" s="2"/>
    </row>
    <row r="2" spans="1:24" s="5" customFormat="1" ht="23.25">
      <c r="A2" s="4" t="s">
        <v>26</v>
      </c>
    </row>
    <row r="3" spans="1:24" s="2" customFormat="1" ht="9" customHeight="1"/>
    <row r="4" spans="1:24" s="3" customFormat="1" ht="27" customHeight="1">
      <c r="A4" s="6" t="s">
        <v>1</v>
      </c>
      <c r="B4" s="7" t="s">
        <v>2</v>
      </c>
      <c r="C4" s="7" t="s">
        <v>3</v>
      </c>
      <c r="D4" s="7" t="s">
        <v>4</v>
      </c>
    </row>
    <row r="5" spans="1:24" s="3" customFormat="1" ht="23.25">
      <c r="A5" s="8"/>
      <c r="B5" s="74" t="s">
        <v>5</v>
      </c>
      <c r="C5" s="74"/>
      <c r="D5" s="74"/>
      <c r="F5" s="9"/>
      <c r="G5" s="9"/>
      <c r="H5" s="9"/>
      <c r="I5" s="9"/>
      <c r="J5" s="9"/>
      <c r="K5" s="9"/>
      <c r="L5" s="9"/>
      <c r="M5" s="9"/>
      <c r="N5" s="9"/>
    </row>
    <row r="6" spans="1:24" s="12" customFormat="1" ht="25.5" customHeight="1">
      <c r="A6" s="10" t="s">
        <v>6</v>
      </c>
      <c r="B6" s="11">
        <f>C6+D6</f>
        <v>303501.79499999998</v>
      </c>
      <c r="C6" s="11">
        <f>SUM(C7:C15)</f>
        <v>164253.74</v>
      </c>
      <c r="D6" s="11">
        <f>SUM(D7:D15)</f>
        <v>139248.05499999999</v>
      </c>
      <c r="F6" s="65"/>
      <c r="G6" s="65"/>
      <c r="H6" s="65"/>
      <c r="J6" s="16"/>
      <c r="K6" s="16"/>
      <c r="L6" s="16"/>
      <c r="M6" s="66"/>
      <c r="N6" s="66"/>
      <c r="O6" s="66"/>
      <c r="P6" s="11"/>
      <c r="Q6" s="11"/>
      <c r="R6" s="11"/>
      <c r="S6" s="68"/>
      <c r="T6" s="69"/>
      <c r="U6" s="69"/>
      <c r="V6" s="61"/>
      <c r="W6" s="61"/>
      <c r="X6" s="61"/>
    </row>
    <row r="7" spans="1:24" s="12" customFormat="1" ht="13.5" customHeight="1">
      <c r="A7" s="10"/>
      <c r="B7" s="11"/>
      <c r="C7" s="14"/>
      <c r="D7" s="13"/>
      <c r="F7" s="65"/>
      <c r="G7" s="65"/>
      <c r="H7" s="65"/>
      <c r="J7" s="17"/>
      <c r="K7" s="17"/>
      <c r="L7" s="17"/>
      <c r="M7" s="67"/>
      <c r="N7" s="67"/>
      <c r="O7" s="67"/>
      <c r="P7" s="16"/>
      <c r="Q7" s="16"/>
      <c r="R7" s="16"/>
      <c r="S7" s="70"/>
      <c r="T7" s="70"/>
      <c r="U7" s="71"/>
      <c r="V7" s="16"/>
      <c r="W7" s="16"/>
      <c r="X7" s="16"/>
    </row>
    <row r="8" spans="1:24" s="17" customFormat="1" ht="27">
      <c r="A8" s="15" t="s">
        <v>7</v>
      </c>
      <c r="B8" s="16">
        <f t="shared" ref="B8:B15" si="0">C8+D8</f>
        <v>324.10500000000002</v>
      </c>
      <c r="C8" s="16">
        <f>('T6-1'!C7+'T6-2'!C8+'T6-3'!C8+'T6-4'!C8)/4</f>
        <v>92.92</v>
      </c>
      <c r="D8" s="16">
        <f>('T6-1'!D7+'T6-2'!D8+'T6-3'!D8+'T6-4'!D8)/4</f>
        <v>231.18500000000003</v>
      </c>
      <c r="E8" s="16">
        <f>('T6-1'!E7+'T6-2'!E8+'T6-3'!E8+'T6-4'!E8)/4</f>
        <v>0</v>
      </c>
      <c r="F8" s="65"/>
      <c r="G8" s="65"/>
      <c r="H8" s="65"/>
      <c r="J8" s="16"/>
      <c r="K8" s="16"/>
      <c r="L8" s="16"/>
      <c r="M8" s="67"/>
      <c r="N8" s="67"/>
      <c r="O8" s="67"/>
      <c r="P8" s="16"/>
      <c r="Q8" s="16"/>
      <c r="R8" s="16"/>
      <c r="S8" s="70"/>
      <c r="T8" s="70"/>
      <c r="U8" s="70"/>
      <c r="V8" s="64"/>
      <c r="W8" s="64"/>
      <c r="X8" s="16"/>
    </row>
    <row r="9" spans="1:24" s="17" customFormat="1" ht="30.75" customHeight="1">
      <c r="A9" s="18" t="s">
        <v>8</v>
      </c>
      <c r="B9" s="16">
        <f t="shared" si="0"/>
        <v>277.85500000000002</v>
      </c>
      <c r="C9" s="16">
        <f>('T6-1'!C8+'T6-2'!C9+'T6-3'!C9+'T6-4'!C9)/4</f>
        <v>133.86500000000001</v>
      </c>
      <c r="D9" s="16">
        <f>('T6-1'!D8+'T6-2'!D9+'T6-3'!D9+'T6-4'!D9)/4</f>
        <v>143.99</v>
      </c>
      <c r="F9" s="65"/>
      <c r="G9" s="65"/>
      <c r="H9" s="65"/>
      <c r="J9" s="64"/>
      <c r="K9" s="16"/>
      <c r="L9" s="62"/>
      <c r="M9" s="67"/>
      <c r="N9" s="67"/>
      <c r="O9" s="67"/>
      <c r="P9" s="16"/>
      <c r="Q9" s="16"/>
      <c r="R9" s="16"/>
      <c r="S9" s="70"/>
      <c r="T9" s="70"/>
      <c r="U9" s="70"/>
      <c r="V9" s="64"/>
      <c r="W9" s="64"/>
      <c r="X9" s="16"/>
    </row>
    <row r="10" spans="1:24" s="17" customFormat="1" ht="30.75" customHeight="1">
      <c r="A10" s="15" t="s">
        <v>9</v>
      </c>
      <c r="B10" s="16">
        <f t="shared" si="0"/>
        <v>3353.6800000000003</v>
      </c>
      <c r="C10" s="16">
        <f>('T6-1'!C9+'T6-2'!C10+'T6-3'!C10+'T6-4'!C10)/4</f>
        <v>1841.1450000000002</v>
      </c>
      <c r="D10" s="16">
        <f>('T6-1'!D9+'T6-2'!D10+'T6-3'!D10+'T6-4'!D10)/4</f>
        <v>1512.5349999999999</v>
      </c>
      <c r="F10" s="65"/>
      <c r="G10" s="65"/>
      <c r="H10" s="65"/>
      <c r="J10" s="62"/>
      <c r="K10" s="62"/>
      <c r="L10" s="62"/>
      <c r="M10" s="67"/>
      <c r="N10" s="67"/>
      <c r="O10" s="67"/>
      <c r="P10" s="16"/>
      <c r="Q10" s="16"/>
      <c r="R10" s="16"/>
      <c r="S10" s="70"/>
      <c r="T10" s="70"/>
      <c r="U10" s="70"/>
      <c r="V10" s="64"/>
      <c r="W10" s="64"/>
      <c r="X10" s="64"/>
    </row>
    <row r="11" spans="1:24" s="17" customFormat="1" ht="30.75" customHeight="1">
      <c r="A11" s="15" t="s">
        <v>10</v>
      </c>
      <c r="B11" s="16">
        <f t="shared" si="0"/>
        <v>25313.6875</v>
      </c>
      <c r="C11" s="16">
        <f>('T6-1'!C10+'T6-2'!C11+'T6-3'!C11+'T6-4'!C11)/4</f>
        <v>12738.230000000001</v>
      </c>
      <c r="D11" s="16">
        <f>('T6-1'!D10+'T6-2'!D11+'T6-3'!D11+'T6-4'!D11)/4</f>
        <v>12575.457499999999</v>
      </c>
      <c r="F11" s="65"/>
      <c r="G11" s="65"/>
      <c r="H11" s="65"/>
      <c r="J11" s="65"/>
      <c r="K11" s="65"/>
      <c r="L11" s="65"/>
      <c r="M11" s="67"/>
      <c r="N11" s="67"/>
      <c r="O11" s="67"/>
      <c r="P11" s="16"/>
      <c r="Q11" s="16"/>
      <c r="R11" s="16"/>
      <c r="S11" s="70"/>
      <c r="T11" s="70"/>
      <c r="U11" s="70"/>
      <c r="V11" s="64"/>
      <c r="W11" s="64"/>
      <c r="X11" s="64"/>
    </row>
    <row r="12" spans="1:24" s="2" customFormat="1" ht="30.75" customHeight="1">
      <c r="A12" s="15" t="s">
        <v>11</v>
      </c>
      <c r="B12" s="16">
        <f t="shared" si="0"/>
        <v>65829.777499999997</v>
      </c>
      <c r="C12" s="16">
        <f>('T6-1'!C11+'T6-2'!C12+'T6-3'!C12+'T6-4'!C12)/4</f>
        <v>35696.552499999998</v>
      </c>
      <c r="D12" s="16">
        <f>('T6-1'!D11+'T6-2'!D12+'T6-3'!D12+'T6-4'!D12)/4</f>
        <v>30133.224999999999</v>
      </c>
      <c r="F12" s="65"/>
      <c r="G12" s="65"/>
      <c r="H12" s="65"/>
      <c r="M12" s="67"/>
      <c r="N12" s="67"/>
      <c r="O12" s="67"/>
      <c r="P12" s="16"/>
      <c r="Q12" s="16"/>
      <c r="R12" s="16"/>
      <c r="S12" s="70"/>
      <c r="T12" s="70"/>
      <c r="U12" s="70"/>
      <c r="V12" s="64"/>
      <c r="W12" s="64"/>
      <c r="X12" s="64"/>
    </row>
    <row r="13" spans="1:24" s="2" customFormat="1" ht="30.75" customHeight="1">
      <c r="A13" s="15" t="s">
        <v>12</v>
      </c>
      <c r="B13" s="16">
        <f t="shared" si="0"/>
        <v>51986.039999999994</v>
      </c>
      <c r="C13" s="16">
        <f>('T6-1'!C12+'T6-2'!C13+'T6-3'!C13+'T6-4'!C13)/4</f>
        <v>29669.919999999998</v>
      </c>
      <c r="D13" s="16">
        <f>('T6-1'!D12+'T6-2'!D13+'T6-3'!D13+'T6-4'!D13)/4</f>
        <v>22316.12</v>
      </c>
      <c r="F13" s="65"/>
      <c r="G13" s="65"/>
      <c r="H13" s="65"/>
      <c r="M13" s="67"/>
      <c r="N13" s="67"/>
      <c r="O13" s="67"/>
      <c r="P13" s="16"/>
      <c r="Q13" s="16"/>
      <c r="R13" s="16"/>
      <c r="S13" s="70"/>
      <c r="T13" s="70"/>
      <c r="U13" s="70"/>
      <c r="V13" s="64"/>
      <c r="W13" s="64"/>
      <c r="X13" s="64"/>
    </row>
    <row r="14" spans="1:24" s="2" customFormat="1" ht="30.75" customHeight="1">
      <c r="A14" s="15" t="s">
        <v>13</v>
      </c>
      <c r="B14" s="16">
        <f t="shared" si="0"/>
        <v>116565.47500000001</v>
      </c>
      <c r="C14" s="16">
        <f>('T6-1'!C13+'T6-2'!C14+'T6-3'!C14+'T6-4'!C14)/4</f>
        <v>62018.305</v>
      </c>
      <c r="D14" s="16">
        <f>('T6-1'!D13+'T6-2'!D14+'T6-3'!D14+'T6-4'!D14)/4</f>
        <v>54547.17</v>
      </c>
      <c r="F14" s="65"/>
      <c r="G14" s="65"/>
      <c r="H14" s="65"/>
      <c r="M14" s="67"/>
      <c r="N14" s="67"/>
      <c r="O14" s="67"/>
      <c r="P14" s="16"/>
      <c r="Q14" s="16"/>
      <c r="R14" s="16"/>
      <c r="S14" s="70"/>
      <c r="T14" s="70"/>
      <c r="U14" s="70"/>
      <c r="V14" s="64"/>
      <c r="W14" s="64"/>
      <c r="X14" s="64"/>
    </row>
    <row r="15" spans="1:24" s="2" customFormat="1" ht="30.75" customHeight="1">
      <c r="A15" s="19" t="s">
        <v>14</v>
      </c>
      <c r="B15" s="16">
        <f t="shared" si="0"/>
        <v>39851.175000000003</v>
      </c>
      <c r="C15" s="16">
        <f>('T6-1'!C14+'T6-2'!C15+'T6-3'!C15+'T6-4'!C15)/4</f>
        <v>22062.802499999998</v>
      </c>
      <c r="D15" s="16">
        <f>('T6-1'!D14+'T6-2'!D15+'T6-3'!D15+'T6-4'!D15)/4</f>
        <v>17788.372500000001</v>
      </c>
      <c r="F15" s="9"/>
    </row>
    <row r="16" spans="1:24" s="2" customFormat="1" ht="30" customHeight="1">
      <c r="B16" s="75" t="s">
        <v>15</v>
      </c>
      <c r="C16" s="75"/>
      <c r="D16" s="75"/>
      <c r="F16" s="9"/>
    </row>
    <row r="17" spans="1:8" s="12" customFormat="1" ht="26.25" customHeight="1">
      <c r="A17" s="10" t="s">
        <v>6</v>
      </c>
      <c r="B17" s="20">
        <f>+B6/$B$6*100</f>
        <v>100</v>
      </c>
      <c r="C17" s="20">
        <f>+C6/$C$6*100</f>
        <v>100</v>
      </c>
      <c r="D17" s="20">
        <f>+D6/$D$6*100</f>
        <v>100</v>
      </c>
      <c r="F17" s="21">
        <f>SUM(F19:F26)</f>
        <v>100</v>
      </c>
      <c r="G17" s="21">
        <f>SUM(G19:G26)</f>
        <v>100</v>
      </c>
      <c r="H17" s="21">
        <f>SUM(H19:H26)</f>
        <v>100</v>
      </c>
    </row>
    <row r="18" spans="1:8" s="12" customFormat="1" ht="6" customHeight="1">
      <c r="A18" s="10"/>
      <c r="B18" s="22"/>
      <c r="C18" s="23"/>
      <c r="D18" s="22"/>
      <c r="G18" s="24"/>
    </row>
    <row r="19" spans="1:8" s="17" customFormat="1" ht="27.75" customHeight="1">
      <c r="A19" s="15" t="s">
        <v>7</v>
      </c>
      <c r="B19" s="25">
        <f t="shared" ref="B19:B26" si="1">+B8/$B$6*100</f>
        <v>0.10678849527067873</v>
      </c>
      <c r="C19" s="25">
        <f>+C8/$C$6*100</f>
        <v>5.6571010194349312E-2</v>
      </c>
      <c r="D19" s="25">
        <f>+D8/$D$6*100</f>
        <v>0.16602386295449517</v>
      </c>
      <c r="F19" s="26">
        <f t="shared" ref="F19:H26" si="2">ROUND(B19,1)</f>
        <v>0.1</v>
      </c>
      <c r="G19" s="26">
        <f>ROUND(C19,1)</f>
        <v>0.1</v>
      </c>
      <c r="H19" s="26">
        <f>ROUND(D19,1)</f>
        <v>0.2</v>
      </c>
    </row>
    <row r="20" spans="1:8" s="17" customFormat="1" ht="30.75" customHeight="1">
      <c r="A20" s="18" t="s">
        <v>8</v>
      </c>
      <c r="B20" s="25">
        <f t="shared" si="1"/>
        <v>9.1549705661543135E-2</v>
      </c>
      <c r="C20" s="25">
        <f t="shared" ref="C20:C26" si="3">+C9/$C$6*100</f>
        <v>8.1498905291288976E-2</v>
      </c>
      <c r="D20" s="25">
        <f t="shared" ref="D20:D26" si="4">+D9/$D$6*100</f>
        <v>0.10340539406457061</v>
      </c>
      <c r="F20" s="26">
        <f t="shared" si="2"/>
        <v>0.1</v>
      </c>
      <c r="G20" s="26">
        <f t="shared" si="2"/>
        <v>0.1</v>
      </c>
      <c r="H20" s="26">
        <f t="shared" si="2"/>
        <v>0.1</v>
      </c>
    </row>
    <row r="21" spans="1:8" s="17" customFormat="1" ht="30.75" customHeight="1">
      <c r="A21" s="15" t="s">
        <v>9</v>
      </c>
      <c r="B21" s="25">
        <f t="shared" si="1"/>
        <v>1.10499511213764</v>
      </c>
      <c r="C21" s="25">
        <f t="shared" si="3"/>
        <v>1.1209151158445465</v>
      </c>
      <c r="D21" s="25">
        <f t="shared" si="4"/>
        <v>1.0862162491246286</v>
      </c>
      <c r="F21" s="26">
        <f t="shared" si="2"/>
        <v>1.1000000000000001</v>
      </c>
      <c r="G21" s="26">
        <f t="shared" si="2"/>
        <v>1.1000000000000001</v>
      </c>
      <c r="H21" s="26">
        <f t="shared" si="2"/>
        <v>1.1000000000000001</v>
      </c>
    </row>
    <row r="22" spans="1:8" s="17" customFormat="1" ht="30.75" customHeight="1">
      <c r="A22" s="15" t="s">
        <v>10</v>
      </c>
      <c r="B22" s="25">
        <v>8.4</v>
      </c>
      <c r="C22" s="25">
        <v>7.7</v>
      </c>
      <c r="D22" s="25">
        <f t="shared" si="4"/>
        <v>9.0309753339104084</v>
      </c>
      <c r="F22" s="26">
        <f t="shared" si="2"/>
        <v>8.4</v>
      </c>
      <c r="G22" s="26">
        <f>ROUND(C22,1)</f>
        <v>7.7</v>
      </c>
      <c r="H22" s="26">
        <f t="shared" si="2"/>
        <v>9</v>
      </c>
    </row>
    <row r="23" spans="1:8" s="2" customFormat="1" ht="30.75" customHeight="1">
      <c r="A23" s="15" t="s">
        <v>11</v>
      </c>
      <c r="B23" s="25">
        <f t="shared" si="1"/>
        <v>21.690078472188279</v>
      </c>
      <c r="C23" s="25">
        <f t="shared" si="3"/>
        <v>21.732566028633503</v>
      </c>
      <c r="D23" s="25">
        <f t="shared" si="4"/>
        <v>21.639961147033617</v>
      </c>
      <c r="F23" s="26">
        <f t="shared" si="2"/>
        <v>21.7</v>
      </c>
      <c r="G23" s="26">
        <f t="shared" si="2"/>
        <v>21.7</v>
      </c>
      <c r="H23" s="26">
        <f t="shared" si="2"/>
        <v>21.6</v>
      </c>
    </row>
    <row r="24" spans="1:8" s="2" customFormat="1" ht="30.75" customHeight="1">
      <c r="A24" s="15" t="s">
        <v>12</v>
      </c>
      <c r="B24" s="25">
        <f t="shared" si="1"/>
        <v>17.128742187505019</v>
      </c>
      <c r="C24" s="25">
        <f t="shared" si="3"/>
        <v>18.063466926232547</v>
      </c>
      <c r="D24" s="25">
        <f t="shared" si="4"/>
        <v>16.026162807085527</v>
      </c>
      <c r="F24" s="26">
        <f t="shared" si="2"/>
        <v>17.100000000000001</v>
      </c>
      <c r="G24" s="26">
        <f t="shared" si="2"/>
        <v>18.100000000000001</v>
      </c>
      <c r="H24" s="26">
        <f t="shared" si="2"/>
        <v>16</v>
      </c>
    </row>
    <row r="25" spans="1:8" s="2" customFormat="1" ht="30.75" customHeight="1">
      <c r="A25" s="15" t="s">
        <v>13</v>
      </c>
      <c r="B25" s="25">
        <f t="shared" si="1"/>
        <v>38.406848631653077</v>
      </c>
      <c r="C25" s="25">
        <f t="shared" si="3"/>
        <v>37.75762122676781</v>
      </c>
      <c r="D25" s="25">
        <f t="shared" si="4"/>
        <v>39.172662052622563</v>
      </c>
      <c r="F25" s="26">
        <f t="shared" si="2"/>
        <v>38.4</v>
      </c>
      <c r="G25" s="26">
        <f t="shared" si="2"/>
        <v>37.799999999999997</v>
      </c>
      <c r="H25" s="26">
        <f t="shared" si="2"/>
        <v>39.200000000000003</v>
      </c>
    </row>
    <row r="26" spans="1:8" s="2" customFormat="1" ht="30.75" customHeight="1">
      <c r="A26" s="27" t="s">
        <v>14</v>
      </c>
      <c r="B26" s="28">
        <f t="shared" si="1"/>
        <v>13.130457762202033</v>
      </c>
      <c r="C26" s="28">
        <f t="shared" si="3"/>
        <v>13.432146202576575</v>
      </c>
      <c r="D26" s="28">
        <f t="shared" si="4"/>
        <v>12.774593153204188</v>
      </c>
      <c r="F26" s="26">
        <f t="shared" si="2"/>
        <v>13.1</v>
      </c>
      <c r="G26" s="26">
        <f t="shared" si="2"/>
        <v>13.4</v>
      </c>
      <c r="H26" s="26">
        <f t="shared" si="2"/>
        <v>12.8</v>
      </c>
    </row>
    <row r="27" spans="1:8" s="2" customFormat="1" ht="27">
      <c r="A27" s="2" t="s">
        <v>16</v>
      </c>
      <c r="C27" s="34"/>
    </row>
    <row r="63" spans="1:1" ht="30.75" customHeight="1">
      <c r="A63" s="30" t="s">
        <v>17</v>
      </c>
    </row>
  </sheetData>
  <mergeCells count="2">
    <mergeCell ref="B5:D5"/>
    <mergeCell ref="B16:D16"/>
  </mergeCells>
  <pageMargins left="0.98425196850393704" right="0.78740157480314965" top="0.70866141732283472" bottom="0.23622047244094491" header="0.31496062992125984" footer="0.62992125984251968"/>
  <pageSetup paperSize="9" scale="85" firstPageNumber="11" orientation="portrait" useFirstPageNumber="1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เวิร์กชีต</vt:lpstr>
      </vt:variant>
      <vt:variant>
        <vt:i4>5</vt:i4>
      </vt:variant>
      <vt:variant>
        <vt:lpstr>ช่วงที่มีชื่อ</vt:lpstr>
      </vt:variant>
      <vt:variant>
        <vt:i4>5</vt:i4>
      </vt:variant>
    </vt:vector>
  </HeadingPairs>
  <TitlesOfParts>
    <vt:vector size="10" baseType="lpstr">
      <vt:lpstr>T6-1</vt:lpstr>
      <vt:lpstr>T6-2</vt:lpstr>
      <vt:lpstr>T6-3</vt:lpstr>
      <vt:lpstr>T6-4</vt:lpstr>
      <vt:lpstr>All</vt:lpstr>
      <vt:lpstr>All!Print_Area</vt:lpstr>
      <vt:lpstr>'T6-1'!Print_Area</vt:lpstr>
      <vt:lpstr>'T6-2'!Print_Area</vt:lpstr>
      <vt:lpstr>'T6-3'!Print_Area</vt:lpstr>
      <vt:lpstr>'T6-4'!Print_Area</vt:lpstr>
    </vt:vector>
  </TitlesOfParts>
  <Company>www.easyosteam.com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Mr.KKD</dc:creator>
  <cp:lastModifiedBy>NSO</cp:lastModifiedBy>
  <dcterms:created xsi:type="dcterms:W3CDTF">2020-02-14T08:50:01Z</dcterms:created>
  <dcterms:modified xsi:type="dcterms:W3CDTF">2022-04-21T09:12:54Z</dcterms:modified>
</cp:coreProperties>
</file>