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5.สถิติสุขภาพ_65\"/>
    </mc:Choice>
  </mc:AlternateContent>
  <xr:revisionPtr revIDLastSave="0" documentId="13_ncr:1_{21982EAE-30C7-4456-82EF-2F0166A531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5.6" sheetId="1" r:id="rId1"/>
  </sheets>
  <definedNames>
    <definedName name="_xlnm.Print_Area" localSheetId="0">'T-5.6'!$A$1:$P$21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H10" i="1"/>
  <c r="L10" i="1" s="1"/>
  <c r="G10" i="1"/>
  <c r="K10" i="1" s="1"/>
  <c r="F10" i="1"/>
  <c r="J10" i="1" s="1"/>
  <c r="E10" i="1"/>
  <c r="I10" i="1" s="1"/>
  <c r="E9" i="1" l="1"/>
  <c r="I9" i="1" s="1"/>
  <c r="F9" i="1"/>
  <c r="J9" i="1" s="1"/>
  <c r="G9" i="1"/>
  <c r="K9" i="1" s="1"/>
  <c r="H9" i="1"/>
  <c r="L9" i="1" s="1"/>
</calcChain>
</file>

<file path=xl/sharedStrings.xml><?xml version="1.0" encoding="utf-8"?>
<sst xmlns="http://schemas.openxmlformats.org/spreadsheetml/2006/main" count="50" uniqueCount="42">
  <si>
    <t>ตาราง</t>
  </si>
  <si>
    <t>เจ้าหน้าที่ทางการแพทย์ของรัฐบาล เป็นรายอำเภอ พ.ศ. 2564</t>
  </si>
  <si>
    <t>Table</t>
  </si>
  <si>
    <t>Medical Personnel in the Government by District: 2021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</si>
  <si>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</si>
  <si>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</si>
  <si>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</si>
  <si>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</si>
  <si>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</si>
  <si>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</si>
  <si>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</si>
  <si>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</si>
  <si>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</si>
  <si>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</si>
  <si>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</si>
  <si>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</si>
  <si>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</si>
  <si>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</si>
  <si>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</si>
  <si>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</si>
  <si>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</si>
  <si>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</si>
  <si>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</si>
  <si>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</si>
  <si>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</si>
  <si>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</si>
  <si>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</si>
  <si>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</si>
  <si>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</si>
  <si>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</si>
  <si>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</si>
  <si>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</si>
  <si>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</si>
  <si>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</si>
  <si>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</si>
  <si>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</si>
  <si>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</si>
  <si>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</si>
  <si>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</t>
  </si>
  <si>
    <t xml:space="preserve">ที่มา :  </t>
  </si>
  <si>
    <t>สำนักงานสาธารณสุขจังหวัดหนองคาย</t>
  </si>
  <si>
    <t xml:space="preserve"> Source: Nong Khai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</si>
</sst>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7" fillId="0" borderId="0" xfId="2" applyFont="1" applyBorder="1"/>
    <xf numFmtId="0" fontId="6" fillId="0" borderId="0" xfId="2" applyFont="1" applyBorder="1"/>
    <xf numFmtId="0" fontId="6" fillId="0" borderId="6" xfId="2" applyFont="1" applyBorder="1" applyAlignment="1">
      <alignment horizontal="center"/>
    </xf>
    <xf numFmtId="0" fontId="8" fillId="0" borderId="0" xfId="2" applyFont="1" applyBorder="1" applyAlignment="1">
      <alignment vertical="center"/>
    </xf>
    <xf numFmtId="0" fontId="6" fillId="0" borderId="7" xfId="2" applyFont="1" applyBorder="1" applyAlignment="1">
      <alignment horizontal="center" vertical="center" shrinkToFit="1"/>
    </xf>
    <xf numFmtId="0" fontId="7" fillId="0" borderId="0" xfId="2" applyFont="1" applyBorder="1" applyAlignment="1">
      <alignment vertical="center"/>
    </xf>
    <xf numFmtId="0" fontId="6" fillId="0" borderId="0" xfId="2" quotePrefix="1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3" fillId="0" borderId="0" xfId="2" quotePrefix="1" applyFont="1" applyBorder="1" applyAlignment="1">
      <alignment horizontal="left" vertical="center"/>
    </xf>
    <xf numFmtId="3" fontId="3" fillId="0" borderId="9" xfId="1" applyNumberFormat="1" applyFont="1" applyBorder="1" applyAlignment="1">
      <alignment horizontal="right" vertical="center" indent="3"/>
    </xf>
    <xf numFmtId="0" fontId="3" fillId="0" borderId="0" xfId="2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3" fontId="7" fillId="0" borderId="9" xfId="1" applyNumberFormat="1" applyFont="1" applyBorder="1" applyAlignment="1">
      <alignment horizontal="right" vertical="center" indent="3"/>
    </xf>
    <xf numFmtId="3" fontId="7" fillId="0" borderId="5" xfId="1" applyNumberFormat="1" applyFont="1" applyBorder="1" applyAlignment="1">
      <alignment horizontal="right" vertical="center" indent="3"/>
    </xf>
    <xf numFmtId="3" fontId="7" fillId="0" borderId="10" xfId="1" applyNumberFormat="1" applyFont="1" applyBorder="1" applyAlignment="1">
      <alignment horizontal="right" vertical="center" indent="3"/>
    </xf>
    <xf numFmtId="165" fontId="7" fillId="0" borderId="0" xfId="1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7" fillId="0" borderId="0" xfId="2" quotePrefix="1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4" xfId="2" quotePrefix="1" applyFont="1" applyBorder="1" applyAlignment="1">
      <alignment horizontal="left"/>
    </xf>
    <xf numFmtId="0" fontId="10" fillId="0" borderId="4" xfId="2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7" xfId="2" applyFont="1" applyBorder="1" applyAlignment="1">
      <alignment horizontal="left"/>
    </xf>
    <xf numFmtId="0" fontId="10" fillId="0" borderId="0" xfId="2" applyFont="1" applyBorder="1" applyAlignment="1">
      <alignment vertical="center"/>
    </xf>
    <xf numFmtId="0" fontId="10" fillId="0" borderId="0" xfId="2" applyFont="1" applyBorder="1"/>
    <xf numFmtId="0" fontId="10" fillId="0" borderId="1" xfId="2" quotePrefix="1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6" fillId="0" borderId="0" xfId="2" applyFont="1"/>
    <xf numFmtId="3" fontId="4" fillId="0" borderId="0" xfId="2" applyNumberFormat="1" applyFont="1"/>
    <xf numFmtId="0" fontId="8" fillId="0" borderId="0" xfId="2" applyFont="1" applyBorder="1"/>
    <xf numFmtId="0" fontId="4" fillId="0" borderId="0" xfId="2" applyFont="1" applyBorder="1" applyAlignment="1">
      <alignment vertical="center"/>
    </xf>
    <xf numFmtId="0" fontId="6" fillId="0" borderId="2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17</xdr:row>
      <xdr:rowOff>323849</xdr:rowOff>
    </xdr:from>
    <xdr:to>
      <xdr:col>16</xdr:col>
      <xdr:colOff>483825</xdr:colOff>
      <xdr:row>21</xdr:row>
      <xdr:rowOff>179174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 flipV="1">
          <a:off x="10467975" y="59721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U26"/>
  <sheetViews>
    <sheetView showGridLines="0" tabSelected="1" view="pageBreakPreview" zoomScaleNormal="100" zoomScaleSheetLayoutView="100" workbookViewId="0">
      <selection activeCell="S13" sqref="S13"/>
    </sheetView>
  </sheetViews>
  <sheetFormatPr defaultColWidth="9.140625"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5.7109375" style="7" customWidth="1"/>
    <col min="5" max="12" width="13.85546875" style="7" customWidth="1"/>
    <col min="13" max="13" width="16.85546875" style="7" customWidth="1"/>
    <col min="14" max="15" width="1.7109375" style="6" customWidth="1"/>
    <col min="16" max="16" width="6.140625" style="6" customWidth="1"/>
    <col min="17" max="16384" width="9.140625" style="6"/>
  </cols>
  <sheetData>
    <row r="1" spans="1:21" s="3" customFormat="1" x14ac:dyDescent="0.3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21" s="5" customFormat="1" x14ac:dyDescent="0.3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3"/>
      <c r="O2" s="3"/>
      <c r="P2" s="3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8"/>
      <c r="O3" s="8"/>
      <c r="P3" s="8"/>
    </row>
    <row r="4" spans="1:21" s="10" customFormat="1" ht="17.25" x14ac:dyDescent="0.3">
      <c r="A4" s="57" t="s">
        <v>4</v>
      </c>
      <c r="B4" s="57"/>
      <c r="C4" s="57"/>
      <c r="D4" s="57"/>
      <c r="E4" s="60" t="s">
        <v>5</v>
      </c>
      <c r="F4" s="61"/>
      <c r="G4" s="61"/>
      <c r="H4" s="61"/>
      <c r="I4" s="60" t="s">
        <v>6</v>
      </c>
      <c r="J4" s="61"/>
      <c r="K4" s="61"/>
      <c r="L4" s="61"/>
      <c r="M4" s="48" t="s">
        <v>7</v>
      </c>
      <c r="N4" s="9"/>
      <c r="O4" s="9"/>
      <c r="P4" s="9"/>
    </row>
    <row r="5" spans="1:21" s="10" customFormat="1" ht="17.25" x14ac:dyDescent="0.3">
      <c r="A5" s="58"/>
      <c r="B5" s="58"/>
      <c r="C5" s="58"/>
      <c r="D5" s="58"/>
      <c r="E5" s="51" t="s">
        <v>8</v>
      </c>
      <c r="F5" s="52"/>
      <c r="G5" s="52"/>
      <c r="H5" s="52"/>
      <c r="I5" s="51" t="s">
        <v>9</v>
      </c>
      <c r="J5" s="52"/>
      <c r="K5" s="52"/>
      <c r="L5" s="52"/>
      <c r="M5" s="49"/>
      <c r="N5" s="9"/>
      <c r="O5" s="9"/>
      <c r="P5" s="9"/>
    </row>
    <row r="6" spans="1:21" s="10" customFormat="1" ht="15.75" x14ac:dyDescent="0.25">
      <c r="A6" s="58"/>
      <c r="B6" s="58"/>
      <c r="C6" s="58"/>
      <c r="D6" s="58"/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10</v>
      </c>
      <c r="J6" s="11" t="s">
        <v>11</v>
      </c>
      <c r="K6" s="11" t="s">
        <v>12</v>
      </c>
      <c r="L6" s="11" t="s">
        <v>13</v>
      </c>
      <c r="M6" s="49"/>
      <c r="N6" s="12"/>
      <c r="O6" s="12"/>
      <c r="P6" s="12"/>
    </row>
    <row r="7" spans="1:21" s="10" customFormat="1" ht="17.25" x14ac:dyDescent="0.25">
      <c r="A7" s="59"/>
      <c r="B7" s="59"/>
      <c r="C7" s="59"/>
      <c r="D7" s="59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14</v>
      </c>
      <c r="J7" s="13" t="s">
        <v>15</v>
      </c>
      <c r="K7" s="13" t="s">
        <v>16</v>
      </c>
      <c r="L7" s="13" t="s">
        <v>17</v>
      </c>
      <c r="M7" s="50"/>
      <c r="N7" s="14"/>
      <c r="O7" s="14"/>
      <c r="P7" s="14"/>
    </row>
    <row r="8" spans="1:21" s="10" customFormat="1" ht="3" customHeight="1" x14ac:dyDescent="0.25">
      <c r="A8" s="15"/>
      <c r="B8" s="53"/>
      <c r="C8" s="53"/>
      <c r="D8" s="54"/>
      <c r="E8" s="16"/>
      <c r="F8" s="17"/>
      <c r="G8" s="16"/>
      <c r="H8" s="18"/>
      <c r="I8" s="16"/>
      <c r="J8" s="17"/>
      <c r="K8" s="17"/>
      <c r="L8" s="16"/>
      <c r="M8" s="19"/>
      <c r="N8" s="14"/>
      <c r="O8" s="14"/>
      <c r="P8" s="14"/>
    </row>
    <row r="9" spans="1:21" s="25" customFormat="1" ht="36.75" customHeight="1" x14ac:dyDescent="0.25">
      <c r="A9" s="20"/>
      <c r="B9" s="55" t="s">
        <v>18</v>
      </c>
      <c r="C9" s="55"/>
      <c r="D9" s="56"/>
      <c r="E9" s="21">
        <f>SUM(E10:E18)</f>
        <v>170</v>
      </c>
      <c r="F9" s="21">
        <f t="shared" ref="F9:H9" si="0">SUM(F10:F18)</f>
        <v>53</v>
      </c>
      <c r="G9" s="21">
        <f t="shared" si="0"/>
        <v>83</v>
      </c>
      <c r="H9" s="21">
        <f t="shared" si="0"/>
        <v>1133</v>
      </c>
      <c r="I9" s="21">
        <f>516843/E9</f>
        <v>3040.2529411764708</v>
      </c>
      <c r="J9" s="21">
        <f t="shared" ref="J9:L9" si="1">516843/F9</f>
        <v>9751.7547169811314</v>
      </c>
      <c r="K9" s="21">
        <f t="shared" si="1"/>
        <v>6227.0240963855422</v>
      </c>
      <c r="L9" s="21">
        <f t="shared" si="1"/>
        <v>456.17210944395413</v>
      </c>
      <c r="M9" s="22" t="s">
        <v>19</v>
      </c>
      <c r="N9" s="14"/>
      <c r="O9" s="14"/>
      <c r="P9" s="14"/>
      <c r="Q9" s="23"/>
      <c r="R9" s="24"/>
      <c r="S9" s="24"/>
      <c r="T9" s="24"/>
      <c r="U9" s="24"/>
    </row>
    <row r="10" spans="1:21" s="14" customFormat="1" ht="36.75" customHeight="1" x14ac:dyDescent="0.25">
      <c r="A10" s="26" t="s">
        <v>20</v>
      </c>
      <c r="B10" s="26"/>
      <c r="C10" s="26"/>
      <c r="D10" s="26"/>
      <c r="E10" s="27">
        <f>82+2</f>
        <v>84</v>
      </c>
      <c r="F10" s="28">
        <f>14+4</f>
        <v>18</v>
      </c>
      <c r="G10" s="27">
        <f>29+13</f>
        <v>42</v>
      </c>
      <c r="H10" s="29">
        <f>450+7</f>
        <v>457</v>
      </c>
      <c r="I10" s="27">
        <f>150103/E10</f>
        <v>1786.9404761904761</v>
      </c>
      <c r="J10" s="27">
        <f t="shared" ref="J10:L10" si="2">150103/F10</f>
        <v>8339.0555555555547</v>
      </c>
      <c r="K10" s="27">
        <f t="shared" si="2"/>
        <v>3573.8809523809523</v>
      </c>
      <c r="L10" s="27">
        <f t="shared" si="2"/>
        <v>328.45295404814004</v>
      </c>
      <c r="M10" s="26" t="s">
        <v>21</v>
      </c>
      <c r="Q10" s="30"/>
      <c r="R10" s="31"/>
      <c r="S10" s="31"/>
      <c r="T10" s="31"/>
      <c r="U10" s="31"/>
    </row>
    <row r="11" spans="1:21" s="14" customFormat="1" ht="36.75" customHeight="1" x14ac:dyDescent="0.25">
      <c r="A11" s="26" t="s">
        <v>22</v>
      </c>
      <c r="B11" s="32"/>
      <c r="C11" s="26"/>
      <c r="D11" s="26"/>
      <c r="E11" s="27">
        <v>37</v>
      </c>
      <c r="F11" s="28">
        <v>10</v>
      </c>
      <c r="G11" s="27">
        <v>18</v>
      </c>
      <c r="H11" s="29">
        <v>298</v>
      </c>
      <c r="I11" s="27">
        <f>82282/E11</f>
        <v>2223.8378378378379</v>
      </c>
      <c r="J11" s="27">
        <f t="shared" ref="J11:L11" si="3">82282/F11</f>
        <v>8228.2000000000007</v>
      </c>
      <c r="K11" s="27">
        <f t="shared" si="3"/>
        <v>4571.2222222222226</v>
      </c>
      <c r="L11" s="27">
        <f t="shared" si="3"/>
        <v>276.11409395973152</v>
      </c>
      <c r="M11" s="26" t="s">
        <v>23</v>
      </c>
      <c r="Q11" s="30"/>
      <c r="R11" s="31"/>
      <c r="S11" s="31"/>
      <c r="T11" s="31"/>
      <c r="U11" s="31"/>
    </row>
    <row r="12" spans="1:21" s="14" customFormat="1" ht="36.75" customHeight="1" x14ac:dyDescent="0.25">
      <c r="A12" s="33" t="s">
        <v>24</v>
      </c>
      <c r="B12" s="26"/>
      <c r="C12" s="26"/>
      <c r="D12" s="26"/>
      <c r="E12" s="27">
        <v>24</v>
      </c>
      <c r="F12" s="28">
        <v>9</v>
      </c>
      <c r="G12" s="27">
        <v>7</v>
      </c>
      <c r="H12" s="29">
        <v>135</v>
      </c>
      <c r="I12" s="27">
        <f>98258/E12</f>
        <v>4094.0833333333335</v>
      </c>
      <c r="J12" s="27">
        <f t="shared" ref="J12:L12" si="4">98258/F12</f>
        <v>10917.555555555555</v>
      </c>
      <c r="K12" s="27">
        <f t="shared" si="4"/>
        <v>14036.857142857143</v>
      </c>
      <c r="L12" s="27">
        <f t="shared" si="4"/>
        <v>727.83703703703702</v>
      </c>
      <c r="M12" s="26" t="s">
        <v>25</v>
      </c>
      <c r="Q12" s="30"/>
      <c r="R12" s="31"/>
      <c r="S12" s="31"/>
      <c r="T12" s="31"/>
      <c r="U12" s="31"/>
    </row>
    <row r="13" spans="1:21" s="14" customFormat="1" ht="36.75" customHeight="1" x14ac:dyDescent="0.25">
      <c r="A13" s="33" t="s">
        <v>26</v>
      </c>
      <c r="B13" s="34"/>
      <c r="C13" s="34"/>
      <c r="D13" s="34"/>
      <c r="E13" s="27">
        <v>4</v>
      </c>
      <c r="F13" s="28">
        <v>3</v>
      </c>
      <c r="G13" s="27">
        <v>3</v>
      </c>
      <c r="H13" s="29">
        <v>43</v>
      </c>
      <c r="I13" s="27">
        <f>29841/E13</f>
        <v>7460.25</v>
      </c>
      <c r="J13" s="27">
        <f t="shared" ref="J13:L13" si="5">29841/F13</f>
        <v>9947</v>
      </c>
      <c r="K13" s="27">
        <f t="shared" si="5"/>
        <v>9947</v>
      </c>
      <c r="L13" s="27">
        <f t="shared" si="5"/>
        <v>693.97674418604652</v>
      </c>
      <c r="M13" s="34" t="s">
        <v>27</v>
      </c>
      <c r="Q13" s="30"/>
      <c r="R13" s="31"/>
      <c r="S13" s="31"/>
      <c r="T13" s="31"/>
      <c r="U13" s="31"/>
    </row>
    <row r="14" spans="1:21" s="14" customFormat="1" ht="36.75" customHeight="1" x14ac:dyDescent="0.25">
      <c r="A14" s="33" t="s">
        <v>28</v>
      </c>
      <c r="B14" s="32"/>
      <c r="C14" s="34"/>
      <c r="D14" s="34"/>
      <c r="E14" s="27">
        <v>5</v>
      </c>
      <c r="F14" s="28">
        <v>2</v>
      </c>
      <c r="G14" s="27">
        <v>3</v>
      </c>
      <c r="H14" s="29">
        <v>46</v>
      </c>
      <c r="I14" s="27">
        <f>25633/E14</f>
        <v>5126.6000000000004</v>
      </c>
      <c r="J14" s="27">
        <f t="shared" ref="J14:L14" si="6">25633/F14</f>
        <v>12816.5</v>
      </c>
      <c r="K14" s="27">
        <f t="shared" si="6"/>
        <v>8544.3333333333339</v>
      </c>
      <c r="L14" s="27">
        <f t="shared" si="6"/>
        <v>557.23913043478262</v>
      </c>
      <c r="M14" s="34" t="s">
        <v>29</v>
      </c>
      <c r="Q14" s="30"/>
      <c r="R14" s="31"/>
      <c r="S14" s="31"/>
      <c r="T14" s="31"/>
      <c r="U14" s="31"/>
    </row>
    <row r="15" spans="1:21" s="14" customFormat="1" ht="36.75" customHeight="1" x14ac:dyDescent="0.25">
      <c r="A15" s="33" t="s">
        <v>30</v>
      </c>
      <c r="B15" s="26"/>
      <c r="C15" s="26"/>
      <c r="D15" s="26"/>
      <c r="E15" s="27">
        <v>4</v>
      </c>
      <c r="F15" s="28">
        <v>3</v>
      </c>
      <c r="G15" s="27">
        <v>3</v>
      </c>
      <c r="H15" s="29">
        <v>32</v>
      </c>
      <c r="I15" s="27">
        <f>26565/E15</f>
        <v>6641.25</v>
      </c>
      <c r="J15" s="27">
        <f t="shared" ref="J15:L15" si="7">26565/F15</f>
        <v>8855</v>
      </c>
      <c r="K15" s="27">
        <f t="shared" si="7"/>
        <v>8855</v>
      </c>
      <c r="L15" s="27">
        <f t="shared" si="7"/>
        <v>830.15625</v>
      </c>
      <c r="M15" s="26" t="s">
        <v>31</v>
      </c>
      <c r="Q15" s="30"/>
      <c r="R15" s="31"/>
      <c r="S15" s="31"/>
      <c r="T15" s="31"/>
      <c r="U15" s="31"/>
    </row>
    <row r="16" spans="1:21" s="14" customFormat="1" ht="36.75" customHeight="1" x14ac:dyDescent="0.25">
      <c r="A16" s="33" t="s">
        <v>32</v>
      </c>
      <c r="B16" s="34"/>
      <c r="C16" s="34"/>
      <c r="D16" s="34"/>
      <c r="E16" s="27">
        <v>5</v>
      </c>
      <c r="F16" s="28">
        <v>3</v>
      </c>
      <c r="G16" s="27">
        <v>2</v>
      </c>
      <c r="H16" s="29">
        <v>48</v>
      </c>
      <c r="I16" s="27">
        <f>50858/E16</f>
        <v>10171.6</v>
      </c>
      <c r="J16" s="27">
        <f t="shared" ref="J16:L16" si="8">50858/F16</f>
        <v>16952.666666666668</v>
      </c>
      <c r="K16" s="27">
        <f t="shared" si="8"/>
        <v>25429</v>
      </c>
      <c r="L16" s="27">
        <f t="shared" si="8"/>
        <v>1059.5416666666667</v>
      </c>
      <c r="M16" s="34" t="s">
        <v>33</v>
      </c>
      <c r="Q16" s="30"/>
      <c r="R16" s="31"/>
      <c r="S16" s="31"/>
      <c r="T16" s="31"/>
      <c r="U16" s="31"/>
    </row>
    <row r="17" spans="1:21" s="14" customFormat="1" ht="36.75" customHeight="1" x14ac:dyDescent="0.25">
      <c r="A17" s="33" t="s">
        <v>34</v>
      </c>
      <c r="B17" s="34"/>
      <c r="C17" s="34"/>
      <c r="D17" s="34"/>
      <c r="E17" s="27">
        <v>4</v>
      </c>
      <c r="F17" s="28">
        <v>3</v>
      </c>
      <c r="G17" s="27">
        <v>3</v>
      </c>
      <c r="H17" s="29">
        <v>43</v>
      </c>
      <c r="I17" s="27">
        <f>38057/E17</f>
        <v>9514.25</v>
      </c>
      <c r="J17" s="27">
        <f t="shared" ref="J17:L17" si="9">38057/F17</f>
        <v>12685.666666666666</v>
      </c>
      <c r="K17" s="27">
        <f t="shared" si="9"/>
        <v>12685.666666666666</v>
      </c>
      <c r="L17" s="27">
        <f t="shared" si="9"/>
        <v>885.04651162790697</v>
      </c>
      <c r="M17" s="34" t="s">
        <v>35</v>
      </c>
      <c r="N17" s="25"/>
      <c r="O17" s="25"/>
      <c r="P17" s="25"/>
      <c r="Q17" s="30"/>
      <c r="R17" s="31"/>
      <c r="S17" s="31"/>
      <c r="T17" s="31"/>
      <c r="U17" s="31"/>
    </row>
    <row r="18" spans="1:21" s="14" customFormat="1" ht="37.5" customHeight="1" x14ac:dyDescent="0.25">
      <c r="A18" s="33" t="s">
        <v>36</v>
      </c>
      <c r="B18" s="34"/>
      <c r="C18" s="34"/>
      <c r="D18" s="34"/>
      <c r="E18" s="27">
        <v>3</v>
      </c>
      <c r="F18" s="28">
        <v>2</v>
      </c>
      <c r="G18" s="27">
        <v>2</v>
      </c>
      <c r="H18" s="29">
        <v>31</v>
      </c>
      <c r="I18" s="27">
        <f>15246/E18</f>
        <v>5082</v>
      </c>
      <c r="J18" s="27">
        <f t="shared" ref="J18:L18" si="10">15246/F18</f>
        <v>7623</v>
      </c>
      <c r="K18" s="27">
        <f t="shared" si="10"/>
        <v>7623</v>
      </c>
      <c r="L18" s="27">
        <f t="shared" si="10"/>
        <v>491.80645161290323</v>
      </c>
      <c r="M18" s="34" t="s">
        <v>37</v>
      </c>
      <c r="Q18" s="30"/>
      <c r="R18" s="31"/>
      <c r="S18" s="31"/>
      <c r="T18" s="31"/>
      <c r="U18" s="31"/>
    </row>
    <row r="19" spans="1:21" s="40" customFormat="1" ht="6" x14ac:dyDescent="0.15">
      <c r="A19" s="35"/>
      <c r="B19" s="36"/>
      <c r="C19" s="36"/>
      <c r="D19" s="37"/>
      <c r="E19" s="38"/>
      <c r="F19" s="38"/>
      <c r="G19" s="38"/>
      <c r="H19" s="37"/>
      <c r="I19" s="38"/>
      <c r="J19" s="38"/>
      <c r="K19" s="38"/>
      <c r="L19" s="38"/>
      <c r="M19" s="36"/>
      <c r="N19" s="39"/>
      <c r="O19" s="39"/>
      <c r="P19" s="39"/>
    </row>
    <row r="20" spans="1:21" s="40" customFormat="1" ht="6" x14ac:dyDescent="0.15">
      <c r="A20" s="41"/>
      <c r="B20" s="42"/>
      <c r="C20" s="42"/>
      <c r="D20" s="42"/>
      <c r="E20" s="43"/>
      <c r="F20" s="43"/>
      <c r="G20" s="43"/>
      <c r="H20" s="43"/>
      <c r="I20" s="43"/>
      <c r="J20" s="43"/>
      <c r="K20" s="43"/>
      <c r="L20" s="43"/>
      <c r="M20" s="42"/>
    </row>
    <row r="21" spans="1:21" s="10" customFormat="1" ht="15.75" x14ac:dyDescent="0.25">
      <c r="A21" s="44" t="s">
        <v>38</v>
      </c>
      <c r="B21" s="10" t="s">
        <v>39</v>
      </c>
      <c r="C21" s="44" t="s">
        <v>40</v>
      </c>
      <c r="D21" s="44"/>
      <c r="E21" s="44"/>
      <c r="F21" s="44"/>
      <c r="G21" s="44"/>
      <c r="H21" s="44"/>
      <c r="I21" s="44" t="s">
        <v>41</v>
      </c>
      <c r="J21" s="44"/>
      <c r="K21" s="44"/>
      <c r="L21" s="44"/>
      <c r="M21" s="44"/>
    </row>
    <row r="22" spans="1:21" x14ac:dyDescent="0.3">
      <c r="B22" s="6"/>
      <c r="C22" s="6"/>
      <c r="D22" s="6"/>
      <c r="E22" s="45"/>
      <c r="F22" s="45"/>
      <c r="G22" s="45"/>
      <c r="H22" s="45"/>
      <c r="I22" s="45"/>
      <c r="J22" s="45"/>
      <c r="K22" s="45"/>
      <c r="L22" s="45"/>
    </row>
    <row r="23" spans="1:21" s="10" customForma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6"/>
      <c r="O23" s="6"/>
      <c r="P23" s="6"/>
    </row>
    <row r="24" spans="1:21" x14ac:dyDescent="0.3">
      <c r="N24" s="46"/>
      <c r="O24" s="46"/>
      <c r="P24" s="46"/>
    </row>
    <row r="25" spans="1:21" x14ac:dyDescent="0.3">
      <c r="N25" s="46"/>
      <c r="O25" s="46"/>
      <c r="P25" s="46"/>
    </row>
    <row r="26" spans="1:21" x14ac:dyDescent="0.3">
      <c r="N26" s="47"/>
      <c r="O26" s="47"/>
      <c r="P26" s="47"/>
    </row>
  </sheetData>
  <mergeCells count="8">
    <mergeCell ref="M4:M7"/>
    <mergeCell ref="E5:H5"/>
    <mergeCell ref="I5:L5"/>
    <mergeCell ref="B8:D8"/>
    <mergeCell ref="B9:D9"/>
    <mergeCell ref="A4:D7"/>
    <mergeCell ref="E4:H4"/>
    <mergeCell ref="I4:L4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2022-02-24T06:37:10Z</dcterms:created>
  <dcterms:modified xsi:type="dcterms:W3CDTF">2022-06-02T07:27:22Z</dcterms:modified>
</cp:coreProperties>
</file>