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\"/>
    </mc:Choice>
  </mc:AlternateContent>
  <xr:revisionPtr revIDLastSave="0" documentId="13_ncr:1_{12D10809-FBDD-4A63-B161-3367242061EB}" xr6:coauthVersionLast="47" xr6:coauthVersionMax="47" xr10:uidLastSave="{00000000-0000-0000-0000-000000000000}"/>
  <bookViews>
    <workbookView xWindow="13110" yWindow="735" windowWidth="17010" windowHeight="11880" xr2:uid="{D244A924-C60D-448A-B832-D0F5BA8F34D7}"/>
  </bookViews>
  <sheets>
    <sheet name="T-1.6" sheetId="1" r:id="rId1"/>
  </sheets>
  <definedNames>
    <definedName name="_xlnm.Print_Area" localSheetId="0">'T-1.6'!$A$1:$T$17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O8" i="1"/>
  <c r="P9" i="1"/>
  <c r="O9" i="1"/>
  <c r="P10" i="1"/>
  <c r="O10" i="1"/>
  <c r="P11" i="1"/>
  <c r="O11" i="1"/>
  <c r="P12" i="1"/>
  <c r="O12" i="1"/>
  <c r="P13" i="1"/>
  <c r="O13" i="1"/>
  <c r="N11" i="1"/>
  <c r="M8" i="1"/>
  <c r="L8" i="1"/>
  <c r="M9" i="1"/>
  <c r="L9" i="1"/>
  <c r="M10" i="1"/>
  <c r="L10" i="1"/>
  <c r="M11" i="1"/>
  <c r="L11" i="1"/>
  <c r="M12" i="1"/>
  <c r="M7" i="1" s="1"/>
  <c r="L12" i="1"/>
  <c r="M13" i="1"/>
  <c r="L13" i="1"/>
  <c r="J8" i="1"/>
  <c r="I8" i="1"/>
  <c r="J9" i="1"/>
  <c r="I9" i="1"/>
  <c r="J10" i="1"/>
  <c r="I10" i="1"/>
  <c r="J11" i="1"/>
  <c r="I11" i="1"/>
  <c r="J12" i="1"/>
  <c r="I12" i="1"/>
  <c r="J13" i="1"/>
  <c r="I13" i="1"/>
  <c r="N13" i="1"/>
  <c r="N12" i="1"/>
  <c r="N10" i="1"/>
  <c r="N9" i="1"/>
  <c r="P7" i="1"/>
  <c r="K13" i="1"/>
  <c r="K11" i="1"/>
  <c r="K10" i="1"/>
  <c r="K9" i="1"/>
  <c r="K8" i="1"/>
  <c r="L7" i="1"/>
  <c r="H13" i="1"/>
  <c r="H12" i="1"/>
  <c r="H11" i="1"/>
  <c r="H10" i="1"/>
  <c r="H9" i="1"/>
  <c r="H8" i="1"/>
  <c r="J7" i="1"/>
  <c r="I7" i="1"/>
  <c r="F8" i="1"/>
  <c r="G11" i="1"/>
  <c r="F11" i="1"/>
  <c r="G12" i="1"/>
  <c r="E13" i="1"/>
  <c r="E12" i="1"/>
  <c r="E11" i="1"/>
  <c r="E10" i="1"/>
  <c r="E9" i="1"/>
  <c r="E8" i="1"/>
  <c r="G7" i="1"/>
  <c r="F7" i="1"/>
  <c r="O7" i="1" l="1"/>
  <c r="K12" i="1"/>
  <c r="K7" i="1"/>
  <c r="H7" i="1"/>
  <c r="N8" i="1"/>
  <c r="N7" i="1" s="1"/>
  <c r="E7" i="1"/>
</calcChain>
</file>

<file path=xl/sharedStrings.xml><?xml version="1.0" encoding="utf-8"?>
<sst xmlns="http://schemas.openxmlformats.org/spreadsheetml/2006/main" count="58" uniqueCount="39">
  <si>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</si>
  <si>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</si>
  <si>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 xml:space="preserve">       Note:  ……………...……………………………………..</t>
  </si>
  <si>
    <t>หมายเหตุ:  ……………...……………………………………..</t>
  </si>
  <si>
    <t xml:space="preserve">           1/  ……………………………………………………..</t>
  </si>
  <si>
    <t xml:space="preserve">         1/  ……………………………………………………..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</si>
  <si>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</si>
  <si>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</si>
  <si>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</si>
  <si>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</si>
  <si>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</si>
  <si>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</si>
  <si>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</si>
  <si>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</si>
  <si>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</si>
  <si>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</si>
  <si>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</si>
  <si>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</si>
  <si>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</si>
  <si>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</si>
  <si>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</si>
  <si>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</si>
  <si>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</si>
  <si>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</si>
  <si>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</si>
  <si>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</si>
  <si>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</si>
  <si>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</si>
  <si>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</si>
  <si>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</si>
  <si>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</si>
  <si>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</si>
  <si>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</si>
  <si>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</si>
  <si>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>อำเภอ</t>
  </si>
  <si>
    <t>Table</t>
  </si>
  <si>
    <t>ตาราง</t>
  </si>
  <si>
    <t>การเกิด การตาย การย้ายเข้า และการย้ายออก จำแนกตามเพศ เป็นรายอำเภอ พ.ศ. 2564</t>
  </si>
  <si>
    <t>Births, Deaths, Registered-In and Registered-Out by Sex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</si>
</sst>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A93D-237E-4D6F-93E9-E07660D60576}">
  <dimension ref="A1:R18"/>
  <sheetViews>
    <sheetView showGridLines="0" tabSelected="1" workbookViewId="0">
      <selection activeCell="N11" sqref="N11"/>
    </sheetView>
  </sheetViews>
  <sheetFormatPr defaultRowHeight="23.25" customHeight="1" x14ac:dyDescent="0.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21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21" customFormat="1" ht="23.25" customHeight="1" x14ac:dyDescent="0.5">
      <c r="B1" s="21" t="s">
        <v>36</v>
      </c>
      <c r="C1" s="22">
        <v>1.6</v>
      </c>
      <c r="D1" s="21" t="s">
        <v>37</v>
      </c>
    </row>
    <row r="2" spans="1:18" s="20" customFormat="1" ht="23.25" customHeight="1" x14ac:dyDescent="0.5">
      <c r="B2" s="21" t="s">
        <v>35</v>
      </c>
      <c r="C2" s="22">
        <v>1.6</v>
      </c>
      <c r="D2" s="21" t="s">
        <v>38</v>
      </c>
    </row>
    <row r="3" spans="1:18" s="3" customFormat="1" ht="23.25" customHeight="1" x14ac:dyDescent="0.5">
      <c r="A3" s="24" t="s">
        <v>34</v>
      </c>
      <c r="B3" s="24"/>
      <c r="C3" s="24"/>
      <c r="D3" s="25"/>
      <c r="E3" s="30" t="s">
        <v>33</v>
      </c>
      <c r="F3" s="31"/>
      <c r="G3" s="32"/>
      <c r="H3" s="30" t="s">
        <v>32</v>
      </c>
      <c r="I3" s="31"/>
      <c r="J3" s="32"/>
      <c r="K3" s="31" t="s">
        <v>31</v>
      </c>
      <c r="L3" s="31"/>
      <c r="M3" s="31"/>
      <c r="N3" s="30" t="s">
        <v>30</v>
      </c>
      <c r="O3" s="31"/>
      <c r="P3" s="32"/>
      <c r="Q3" s="30" t="s">
        <v>29</v>
      </c>
      <c r="R3" s="31"/>
    </row>
    <row r="4" spans="1:18" s="3" customFormat="1" ht="23.25" customHeight="1" x14ac:dyDescent="0.5">
      <c r="A4" s="26"/>
      <c r="B4" s="26"/>
      <c r="C4" s="26"/>
      <c r="D4" s="27"/>
      <c r="E4" s="33" t="s">
        <v>28</v>
      </c>
      <c r="F4" s="34"/>
      <c r="G4" s="35"/>
      <c r="H4" s="33" t="s">
        <v>27</v>
      </c>
      <c r="I4" s="34"/>
      <c r="J4" s="35"/>
      <c r="K4" s="33" t="s">
        <v>26</v>
      </c>
      <c r="L4" s="34"/>
      <c r="M4" s="35"/>
      <c r="N4" s="33" t="s">
        <v>25</v>
      </c>
      <c r="O4" s="34"/>
      <c r="P4" s="35"/>
      <c r="Q4" s="37"/>
      <c r="R4" s="38"/>
    </row>
    <row r="5" spans="1:18" s="3" customFormat="1" ht="23.25" customHeight="1" x14ac:dyDescent="0.5">
      <c r="A5" s="26"/>
      <c r="B5" s="26"/>
      <c r="C5" s="26"/>
      <c r="D5" s="27"/>
      <c r="E5" s="18" t="s">
        <v>24</v>
      </c>
      <c r="F5" s="17" t="s">
        <v>23</v>
      </c>
      <c r="G5" s="16" t="s">
        <v>22</v>
      </c>
      <c r="H5" s="18" t="s">
        <v>24</v>
      </c>
      <c r="I5" s="17" t="s">
        <v>23</v>
      </c>
      <c r="J5" s="16" t="s">
        <v>22</v>
      </c>
      <c r="K5" s="19" t="s">
        <v>24</v>
      </c>
      <c r="L5" s="17" t="s">
        <v>23</v>
      </c>
      <c r="M5" s="19" t="s">
        <v>22</v>
      </c>
      <c r="N5" s="18" t="s">
        <v>24</v>
      </c>
      <c r="O5" s="17" t="s">
        <v>23</v>
      </c>
      <c r="P5" s="16" t="s">
        <v>22</v>
      </c>
      <c r="Q5" s="37"/>
      <c r="R5" s="38"/>
    </row>
    <row r="6" spans="1:18" s="3" customFormat="1" ht="23.25" customHeight="1" x14ac:dyDescent="0.5">
      <c r="A6" s="28"/>
      <c r="B6" s="28"/>
      <c r="C6" s="28"/>
      <c r="D6" s="29"/>
      <c r="E6" s="14" t="s">
        <v>18</v>
      </c>
      <c r="F6" s="13" t="s">
        <v>21</v>
      </c>
      <c r="G6" s="12" t="s">
        <v>20</v>
      </c>
      <c r="H6" s="14" t="s">
        <v>18</v>
      </c>
      <c r="I6" s="13" t="s">
        <v>21</v>
      </c>
      <c r="J6" s="12" t="s">
        <v>20</v>
      </c>
      <c r="K6" s="15" t="s">
        <v>18</v>
      </c>
      <c r="L6" s="13" t="s">
        <v>21</v>
      </c>
      <c r="M6" s="15" t="s">
        <v>20</v>
      </c>
      <c r="N6" s="14" t="s">
        <v>18</v>
      </c>
      <c r="O6" s="13" t="s">
        <v>21</v>
      </c>
      <c r="P6" s="12" t="s">
        <v>20</v>
      </c>
      <c r="Q6" s="33"/>
      <c r="R6" s="34"/>
    </row>
    <row r="7" spans="1:18" s="10" customFormat="1" ht="23.25" customHeight="1" x14ac:dyDescent="0.5">
      <c r="A7" s="23" t="s">
        <v>19</v>
      </c>
      <c r="B7" s="23"/>
      <c r="C7" s="23"/>
      <c r="D7" s="23"/>
      <c r="E7" s="11">
        <f>SUM(E8:E13)</f>
        <v>3349</v>
      </c>
      <c r="F7" s="11">
        <f>SUM(F8:F13)</f>
        <v>1712</v>
      </c>
      <c r="G7" s="11">
        <f>SUM(G8:G13)</f>
        <v>1637</v>
      </c>
      <c r="H7" s="11">
        <f>SUM(H8:H13)</f>
        <v>3735</v>
      </c>
      <c r="I7" s="11">
        <f>SUM(I8:I13)</f>
        <v>2174</v>
      </c>
      <c r="J7" s="11">
        <f>SUM(J8:J13)</f>
        <v>1561</v>
      </c>
      <c r="K7" s="11">
        <f>SUM(K8:K13)</f>
        <v>16129</v>
      </c>
      <c r="L7" s="11">
        <f>SUM(L8:L13)</f>
        <v>8921</v>
      </c>
      <c r="M7" s="11">
        <f>SUM(M8:M13)</f>
        <v>7208</v>
      </c>
      <c r="N7" s="11">
        <f>SUM(N8:N13)</f>
        <v>15854</v>
      </c>
      <c r="O7" s="11">
        <f>SUM(O8:O13)</f>
        <v>8702</v>
      </c>
      <c r="P7" s="11">
        <f>SUM(P8:P13)</f>
        <v>7152</v>
      </c>
      <c r="Q7" s="36" t="s">
        <v>18</v>
      </c>
      <c r="R7" s="23"/>
    </row>
    <row r="8" spans="1:18" s="3" customFormat="1" ht="23.25" customHeight="1" x14ac:dyDescent="0.5">
      <c r="A8" s="8" t="s">
        <v>17</v>
      </c>
      <c r="B8" s="2"/>
      <c r="C8" s="2"/>
      <c r="D8" s="2"/>
      <c r="E8" s="9">
        <f>SUM(F8:G8)</f>
        <v>2134</v>
      </c>
      <c r="F8" s="9">
        <f>2+1098</f>
        <v>1100</v>
      </c>
      <c r="G8" s="9">
        <v>1034</v>
      </c>
      <c r="H8" s="9">
        <f>SUM(I8:J8)</f>
        <v>1381</v>
      </c>
      <c r="I8" s="9">
        <f>348+14+11+8+470</f>
        <v>851</v>
      </c>
      <c r="J8" s="9">
        <f>241+9+21+259</f>
        <v>530</v>
      </c>
      <c r="K8" s="9">
        <f>SUM(L8:M8)</f>
        <v>4683</v>
      </c>
      <c r="L8" s="9">
        <f>1834+43+79+72+516</f>
        <v>2544</v>
      </c>
      <c r="M8" s="9">
        <f>1467+49+63+53+507</f>
        <v>2139</v>
      </c>
      <c r="N8" s="9">
        <f>SUM(O8:P8)</f>
        <v>5651</v>
      </c>
      <c r="O8" s="9">
        <f>1379+47+57+57+1492</f>
        <v>3032</v>
      </c>
      <c r="P8" s="9">
        <f>1059+39+51+51+1419</f>
        <v>2619</v>
      </c>
      <c r="Q8" s="8" t="s">
        <v>16</v>
      </c>
      <c r="R8" s="2"/>
    </row>
    <row r="9" spans="1:18" s="3" customFormat="1" ht="23.25" customHeight="1" x14ac:dyDescent="0.5">
      <c r="A9" s="8" t="s">
        <v>15</v>
      </c>
      <c r="C9" s="2"/>
      <c r="D9" s="2"/>
      <c r="E9" s="9">
        <f t="shared" ref="E9:E13" si="0">SUM(F9:G9)</f>
        <v>485</v>
      </c>
      <c r="F9" s="9">
        <v>226</v>
      </c>
      <c r="G9" s="9">
        <v>259</v>
      </c>
      <c r="H9" s="9">
        <f t="shared" ref="H9:H13" si="1">SUM(I9:J9)</f>
        <v>637</v>
      </c>
      <c r="I9" s="9">
        <f>205+123+26</f>
        <v>354</v>
      </c>
      <c r="J9" s="9">
        <f>166+104+13</f>
        <v>283</v>
      </c>
      <c r="K9" s="9">
        <f t="shared" ref="K9:K13" si="2">SUM(L9:M9)</f>
        <v>2893</v>
      </c>
      <c r="L9" s="9">
        <f>1230+399</f>
        <v>1629</v>
      </c>
      <c r="M9" s="9">
        <f>953+311</f>
        <v>1264</v>
      </c>
      <c r="N9" s="9">
        <f t="shared" ref="N9:N13" si="3">SUM(O9:P9)</f>
        <v>2780</v>
      </c>
      <c r="O9" s="9">
        <f>958+600</f>
        <v>1558</v>
      </c>
      <c r="P9" s="9">
        <f>712+510</f>
        <v>1222</v>
      </c>
      <c r="Q9" s="8" t="s">
        <v>14</v>
      </c>
      <c r="R9" s="2"/>
    </row>
    <row r="10" spans="1:18" s="3" customFormat="1" ht="23.25" customHeight="1" x14ac:dyDescent="0.5">
      <c r="A10" s="8" t="s">
        <v>13</v>
      </c>
      <c r="B10" s="2"/>
      <c r="C10" s="2"/>
      <c r="D10" s="2"/>
      <c r="E10" s="9">
        <f t="shared" si="0"/>
        <v>69</v>
      </c>
      <c r="F10" s="9">
        <v>39</v>
      </c>
      <c r="G10" s="9">
        <v>30</v>
      </c>
      <c r="H10" s="9">
        <f t="shared" si="1"/>
        <v>448</v>
      </c>
      <c r="I10" s="9">
        <f>180+65+10</f>
        <v>255</v>
      </c>
      <c r="J10" s="9">
        <f>142+42+9</f>
        <v>193</v>
      </c>
      <c r="K10" s="9">
        <f t="shared" si="2"/>
        <v>1938</v>
      </c>
      <c r="L10" s="9">
        <f>806+239</f>
        <v>1045</v>
      </c>
      <c r="M10" s="9">
        <f>707+186</f>
        <v>893</v>
      </c>
      <c r="N10" s="9">
        <f t="shared" si="3"/>
        <v>1630</v>
      </c>
      <c r="O10" s="9">
        <f>640+215</f>
        <v>855</v>
      </c>
      <c r="P10" s="9">
        <f>576+199</f>
        <v>775</v>
      </c>
      <c r="Q10" s="8" t="s">
        <v>12</v>
      </c>
      <c r="R10" s="2"/>
    </row>
    <row r="11" spans="1:18" s="3" customFormat="1" ht="23.25" customHeight="1" x14ac:dyDescent="0.5">
      <c r="A11" s="8" t="s">
        <v>11</v>
      </c>
      <c r="C11" s="2"/>
      <c r="D11" s="2"/>
      <c r="E11" s="9">
        <f t="shared" si="0"/>
        <v>481</v>
      </c>
      <c r="F11" s="9">
        <f>1+266</f>
        <v>267</v>
      </c>
      <c r="G11" s="9">
        <f>1+213</f>
        <v>214</v>
      </c>
      <c r="H11" s="9">
        <f t="shared" si="1"/>
        <v>662</v>
      </c>
      <c r="I11" s="9">
        <f>259+28+66+18</f>
        <v>371</v>
      </c>
      <c r="J11" s="9">
        <f>220+21+40+10</f>
        <v>291</v>
      </c>
      <c r="K11" s="9">
        <f t="shared" si="2"/>
        <v>3306</v>
      </c>
      <c r="L11" s="9">
        <f>1537+153+188</f>
        <v>1878</v>
      </c>
      <c r="M11" s="9">
        <f>1181+107+140</f>
        <v>1428</v>
      </c>
      <c r="N11" s="9">
        <f t="shared" si="3"/>
        <v>3059</v>
      </c>
      <c r="O11" s="9">
        <f>1179+127+464</f>
        <v>1770</v>
      </c>
      <c r="P11" s="9">
        <f>884+73+332</f>
        <v>1289</v>
      </c>
      <c r="Q11" s="8" t="s">
        <v>10</v>
      </c>
      <c r="R11" s="2"/>
    </row>
    <row r="12" spans="1:18" s="3" customFormat="1" ht="23.25" customHeight="1" x14ac:dyDescent="0.5">
      <c r="A12" s="8" t="s">
        <v>9</v>
      </c>
      <c r="B12" s="2"/>
      <c r="C12" s="2"/>
      <c r="D12" s="2"/>
      <c r="E12" s="9">
        <f t="shared" si="0"/>
        <v>171</v>
      </c>
      <c r="F12" s="9">
        <v>78</v>
      </c>
      <c r="G12" s="9">
        <f>1+92</f>
        <v>93</v>
      </c>
      <c r="H12" s="9">
        <f t="shared" si="1"/>
        <v>369</v>
      </c>
      <c r="I12" s="9">
        <f>152+50+15</f>
        <v>217</v>
      </c>
      <c r="J12" s="9">
        <f>105+29+18</f>
        <v>152</v>
      </c>
      <c r="K12" s="9">
        <f t="shared" si="2"/>
        <v>2232</v>
      </c>
      <c r="L12" s="9">
        <f>971+248</f>
        <v>1219</v>
      </c>
      <c r="M12" s="9">
        <f>828+185</f>
        <v>1013</v>
      </c>
      <c r="N12" s="9">
        <f t="shared" si="3"/>
        <v>1818</v>
      </c>
      <c r="O12" s="9">
        <f>709+277</f>
        <v>986</v>
      </c>
      <c r="P12" s="9">
        <f>567+265</f>
        <v>832</v>
      </c>
      <c r="Q12" s="8" t="s">
        <v>8</v>
      </c>
      <c r="R12" s="2"/>
    </row>
    <row r="13" spans="1:18" s="3" customFormat="1" ht="23.25" customHeight="1" x14ac:dyDescent="0.5">
      <c r="A13" s="8" t="s">
        <v>7</v>
      </c>
      <c r="B13" s="2"/>
      <c r="C13" s="2"/>
      <c r="D13" s="2"/>
      <c r="E13" s="9">
        <f t="shared" si="0"/>
        <v>9</v>
      </c>
      <c r="F13" s="9">
        <v>2</v>
      </c>
      <c r="G13" s="9">
        <v>7</v>
      </c>
      <c r="H13" s="9">
        <f t="shared" si="1"/>
        <v>238</v>
      </c>
      <c r="I13" s="9">
        <f>84+42</f>
        <v>126</v>
      </c>
      <c r="J13" s="9">
        <f>85+27</f>
        <v>112</v>
      </c>
      <c r="K13" s="9">
        <f t="shared" si="2"/>
        <v>1077</v>
      </c>
      <c r="L13" s="9">
        <f>486+120</f>
        <v>606</v>
      </c>
      <c r="M13" s="9">
        <f>389+82</f>
        <v>471</v>
      </c>
      <c r="N13" s="9">
        <f t="shared" si="3"/>
        <v>916</v>
      </c>
      <c r="O13" s="9">
        <f>390+111</f>
        <v>501</v>
      </c>
      <c r="P13" s="9">
        <f>336+79</f>
        <v>415</v>
      </c>
      <c r="Q13" s="8" t="s">
        <v>6</v>
      </c>
      <c r="R13" s="2"/>
    </row>
    <row r="14" spans="1:18" s="3" customFormat="1" ht="6" customHeight="1" x14ac:dyDescent="0.5">
      <c r="A14" s="4"/>
      <c r="B14" s="4"/>
      <c r="C14" s="4"/>
      <c r="D14" s="4"/>
      <c r="E14" s="7"/>
      <c r="F14" s="6"/>
      <c r="G14" s="5"/>
      <c r="H14" s="7"/>
      <c r="I14" s="6"/>
      <c r="J14" s="5"/>
      <c r="K14" s="4"/>
      <c r="L14" s="6"/>
      <c r="M14" s="4"/>
      <c r="N14" s="7"/>
      <c r="O14" s="6"/>
      <c r="P14" s="5"/>
      <c r="Q14" s="4"/>
      <c r="R14" s="4"/>
    </row>
    <row r="15" spans="1:18" s="3" customFormat="1" ht="23.25" hidden="1" customHeight="1" x14ac:dyDescent="0.5">
      <c r="A15" s="2" t="s">
        <v>5</v>
      </c>
      <c r="F15" s="2"/>
      <c r="G15" s="2"/>
      <c r="H15" s="2"/>
      <c r="I15" s="2"/>
      <c r="J15" s="2"/>
      <c r="K15" s="2" t="s">
        <v>4</v>
      </c>
      <c r="L15" s="2"/>
      <c r="M15" s="2"/>
      <c r="N15" s="2"/>
      <c r="O15" s="2"/>
      <c r="P15" s="2"/>
      <c r="Q15" s="2"/>
      <c r="R15" s="2"/>
    </row>
    <row r="16" spans="1:18" s="3" customFormat="1" ht="23.25" hidden="1" customHeight="1" x14ac:dyDescent="0.5">
      <c r="A16" s="2" t="s">
        <v>3</v>
      </c>
      <c r="F16" s="2"/>
      <c r="G16" s="2"/>
      <c r="H16" s="2"/>
      <c r="I16" s="2"/>
      <c r="J16" s="2"/>
      <c r="K16" s="2" t="s">
        <v>2</v>
      </c>
      <c r="L16" s="2"/>
      <c r="M16" s="2"/>
      <c r="N16" s="2"/>
      <c r="O16" s="2"/>
      <c r="P16" s="2"/>
      <c r="Q16" s="2"/>
      <c r="R16" s="2"/>
    </row>
    <row r="17" spans="1:11" ht="23.25" customHeight="1" x14ac:dyDescent="0.5">
      <c r="A17" s="2" t="s">
        <v>1</v>
      </c>
      <c r="B17" s="2"/>
      <c r="C17" s="2"/>
      <c r="D17" s="2"/>
      <c r="E17" s="2"/>
      <c r="K17" s="2" t="s">
        <v>0</v>
      </c>
    </row>
    <row r="18" spans="1:11" ht="23.25" customHeight="1" x14ac:dyDescent="0.5">
      <c r="A18" s="2"/>
      <c r="C18" s="2"/>
      <c r="D18" s="2"/>
      <c r="E18" s="2"/>
    </row>
  </sheetData>
  <mergeCells count="12">
    <mergeCell ref="N4:P4"/>
    <mergeCell ref="N3:P3"/>
    <mergeCell ref="K3:M3"/>
    <mergeCell ref="Q7:R7"/>
    <mergeCell ref="K4:M4"/>
    <mergeCell ref="Q3:R6"/>
    <mergeCell ref="A7:D7"/>
    <mergeCell ref="A3:D6"/>
    <mergeCell ref="E3:G3"/>
    <mergeCell ref="H3:J3"/>
    <mergeCell ref="E4:G4"/>
    <mergeCell ref="H4:J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2022-05-12T03:16:35Z</cp:lastPrinted>
  <dcterms:created xsi:type="dcterms:W3CDTF">2021-06-23T07:58:06Z</dcterms:created>
  <dcterms:modified xsi:type="dcterms:W3CDTF">2022-05-12T06:55:03Z</dcterms:modified>
</cp:coreProperties>
</file>