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9.กันยา55_ok\"/>
    </mc:Choice>
  </mc:AlternateContent>
  <bookViews>
    <workbookView xWindow="-525" yWindow="-75" windowWidth="10065" windowHeight="8655" tabRatio="658"/>
  </bookViews>
  <sheets>
    <sheet name="ตารางที่7" sheetId="22" r:id="rId1"/>
  </sheets>
  <calcPr calcId="152511"/>
</workbook>
</file>

<file path=xl/calcChain.xml><?xml version="1.0" encoding="utf-8"?>
<calcChain xmlns="http://schemas.openxmlformats.org/spreadsheetml/2006/main">
  <c r="D15" i="22" l="1"/>
  <c r="C15" i="22"/>
  <c r="D6" i="22"/>
  <c r="D11" i="22"/>
  <c r="C11" i="22"/>
  <c r="B11" i="22" l="1"/>
  <c r="B20" i="22" l="1"/>
  <c r="B19" i="22"/>
  <c r="B18" i="22"/>
  <c r="B17" i="22"/>
  <c r="B16" i="22"/>
  <c r="B14" i="22"/>
  <c r="B13" i="22"/>
  <c r="B10" i="22"/>
  <c r="B9" i="22"/>
  <c r="B8" i="22"/>
  <c r="B7" i="22"/>
  <c r="C6" i="22" l="1"/>
  <c r="C28" i="22" s="1"/>
  <c r="B12" i="22"/>
  <c r="B15" i="22"/>
  <c r="C32" i="22" l="1"/>
  <c r="C31" i="22" s="1"/>
  <c r="C26" i="22"/>
  <c r="C36" i="22"/>
  <c r="C25" i="22"/>
  <c r="C35" i="22"/>
  <c r="C33" i="22"/>
  <c r="C24" i="22"/>
  <c r="C23" i="22"/>
  <c r="C29" i="22"/>
  <c r="C30" i="22"/>
  <c r="C34" i="22"/>
  <c r="B6" i="22"/>
  <c r="B27" i="22" s="1"/>
  <c r="D26" i="22"/>
  <c r="D25" i="22"/>
  <c r="D28" i="22"/>
  <c r="D29" i="22"/>
  <c r="D32" i="22"/>
  <c r="D23" i="22"/>
  <c r="D36" i="22"/>
  <c r="D27" i="22"/>
  <c r="D33" i="22"/>
  <c r="D35" i="22"/>
  <c r="D34" i="22"/>
  <c r="D30" i="22"/>
  <c r="D31" i="22" l="1"/>
  <c r="C27" i="22"/>
  <c r="D22" i="22"/>
  <c r="B26" i="22"/>
  <c r="B34" i="22"/>
  <c r="B23" i="22"/>
  <c r="B32" i="22"/>
  <c r="B25" i="22"/>
  <c r="B28" i="22"/>
  <c r="B24" i="22"/>
  <c r="B29" i="22"/>
  <c r="B30" i="22"/>
  <c r="B33" i="22"/>
  <c r="B35" i="22"/>
  <c r="B36" i="22"/>
  <c r="C22" i="22" l="1"/>
  <c r="B31" i="22"/>
  <c r="B22" i="22" s="1"/>
</calcChain>
</file>

<file path=xl/sharedStrings.xml><?xml version="1.0" encoding="utf-8"?>
<sst xmlns="http://schemas.openxmlformats.org/spreadsheetml/2006/main" count="40" uniqueCount="25">
  <si>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</si>
  <si>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</si>
  <si>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</si>
  <si>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</si>
  <si>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</si>
  <si>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</si>
  <si>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</si>
  <si>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</si>
  <si>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</si>
  <si>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</si>
  <si>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</si>
  <si>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</si>
  <si>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</si>
  <si>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</si>
  <si>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</si>
  <si>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</si>
  <si>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</si>
  <si>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</si>
  <si>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</si>
  <si>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</si>
  <si>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</si>
  <si>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</si>
  <si>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</si>
  <si>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เดือนกันยายน พ.ศ. 2555</t>
  </si>
  <si>
    <t xml:space="preserve">                เดือนกันยายน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</si>
</sst>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2" formatCode="_-* #,##0.0_-;\-* #,##0.0_-;_-* &quot;-&quot;_-;_-@_-"/>
    <numFmt numFmtId="193" formatCode="_-* #,##0.000_-;\-* #,##0.000_-;_-* &quot;-&quot;_-;_-@_-"/>
  </numFmts>
  <fonts count="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90" fontId="4" fillId="0" borderId="0" xfId="3" applyNumberFormat="1" applyFont="1"/>
    <xf numFmtId="0" fontId="5" fillId="0" borderId="0" xfId="3" applyFont="1" applyBorder="1" applyAlignment="1">
      <alignment vertical="center"/>
    </xf>
    <xf numFmtId="41" fontId="4" fillId="0" borderId="0" xfId="3" applyNumberFormat="1" applyFont="1" applyAlignment="1">
      <alignment horizontal="right"/>
    </xf>
    <xf numFmtId="0" fontId="4" fillId="0" borderId="0" xfId="3" applyFont="1" applyBorder="1" applyAlignment="1" applyProtection="1">
      <alignment horizontal="left" vertical="center"/>
    </xf>
    <xf numFmtId="188" fontId="4" fillId="0" borderId="0" xfId="3" applyNumberFormat="1" applyFont="1" applyBorder="1" applyAlignment="1" applyProtection="1">
      <alignment horizontal="left" vertical="center"/>
    </xf>
    <xf numFmtId="192" fontId="2" fillId="0" borderId="0" xfId="3" applyNumberFormat="1" applyFont="1" applyBorder="1" applyAlignment="1">
      <alignment horizontal="right" vertical="center"/>
    </xf>
    <xf numFmtId="192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92" fontId="4" fillId="0" borderId="2" xfId="3" applyNumberFormat="1" applyFont="1" applyBorder="1" applyAlignment="1">
      <alignment horizontal="right" vertical="center"/>
    </xf>
    <xf numFmtId="193" fontId="4" fillId="0" borderId="0" xfId="3" applyNumberFormat="1" applyFont="1" applyBorder="1" applyAlignment="1">
      <alignment horizontal="right" vertical="center"/>
    </xf>
    <xf numFmtId="41" fontId="2" fillId="0" borderId="0" xfId="3" applyNumberFormat="1" applyFont="1" applyBorder="1" applyAlignment="1">
      <alignment horizontal="right"/>
    </xf>
    <xf numFmtId="193" fontId="4" fillId="0" borderId="2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0" fontId="7" fillId="0" borderId="0" xfId="0" applyFont="1"/>
    <xf numFmtId="3" fontId="4" fillId="0" borderId="0" xfId="0" applyNumberFormat="1" applyFont="1" applyFill="1" applyAlignment="1">
      <alignment horizontal="right"/>
    </xf>
    <xf numFmtId="41" fontId="4" fillId="0" borderId="0" xfId="0" applyNumberFormat="1" applyFont="1" applyFill="1" applyAlignment="1">
      <alignment horizontal="right"/>
    </xf>
    <xf numFmtId="43" fontId="4" fillId="0" borderId="0" xfId="0" applyNumberFormat="1" applyFont="1" applyFill="1" applyAlignment="1">
      <alignment horizontal="right"/>
    </xf>
    <xf numFmtId="43" fontId="4" fillId="0" borderId="0" xfId="3" applyNumberFormat="1" applyFont="1" applyAlignment="1">
      <alignment horizontal="right"/>
    </xf>
    <xf numFmtId="41" fontId="2" fillId="0" borderId="0" xfId="3" applyNumberFormat="1" applyFont="1" applyAlignment="1">
      <alignment horizontal="right"/>
    </xf>
    <xf numFmtId="3" fontId="8" fillId="0" borderId="0" xfId="0" applyNumberFormat="1" applyFont="1" applyFill="1" applyAlignment="1">
      <alignment horizontal="right"/>
    </xf>
    <xf numFmtId="41" fontId="2" fillId="0" borderId="0" xfId="3" applyNumberFormat="1" applyFont="1" applyFill="1" applyAlignment="1">
      <alignment horizontal="right" vertical="center"/>
    </xf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9"/>
  <sheetViews>
    <sheetView showGridLines="0" tabSelected="1" view="pageBreakPreview" zoomScale="80" zoomScaleNormal="75" zoomScaleSheetLayoutView="80" workbookViewId="0">
      <selection activeCell="C10" sqref="C10"/>
    </sheetView>
  </sheetViews>
  <sheetFormatPr defaultRowHeight="30.75" customHeight="1" x14ac:dyDescent="0.35"/>
  <cols>
    <col min="1" max="1" width="40.42578125" style="4" customWidth="1"/>
    <col min="2" max="4" width="21.7109375" style="4" customWidth="1"/>
    <col min="5" max="5" width="9.140625" style="4"/>
    <col min="6" max="6" width="9.85546875" style="4" bestFit="1" customWidth="1"/>
    <col min="7" max="16384" width="9.140625" style="4"/>
  </cols>
  <sheetData>
    <row r="1" spans="1:9" s="3" customFormat="1" ht="23.25" x14ac:dyDescent="0.35">
      <c r="A1" s="3" t="s">
        <v>21</v>
      </c>
      <c r="B1" s="4"/>
      <c r="C1" s="4"/>
      <c r="D1" s="4"/>
    </row>
    <row r="2" spans="1:9" s="1" customFormat="1" ht="23.25" x14ac:dyDescent="0.35">
      <c r="A2" s="2" t="s">
        <v>24</v>
      </c>
    </row>
    <row r="3" spans="1:9" ht="9" customHeight="1" x14ac:dyDescent="0.35">
      <c r="A3" s="3"/>
    </row>
    <row r="4" spans="1:9" s="3" customFormat="1" ht="26.1" customHeight="1" x14ac:dyDescent="0.35">
      <c r="A4" s="5" t="s">
        <v>5</v>
      </c>
      <c r="B4" s="6" t="s">
        <v>0</v>
      </c>
      <c r="C4" s="6" t="s">
        <v>1</v>
      </c>
      <c r="D4" s="6" t="s">
        <v>2</v>
      </c>
    </row>
    <row r="5" spans="1:9" s="3" customFormat="1" ht="23.25" x14ac:dyDescent="0.35">
      <c r="A5" s="26"/>
      <c r="B5" s="37" t="s">
        <v>20</v>
      </c>
      <c r="C5" s="37"/>
      <c r="D5" s="37"/>
    </row>
    <row r="6" spans="1:9" s="8" customFormat="1" ht="21" customHeight="1" x14ac:dyDescent="0.35">
      <c r="A6" s="25" t="s">
        <v>3</v>
      </c>
      <c r="B6" s="27">
        <f>SUM(C6:D6)</f>
        <v>416894.67000000004</v>
      </c>
      <c r="C6" s="28">
        <f>C7+C8+C9+C10+C11+C15+C20</f>
        <v>227277.36000000002</v>
      </c>
      <c r="D6" s="23">
        <f>D7+D8+D9+D10+D11+D15</f>
        <v>189617.31</v>
      </c>
    </row>
    <row r="7" spans="1:9" s="11" customFormat="1" ht="24.95" customHeight="1" x14ac:dyDescent="0.35">
      <c r="A7" s="14" t="s">
        <v>7</v>
      </c>
      <c r="B7" s="15">
        <f>SUM(C7:D7)</f>
        <v>8646.35</v>
      </c>
      <c r="C7" s="30">
        <v>2832.89</v>
      </c>
      <c r="D7" s="35">
        <v>5813.46</v>
      </c>
      <c r="E7" s="9"/>
      <c r="F7" s="9"/>
      <c r="G7" s="9"/>
      <c r="H7" s="9"/>
      <c r="I7" s="9"/>
    </row>
    <row r="8" spans="1:9" s="11" customFormat="1" ht="24.95" customHeight="1" x14ac:dyDescent="0.35">
      <c r="A8" s="4" t="s">
        <v>6</v>
      </c>
      <c r="B8" s="15">
        <f t="shared" ref="B8:B20" si="0">SUM(C8:D8)</f>
        <v>112146.35</v>
      </c>
      <c r="C8" s="30">
        <v>61598.93</v>
      </c>
      <c r="D8" s="35">
        <v>50547.42</v>
      </c>
      <c r="H8" s="10"/>
      <c r="I8" s="10"/>
    </row>
    <row r="9" spans="1:9" s="11" customFormat="1" ht="24.95" customHeight="1" x14ac:dyDescent="0.35">
      <c r="A9" s="12" t="s">
        <v>8</v>
      </c>
      <c r="B9" s="15">
        <f t="shared" si="0"/>
        <v>135805.12</v>
      </c>
      <c r="C9" s="30">
        <v>74093.31</v>
      </c>
      <c r="D9" s="35">
        <v>61711.81</v>
      </c>
      <c r="H9" s="10"/>
      <c r="I9" s="10"/>
    </row>
    <row r="10" spans="1:9" s="11" customFormat="1" ht="24.95" customHeight="1" x14ac:dyDescent="0.35">
      <c r="A10" s="12" t="s">
        <v>9</v>
      </c>
      <c r="B10" s="15">
        <f t="shared" si="0"/>
        <v>72275.62</v>
      </c>
      <c r="C10" s="30">
        <v>40627.57</v>
      </c>
      <c r="D10" s="35">
        <v>31648.05</v>
      </c>
    </row>
    <row r="11" spans="1:9" ht="24.95" customHeight="1" x14ac:dyDescent="0.35">
      <c r="A11" s="4" t="s">
        <v>10</v>
      </c>
      <c r="B11" s="34">
        <f t="shared" si="0"/>
        <v>53006.880000000005</v>
      </c>
      <c r="C11" s="36">
        <f>SUM(C14+C12+C13+C14)</f>
        <v>27720.09</v>
      </c>
      <c r="D11" s="36">
        <f>SUM(D14+D12+D13+D14)</f>
        <v>25286.79</v>
      </c>
    </row>
    <row r="12" spans="1:9" ht="24.95" customHeight="1" x14ac:dyDescent="0.35">
      <c r="A12" s="16" t="s">
        <v>11</v>
      </c>
      <c r="B12" s="15">
        <f t="shared" si="0"/>
        <v>45513.78</v>
      </c>
      <c r="C12" s="30">
        <v>22916.97</v>
      </c>
      <c r="D12" s="30">
        <v>22596.81</v>
      </c>
    </row>
    <row r="13" spans="1:9" ht="24.95" customHeight="1" x14ac:dyDescent="0.35">
      <c r="A13" s="16" t="s">
        <v>12</v>
      </c>
      <c r="B13" s="15">
        <f t="shared" si="0"/>
        <v>7493.1</v>
      </c>
      <c r="C13" s="30">
        <v>4803.12</v>
      </c>
      <c r="D13" s="30">
        <v>2689.98</v>
      </c>
    </row>
    <row r="14" spans="1:9" ht="24.95" customHeight="1" x14ac:dyDescent="0.35">
      <c r="A14" s="17" t="s">
        <v>19</v>
      </c>
      <c r="B14" s="15">
        <f t="shared" si="0"/>
        <v>0</v>
      </c>
      <c r="C14" s="31">
        <v>0</v>
      </c>
      <c r="D14" s="31">
        <v>0</v>
      </c>
    </row>
    <row r="15" spans="1:9" ht="24.95" customHeight="1" x14ac:dyDescent="0.35">
      <c r="A15" s="4" t="s">
        <v>13</v>
      </c>
      <c r="B15" s="34">
        <f t="shared" si="0"/>
        <v>35014.35</v>
      </c>
      <c r="C15" s="36">
        <f>SUM(C18+C16+C17)</f>
        <v>20404.57</v>
      </c>
      <c r="D15" s="36">
        <f>SUM(D18+D16+D17)</f>
        <v>14609.779999999999</v>
      </c>
    </row>
    <row r="16" spans="1:9" s="11" customFormat="1" ht="24.95" customHeight="1" x14ac:dyDescent="0.35">
      <c r="A16" s="17" t="s">
        <v>14</v>
      </c>
      <c r="B16" s="15">
        <f t="shared" si="0"/>
        <v>16716.07</v>
      </c>
      <c r="C16" s="30">
        <v>9374.19</v>
      </c>
      <c r="D16" s="30">
        <v>7341.88</v>
      </c>
    </row>
    <row r="17" spans="1:8" s="11" customFormat="1" ht="24.95" customHeight="1" x14ac:dyDescent="0.35">
      <c r="A17" s="17" t="s">
        <v>15</v>
      </c>
      <c r="B17" s="15">
        <f t="shared" si="0"/>
        <v>15810.14</v>
      </c>
      <c r="C17" s="30">
        <v>10271.07</v>
      </c>
      <c r="D17" s="30">
        <v>5539.07</v>
      </c>
    </row>
    <row r="18" spans="1:8" s="11" customFormat="1" ht="24.95" customHeight="1" x14ac:dyDescent="0.35">
      <c r="A18" s="17" t="s">
        <v>16</v>
      </c>
      <c r="B18" s="15">
        <f t="shared" si="0"/>
        <v>2488.14</v>
      </c>
      <c r="C18" s="30">
        <v>759.31</v>
      </c>
      <c r="D18" s="30">
        <v>1728.83</v>
      </c>
    </row>
    <row r="19" spans="1:8" s="11" customFormat="1" ht="24.95" customHeight="1" x14ac:dyDescent="0.35">
      <c r="A19" s="16" t="s">
        <v>17</v>
      </c>
      <c r="B19" s="33">
        <f t="shared" si="0"/>
        <v>0</v>
      </c>
      <c r="C19" s="32">
        <v>0</v>
      </c>
      <c r="D19" s="32">
        <v>0</v>
      </c>
    </row>
    <row r="20" spans="1:8" s="11" customFormat="1" ht="24.95" customHeight="1" x14ac:dyDescent="0.35">
      <c r="A20" s="16" t="s">
        <v>18</v>
      </c>
      <c r="B20" s="33">
        <f t="shared" si="0"/>
        <v>0</v>
      </c>
      <c r="C20" s="32">
        <v>0</v>
      </c>
      <c r="D20" s="32">
        <v>0</v>
      </c>
    </row>
    <row r="21" spans="1:8" ht="23.25" x14ac:dyDescent="0.35">
      <c r="B21" s="38" t="s">
        <v>4</v>
      </c>
      <c r="C21" s="38"/>
      <c r="D21" s="38"/>
      <c r="F21" s="13"/>
      <c r="G21" s="13"/>
      <c r="H21" s="13"/>
    </row>
    <row r="22" spans="1:8" ht="18.75" customHeight="1" x14ac:dyDescent="0.35">
      <c r="A22" s="7" t="s">
        <v>3</v>
      </c>
      <c r="B22" s="18">
        <f>SUM(B23:B27,B31)</f>
        <v>99.999999999999986</v>
      </c>
      <c r="C22" s="18">
        <f>SUM(C23:C27,C31)-0.1</f>
        <v>99.95</v>
      </c>
      <c r="D22" s="18">
        <f>SUM(D23:D27,D31)</f>
        <v>100.02240212562872</v>
      </c>
      <c r="F22" s="13"/>
      <c r="G22" s="13"/>
      <c r="H22" s="13"/>
    </row>
    <row r="23" spans="1:8" ht="24.95" customHeight="1" x14ac:dyDescent="0.35">
      <c r="A23" s="14" t="s">
        <v>7</v>
      </c>
      <c r="B23" s="19">
        <f>+B7/$B$6*100</f>
        <v>2.0739890965744414</v>
      </c>
      <c r="C23" s="19">
        <f t="shared" ref="C23:C36" si="1">+C7/$C$6*100</f>
        <v>1.2464461924408132</v>
      </c>
      <c r="D23" s="19">
        <f>+D7/$D$6*100</f>
        <v>3.0658909779914083</v>
      </c>
      <c r="F23" s="13"/>
      <c r="G23" s="13"/>
      <c r="H23" s="13"/>
    </row>
    <row r="24" spans="1:8" ht="24.95" customHeight="1" x14ac:dyDescent="0.35">
      <c r="A24" s="4" t="s">
        <v>6</v>
      </c>
      <c r="B24" s="19">
        <f t="shared" ref="B24:B30" si="2">+B8/$B$6*100</f>
        <v>26.900403883791558</v>
      </c>
      <c r="C24" s="19">
        <f t="shared" si="1"/>
        <v>27.102976732922272</v>
      </c>
      <c r="D24" s="19">
        <v>26.7</v>
      </c>
      <c r="F24" s="13"/>
      <c r="G24" s="13"/>
      <c r="H24" s="13"/>
    </row>
    <row r="25" spans="1:8" ht="24.95" customHeight="1" x14ac:dyDescent="0.35">
      <c r="A25" s="12" t="s">
        <v>8</v>
      </c>
      <c r="B25" s="19">
        <f t="shared" si="2"/>
        <v>32.575403278722654</v>
      </c>
      <c r="C25" s="19">
        <f>+C9/$C$6*100</f>
        <v>32.600391873612047</v>
      </c>
      <c r="D25" s="19">
        <f>+D9/$D$6*100</f>
        <v>32.545451678435896</v>
      </c>
      <c r="F25" s="13"/>
      <c r="G25" s="13"/>
      <c r="H25" s="13"/>
    </row>
    <row r="26" spans="1:8" ht="24.95" customHeight="1" x14ac:dyDescent="0.35">
      <c r="A26" s="12" t="s">
        <v>9</v>
      </c>
      <c r="B26" s="19">
        <f>+B10/$B$6*100</f>
        <v>17.336662039838501</v>
      </c>
      <c r="C26" s="19">
        <f>+C10/$C$6*100</f>
        <v>17.875766420377285</v>
      </c>
      <c r="D26" s="19">
        <f t="shared" ref="D26:D36" si="3">+D10/$D$6*100</f>
        <v>16.690485694581366</v>
      </c>
      <c r="F26" s="13"/>
      <c r="G26" s="13"/>
      <c r="H26" s="13"/>
    </row>
    <row r="27" spans="1:8" ht="24.95" customHeight="1" x14ac:dyDescent="0.35">
      <c r="A27" s="4" t="s">
        <v>10</v>
      </c>
      <c r="B27" s="19">
        <f>+B11/$B$6*100</f>
        <v>12.714693617934717</v>
      </c>
      <c r="C27" s="19">
        <f>SUM(C28:C30)</f>
        <v>12.296590984689367</v>
      </c>
      <c r="D27" s="19">
        <f t="shared" si="3"/>
        <v>13.335697041583389</v>
      </c>
      <c r="F27" s="13"/>
      <c r="G27" s="13"/>
      <c r="H27" s="13"/>
    </row>
    <row r="28" spans="1:8" ht="24.95" customHeight="1" x14ac:dyDescent="0.35">
      <c r="A28" s="16" t="s">
        <v>11</v>
      </c>
      <c r="B28" s="19">
        <f t="shared" si="2"/>
        <v>10.917333147962768</v>
      </c>
      <c r="C28" s="19">
        <f>(+C12/$C$6*100)+0.1</f>
        <v>10.183261262802418</v>
      </c>
      <c r="D28" s="19">
        <f t="shared" si="3"/>
        <v>11.917060736701728</v>
      </c>
      <c r="F28" s="13"/>
      <c r="G28" s="13"/>
      <c r="H28" s="13"/>
    </row>
    <row r="29" spans="1:8" ht="24.95" customHeight="1" x14ac:dyDescent="0.35">
      <c r="A29" s="16" t="s">
        <v>12</v>
      </c>
      <c r="B29" s="19">
        <f t="shared" si="2"/>
        <v>1.7973604699719474</v>
      </c>
      <c r="C29" s="19">
        <f t="shared" si="1"/>
        <v>2.1133297218869487</v>
      </c>
      <c r="D29" s="19">
        <f>+D13/$D$6*100</f>
        <v>1.4186363048816588</v>
      </c>
      <c r="F29" s="13"/>
      <c r="G29" s="13"/>
      <c r="H29" s="13"/>
    </row>
    <row r="30" spans="1:8" ht="24.95" customHeight="1" x14ac:dyDescent="0.35">
      <c r="A30" s="17" t="s">
        <v>19</v>
      </c>
      <c r="B30" s="19">
        <f t="shared" si="2"/>
        <v>0</v>
      </c>
      <c r="C30" s="19">
        <f t="shared" si="1"/>
        <v>0</v>
      </c>
      <c r="D30" s="19">
        <f>+D14/$D$6*100</f>
        <v>0</v>
      </c>
      <c r="F30" s="13"/>
      <c r="G30" s="13"/>
      <c r="H30" s="13"/>
    </row>
    <row r="31" spans="1:8" ht="24.95" customHeight="1" x14ac:dyDescent="0.35">
      <c r="A31" s="4" t="s">
        <v>13</v>
      </c>
      <c r="B31" s="19">
        <f>SUM(B32:B34)</f>
        <v>8.3988480831381196</v>
      </c>
      <c r="C31" s="19">
        <f>SUM(C32:C34)-0.04</f>
        <v>8.9278277959582084</v>
      </c>
      <c r="D31" s="19">
        <f>SUM(D32:D34)-0.02</f>
        <v>7.6848767330366616</v>
      </c>
      <c r="F31" s="13"/>
      <c r="G31" s="13"/>
      <c r="H31" s="13"/>
    </row>
    <row r="32" spans="1:8" ht="24.95" customHeight="1" x14ac:dyDescent="0.35">
      <c r="A32" s="17" t="s">
        <v>14</v>
      </c>
      <c r="B32" s="19">
        <f>+B16/$B$6*100</f>
        <v>4.0096626805039257</v>
      </c>
      <c r="C32" s="19">
        <f>+C16/$C$6*100-0.01</f>
        <v>4.1145595249786435</v>
      </c>
      <c r="D32" s="19">
        <f t="shared" si="3"/>
        <v>3.8719460791844371</v>
      </c>
      <c r="F32" s="13"/>
      <c r="G32" s="13"/>
      <c r="H32" s="13"/>
    </row>
    <row r="33" spans="1:8" ht="24.95" customHeight="1" x14ac:dyDescent="0.35">
      <c r="A33" s="17" t="s">
        <v>15</v>
      </c>
      <c r="B33" s="19">
        <f>+B17/$B$6*100</f>
        <v>3.7923583911494951</v>
      </c>
      <c r="C33" s="19">
        <f t="shared" si="1"/>
        <v>4.5191786810617645</v>
      </c>
      <c r="D33" s="19">
        <f t="shared" si="3"/>
        <v>2.9211837252622135</v>
      </c>
      <c r="F33" s="13"/>
      <c r="G33" s="13"/>
      <c r="H33" s="13"/>
    </row>
    <row r="34" spans="1:8" ht="24.95" customHeight="1" x14ac:dyDescent="0.35">
      <c r="A34" s="17" t="s">
        <v>16</v>
      </c>
      <c r="B34" s="19">
        <f>+B18/$B$6*100</f>
        <v>0.59682701148469941</v>
      </c>
      <c r="C34" s="19">
        <f t="shared" si="1"/>
        <v>0.33408958991779908</v>
      </c>
      <c r="D34" s="19">
        <f>+D18/$D$6*100</f>
        <v>0.91174692859001105</v>
      </c>
      <c r="F34" s="13"/>
      <c r="G34" s="13"/>
      <c r="H34" s="13"/>
    </row>
    <row r="35" spans="1:8" ht="24.95" customHeight="1" x14ac:dyDescent="0.35">
      <c r="A35" s="16" t="s">
        <v>17</v>
      </c>
      <c r="B35" s="22">
        <f>+B19/$B$6*100</f>
        <v>0</v>
      </c>
      <c r="C35" s="19">
        <f t="shared" si="1"/>
        <v>0</v>
      </c>
      <c r="D35" s="19">
        <f t="shared" si="3"/>
        <v>0</v>
      </c>
      <c r="F35" s="13"/>
      <c r="G35" s="13"/>
      <c r="H35" s="13"/>
    </row>
    <row r="36" spans="1:8" ht="24.95" customHeight="1" x14ac:dyDescent="0.35">
      <c r="A36" s="20" t="s">
        <v>18</v>
      </c>
      <c r="B36" s="24">
        <f>+B20/$B$6*100</f>
        <v>0</v>
      </c>
      <c r="C36" s="21">
        <f t="shared" si="1"/>
        <v>0</v>
      </c>
      <c r="D36" s="21">
        <f t="shared" si="3"/>
        <v>0</v>
      </c>
      <c r="F36" s="13"/>
      <c r="G36" s="13"/>
      <c r="H36" s="13"/>
    </row>
    <row r="37" spans="1:8" ht="8.25" customHeight="1" x14ac:dyDescent="0.35">
      <c r="B37" s="13"/>
      <c r="C37" s="13"/>
      <c r="D37" s="13"/>
    </row>
    <row r="38" spans="1:8" s="29" customFormat="1" ht="24" customHeight="1" x14ac:dyDescent="0.5">
      <c r="A38" s="29" t="s">
        <v>22</v>
      </c>
    </row>
    <row r="39" spans="1:8" s="29" customFormat="1" ht="23.25" customHeight="1" x14ac:dyDescent="0.5">
      <c r="A39" s="29" t="s">
        <v>23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2015-10-17T03:50:58Z</cp:lastPrinted>
  <dcterms:created xsi:type="dcterms:W3CDTF">2000-11-20T04:06:35Z</dcterms:created>
  <dcterms:modified xsi:type="dcterms:W3CDTF">2017-05-31T04:52:24Z</dcterms:modified>
</cp:coreProperties>
</file>