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B27" i="22" l="1"/>
  <c r="D11" i="22"/>
  <c r="C11" i="22"/>
  <c r="D15" i="22"/>
  <c r="C15" i="22"/>
  <c r="B11" i="22" l="1"/>
  <c r="B20" i="22" l="1"/>
  <c r="B19" i="22"/>
  <c r="B18" i="22"/>
  <c r="B17" i="22"/>
  <c r="B16" i="22"/>
  <c r="B14" i="22"/>
  <c r="B13" i="22"/>
  <c r="B10" i="22"/>
  <c r="B9" i="22"/>
  <c r="B8" i="22"/>
  <c r="B7" i="22"/>
  <c r="D6" i="22" l="1"/>
  <c r="D24" i="22" s="1"/>
  <c r="C6" i="22"/>
  <c r="C28" i="22" s="1"/>
  <c r="B12" i="22"/>
  <c r="B15" i="22"/>
  <c r="C32" i="22" l="1"/>
  <c r="C31" i="22" s="1"/>
  <c r="C26" i="22"/>
  <c r="C36" i="22"/>
  <c r="C25" i="22"/>
  <c r="C35" i="22"/>
  <c r="C33" i="22"/>
  <c r="C24" i="22"/>
  <c r="C29" i="22"/>
  <c r="C30" i="22"/>
  <c r="C34" i="22"/>
  <c r="B6" i="22"/>
  <c r="D26" i="22"/>
  <c r="D25" i="22"/>
  <c r="D28" i="22"/>
  <c r="D29" i="22"/>
  <c r="D32" i="22"/>
  <c r="D23" i="22"/>
  <c r="D36" i="22"/>
  <c r="D27" i="22"/>
  <c r="D33" i="22"/>
  <c r="D35" i="22"/>
  <c r="D34" i="22"/>
  <c r="D30" i="22"/>
  <c r="C27" i="22" l="1"/>
  <c r="D31" i="22"/>
  <c r="D22" i="22"/>
  <c r="B34" i="22"/>
  <c r="B23" i="22"/>
  <c r="B32" i="22"/>
  <c r="B25" i="22"/>
  <c r="B28" i="22"/>
  <c r="B24" i="22"/>
  <c r="B29" i="22"/>
  <c r="B30" i="22"/>
  <c r="B33" i="22"/>
  <c r="B35" i="22"/>
  <c r="B36" i="22"/>
  <c r="B31" i="22" l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<sst xmlns="http://schemas.openxmlformats.org/spreadsheetml/2006/main" count="40" uniqueCount="25">
  <si>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</si>
  <si>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</si>
  <si>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</si>
  <si>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</si>
  <si>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</si>
  <si>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</si>
  <si>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</si>
  <si>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</si>
  <si>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</si>
  <si>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</si>
  <si>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</si>
  <si>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</si>
  <si>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</si>
  <si>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</si>
  <si>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</si>
  <si>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</si>
  <si>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</si>
  <si>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</si>
  <si>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</si>
  <si>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</si>
  <si>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</si>
  <si>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</si>
  <si>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</si>
  <si>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2555</t>
  </si>
  <si>
    <t xml:space="preserve">                เดือนตุลาคม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</si>
</sst>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2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19" zoomScale="80" zoomScaleNormal="75" zoomScaleSheetLayoutView="80" workbookViewId="0">
      <selection activeCell="C23" sqref="C23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24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4"/>
      <c r="B5" s="32" t="s">
        <v>20</v>
      </c>
      <c r="C5" s="32"/>
      <c r="D5" s="32"/>
    </row>
    <row r="6" spans="1:9" s="8" customFormat="1" ht="21" customHeight="1" x14ac:dyDescent="0.35">
      <c r="A6" s="23" t="s">
        <v>3</v>
      </c>
      <c r="B6" s="25">
        <f>SUM(C6:D6)</f>
        <v>423714.49</v>
      </c>
      <c r="C6" s="26">
        <f>C7+C8+C9+C10+C11+C15+C20</f>
        <v>232504.38</v>
      </c>
      <c r="D6" s="26">
        <f>D7+D8+D9+D10+D11+D15+D20</f>
        <v>191210.11000000002</v>
      </c>
    </row>
    <row r="7" spans="1:9" s="11" customFormat="1" ht="24.95" customHeight="1" x14ac:dyDescent="0.35">
      <c r="A7" s="14" t="s">
        <v>7</v>
      </c>
      <c r="B7" s="15">
        <f>SUM(C7:D7)</f>
        <v>9736.2799999999988</v>
      </c>
      <c r="C7" s="29">
        <v>3871.13</v>
      </c>
      <c r="D7" s="29">
        <v>5865.15</v>
      </c>
      <c r="E7" s="28"/>
      <c r="F7" s="28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109461.51999999999</v>
      </c>
      <c r="C8" s="29">
        <v>60495.06</v>
      </c>
      <c r="D8" s="29">
        <v>48966.46</v>
      </c>
      <c r="E8" s="28"/>
      <c r="F8" s="28"/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133166.45000000001</v>
      </c>
      <c r="C9" s="29">
        <v>71289.149999999994</v>
      </c>
      <c r="D9" s="29">
        <v>61877.3</v>
      </c>
      <c r="E9" s="28"/>
      <c r="F9" s="28"/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75147.97</v>
      </c>
      <c r="C10" s="29">
        <v>43532.44</v>
      </c>
      <c r="D10" s="29">
        <v>31615.53</v>
      </c>
      <c r="E10" s="28"/>
      <c r="F10" s="28"/>
    </row>
    <row r="11" spans="1:9" ht="24.95" customHeight="1" x14ac:dyDescent="0.35">
      <c r="A11" s="4" t="s">
        <v>10</v>
      </c>
      <c r="B11" s="15">
        <f t="shared" si="0"/>
        <v>58390.35</v>
      </c>
      <c r="C11" s="31">
        <f>SUM(C12:C14)</f>
        <v>32105.84</v>
      </c>
      <c r="D11" s="31">
        <f>SUM(D12:D14)</f>
        <v>26284.51</v>
      </c>
    </row>
    <row r="12" spans="1:9" ht="24.95" customHeight="1" x14ac:dyDescent="0.35">
      <c r="A12" s="16" t="s">
        <v>11</v>
      </c>
      <c r="B12" s="15">
        <f t="shared" si="0"/>
        <v>51746.55</v>
      </c>
      <c r="C12" s="29">
        <v>28230.52</v>
      </c>
      <c r="D12" s="29">
        <v>23516.03</v>
      </c>
    </row>
    <row r="13" spans="1:9" ht="24.95" customHeight="1" x14ac:dyDescent="0.35">
      <c r="A13" s="16" t="s">
        <v>12</v>
      </c>
      <c r="B13" s="15">
        <f t="shared" si="0"/>
        <v>6643.8</v>
      </c>
      <c r="C13" s="29">
        <v>3875.32</v>
      </c>
      <c r="D13" s="29">
        <v>2768.48</v>
      </c>
    </row>
    <row r="14" spans="1:9" ht="24.95" customHeight="1" x14ac:dyDescent="0.35">
      <c r="A14" s="17" t="s">
        <v>19</v>
      </c>
      <c r="B14" s="15">
        <f t="shared" si="0"/>
        <v>0</v>
      </c>
      <c r="C14" s="30">
        <v>0</v>
      </c>
      <c r="D14" s="30">
        <v>0</v>
      </c>
    </row>
    <row r="15" spans="1:9" ht="24.95" customHeight="1" x14ac:dyDescent="0.35">
      <c r="A15" s="4" t="s">
        <v>13</v>
      </c>
      <c r="B15" s="15">
        <f t="shared" si="0"/>
        <v>37811.919999999998</v>
      </c>
      <c r="C15" s="31">
        <f>SUM(C16:C18)</f>
        <v>21210.760000000002</v>
      </c>
      <c r="D15" s="31">
        <f>SUM(D16:D18)</f>
        <v>16601.16</v>
      </c>
    </row>
    <row r="16" spans="1:9" s="11" customFormat="1" ht="24.95" customHeight="1" x14ac:dyDescent="0.35">
      <c r="A16" s="17" t="s">
        <v>14</v>
      </c>
      <c r="B16" s="15">
        <f t="shared" si="0"/>
        <v>17959.900000000001</v>
      </c>
      <c r="C16" s="29">
        <v>7697.75</v>
      </c>
      <c r="D16" s="29">
        <v>10262.15</v>
      </c>
    </row>
    <row r="17" spans="1:8" s="11" customFormat="1" ht="24.95" customHeight="1" x14ac:dyDescent="0.35">
      <c r="A17" s="17" t="s">
        <v>15</v>
      </c>
      <c r="B17" s="15">
        <f t="shared" si="0"/>
        <v>15417.6</v>
      </c>
      <c r="C17" s="29">
        <v>10825.02</v>
      </c>
      <c r="D17" s="29">
        <v>4592.58</v>
      </c>
    </row>
    <row r="18" spans="1:8" s="11" customFormat="1" ht="24.95" customHeight="1" x14ac:dyDescent="0.35">
      <c r="A18" s="17" t="s">
        <v>16</v>
      </c>
      <c r="B18" s="15">
        <f t="shared" si="0"/>
        <v>4434.42</v>
      </c>
      <c r="C18" s="29">
        <v>2687.99</v>
      </c>
      <c r="D18" s="29">
        <v>1746.43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30">
        <v>0</v>
      </c>
      <c r="D19" s="30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30">
        <v>0</v>
      </c>
      <c r="D20" s="30">
        <v>0</v>
      </c>
    </row>
    <row r="21" spans="1:8" ht="23.25" x14ac:dyDescent="0.35">
      <c r="B21" s="33" t="s">
        <v>4</v>
      </c>
      <c r="C21" s="33"/>
      <c r="D21" s="33"/>
      <c r="F21" s="13"/>
      <c r="G21" s="13"/>
      <c r="H21" s="13"/>
    </row>
    <row r="22" spans="1:8" ht="18.75" customHeight="1" x14ac:dyDescent="0.35">
      <c r="A22" s="7" t="s">
        <v>3</v>
      </c>
      <c r="B22" s="18">
        <v>100</v>
      </c>
      <c r="C22" s="18">
        <v>100</v>
      </c>
      <c r="D22" s="18">
        <f>SUM(D23:D27,D31)</f>
        <v>99.969999999999985</v>
      </c>
      <c r="F22" s="13"/>
      <c r="G22" s="13"/>
      <c r="H22" s="13"/>
    </row>
    <row r="23" spans="1:8" ht="24.95" customHeight="1" x14ac:dyDescent="0.35">
      <c r="A23" s="14" t="s">
        <v>7</v>
      </c>
      <c r="B23" s="19">
        <f>+B7/$B$6*100</f>
        <v>2.2978397552559504</v>
      </c>
      <c r="C23" s="19">
        <v>1.6</v>
      </c>
      <c r="D23" s="19">
        <f>+D7/$D$6*100</f>
        <v>3.0673848783414219</v>
      </c>
      <c r="F23" s="13"/>
      <c r="G23" s="13"/>
      <c r="H23" s="13"/>
    </row>
    <row r="24" spans="1:8" ht="24.95" customHeight="1" x14ac:dyDescent="0.35">
      <c r="A24" s="4" t="s">
        <v>6</v>
      </c>
      <c r="B24" s="19">
        <f t="shared" ref="B24:B30" si="1">+B8/$B$6*100</f>
        <v>25.833791995171083</v>
      </c>
      <c r="C24" s="19">
        <f t="shared" ref="C24:C36" si="2">+C8/$C$6*100</f>
        <v>26.018890482837353</v>
      </c>
      <c r="D24" s="19">
        <f>+D8/$D$6*100-0.01</f>
        <v>25.598719120552772</v>
      </c>
      <c r="F24" s="13"/>
      <c r="G24" s="13"/>
      <c r="H24" s="13"/>
    </row>
    <row r="25" spans="1:8" ht="24.95" customHeight="1" x14ac:dyDescent="0.35">
      <c r="A25" s="12" t="s">
        <v>8</v>
      </c>
      <c r="B25" s="19">
        <f t="shared" si="1"/>
        <v>31.428344591189227</v>
      </c>
      <c r="C25" s="19">
        <f>+C9/$C$6*100</f>
        <v>30.661422378365515</v>
      </c>
      <c r="D25" s="19">
        <f>+D9/$D$6*100</f>
        <v>32.360893469492801</v>
      </c>
      <c r="F25" s="13"/>
      <c r="G25" s="13"/>
      <c r="H25" s="13"/>
    </row>
    <row r="26" spans="1:8" ht="24.95" customHeight="1" x14ac:dyDescent="0.35">
      <c r="A26" s="12" t="s">
        <v>9</v>
      </c>
      <c r="B26" s="19">
        <v>17.8</v>
      </c>
      <c r="C26" s="19">
        <f>+C10/$C$6*100</f>
        <v>18.723277385140015</v>
      </c>
      <c r="D26" s="19">
        <f t="shared" ref="D26:D36" si="3">+D10/$D$6*100</f>
        <v>16.534444752947422</v>
      </c>
      <c r="F26" s="13"/>
      <c r="G26" s="13"/>
      <c r="H26" s="13"/>
    </row>
    <row r="27" spans="1:8" ht="24.95" customHeight="1" x14ac:dyDescent="0.35">
      <c r="A27" s="4" t="s">
        <v>10</v>
      </c>
      <c r="B27" s="18">
        <f>SUM(B28:B30)</f>
        <v>13.780588433499172</v>
      </c>
      <c r="C27" s="18">
        <f>SUM(C28:C30)</f>
        <v>13.908703302707673</v>
      </c>
      <c r="D27" s="18">
        <f t="shared" si="3"/>
        <v>13.746401798524143</v>
      </c>
      <c r="F27" s="13"/>
      <c r="G27" s="13"/>
      <c r="H27" s="13"/>
    </row>
    <row r="28" spans="1:8" ht="24.95" customHeight="1" x14ac:dyDescent="0.35">
      <c r="A28" s="16" t="s">
        <v>11</v>
      </c>
      <c r="B28" s="19">
        <f t="shared" si="1"/>
        <v>12.212598629799043</v>
      </c>
      <c r="C28" s="19">
        <f>(+C12/$C$6*100)+0.1</f>
        <v>12.241930401483188</v>
      </c>
      <c r="D28" s="19">
        <f t="shared" si="3"/>
        <v>12.298528566298089</v>
      </c>
      <c r="F28" s="13"/>
      <c r="G28" s="13"/>
      <c r="H28" s="13"/>
    </row>
    <row r="29" spans="1:8" ht="24.95" customHeight="1" x14ac:dyDescent="0.35">
      <c r="A29" s="16" t="s">
        <v>12</v>
      </c>
      <c r="B29" s="19">
        <f t="shared" si="1"/>
        <v>1.5679898037001285</v>
      </c>
      <c r="C29" s="19">
        <f t="shared" si="2"/>
        <v>1.6667729012244847</v>
      </c>
      <c r="D29" s="19">
        <f>+D13/$D$6*100</f>
        <v>1.4478732322260575</v>
      </c>
      <c r="F29" s="13"/>
      <c r="G29" s="13"/>
      <c r="H29" s="13"/>
    </row>
    <row r="30" spans="1:8" ht="24.95" customHeight="1" x14ac:dyDescent="0.35">
      <c r="A30" s="17" t="s">
        <v>19</v>
      </c>
      <c r="B30" s="19">
        <f t="shared" si="1"/>
        <v>0</v>
      </c>
      <c r="C30" s="19">
        <f t="shared" si="2"/>
        <v>0</v>
      </c>
      <c r="D30" s="19">
        <f>+D14/$D$6*100</f>
        <v>0</v>
      </c>
      <c r="F30" s="13"/>
      <c r="G30" s="13"/>
      <c r="H30" s="13"/>
    </row>
    <row r="31" spans="1:8" ht="24.95" customHeight="1" x14ac:dyDescent="0.35">
      <c r="A31" s="4" t="s">
        <v>13</v>
      </c>
      <c r="B31" s="18">
        <f>SUM(B32:B34)</f>
        <v>8.9239147804456724</v>
      </c>
      <c r="C31" s="18">
        <f>SUM(C32:C34)-0.04</f>
        <v>9.0727356663130401</v>
      </c>
      <c r="D31" s="18">
        <f>SUM(D32:D34)-0.02</f>
        <v>8.6621559801414261</v>
      </c>
      <c r="F31" s="13"/>
      <c r="G31" s="13"/>
      <c r="H31" s="13"/>
    </row>
    <row r="32" spans="1:8" ht="24.95" customHeight="1" x14ac:dyDescent="0.35">
      <c r="A32" s="17" t="s">
        <v>14</v>
      </c>
      <c r="B32" s="19">
        <f>+B16/$B$6*100</f>
        <v>4.2386796826325197</v>
      </c>
      <c r="C32" s="19">
        <f>+C16/$C$6*100-0.01</f>
        <v>3.3007978438943817</v>
      </c>
      <c r="D32" s="19">
        <f t="shared" si="3"/>
        <v>5.366949477723745</v>
      </c>
      <c r="F32" s="13"/>
      <c r="G32" s="13"/>
      <c r="H32" s="13"/>
    </row>
    <row r="33" spans="1:8" ht="24.95" customHeight="1" x14ac:dyDescent="0.35">
      <c r="A33" s="17" t="s">
        <v>15</v>
      </c>
      <c r="B33" s="19">
        <f>+B17/$B$6*100</f>
        <v>3.6386766003683282</v>
      </c>
      <c r="C33" s="19">
        <f t="shared" si="2"/>
        <v>4.6558348707237265</v>
      </c>
      <c r="D33" s="19">
        <f t="shared" si="3"/>
        <v>2.4018499858611033</v>
      </c>
      <c r="F33" s="13"/>
      <c r="G33" s="13"/>
      <c r="H33" s="13"/>
    </row>
    <row r="34" spans="1:8" ht="24.95" customHeight="1" x14ac:dyDescent="0.35">
      <c r="A34" s="17" t="s">
        <v>16</v>
      </c>
      <c r="B34" s="19">
        <f>+B18/$B$6*100</f>
        <v>1.0465584974448243</v>
      </c>
      <c r="C34" s="19">
        <f t="shared" si="2"/>
        <v>1.1561029516949313</v>
      </c>
      <c r="D34" s="19">
        <f>+D18/$D$6*100</f>
        <v>0.91335651655657746</v>
      </c>
      <c r="F34" s="13"/>
      <c r="G34" s="13"/>
      <c r="H34" s="13"/>
    </row>
    <row r="35" spans="1:8" ht="24.95" customHeight="1" x14ac:dyDescent="0.35">
      <c r="A35" s="16" t="s">
        <v>17</v>
      </c>
      <c r="B35" s="19">
        <f>+B19/$B$6*100</f>
        <v>0</v>
      </c>
      <c r="C35" s="19">
        <f t="shared" si="2"/>
        <v>0</v>
      </c>
      <c r="D35" s="19">
        <f t="shared" si="3"/>
        <v>0</v>
      </c>
      <c r="F35" s="13"/>
      <c r="G35" s="13"/>
      <c r="H35" s="13"/>
    </row>
    <row r="36" spans="1:8" ht="24.95" customHeight="1" x14ac:dyDescent="0.35">
      <c r="A36" s="20" t="s">
        <v>18</v>
      </c>
      <c r="B36" s="22">
        <f>+B20/$B$6*100</f>
        <v>0</v>
      </c>
      <c r="C36" s="21">
        <f t="shared" si="2"/>
        <v>0</v>
      </c>
      <c r="D36" s="21">
        <f t="shared" si="3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7" customFormat="1" ht="24" customHeight="1" x14ac:dyDescent="0.5">
      <c r="A38" s="27" t="s">
        <v>22</v>
      </c>
    </row>
    <row r="39" spans="1:8" s="27" customFormat="1" ht="23.25" customHeight="1" x14ac:dyDescent="0.5">
      <c r="A39" s="27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2017-05-31T08:40:52Z</dcterms:modified>
</cp:coreProperties>
</file>