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7" sheetId="22" r:id="rId1"/>
  </sheets>
  <definedNames>
    <definedName name="_xlnm.Print_Area" localSheetId="0">ตารางที่7!$A$1:$D$39</definedName>
  </definedNames>
  <calcPr calcId="152511"/>
</workbook>
</file>

<file path=xl/calcChain.xml><?xml version="1.0" encoding="utf-8"?>
<calcChain xmlns="http://schemas.openxmlformats.org/spreadsheetml/2006/main">
  <c r="C22" i="22" l="1"/>
  <c r="D15" i="22" l="1"/>
  <c r="C15" i="22"/>
  <c r="B11" i="22"/>
  <c r="D11" i="22"/>
  <c r="C11" i="22"/>
  <c r="B20" i="22" l="1"/>
  <c r="B19" i="22"/>
  <c r="B18" i="22"/>
  <c r="B17" i="22"/>
  <c r="B16" i="22"/>
  <c r="B14" i="22"/>
  <c r="B13" i="22"/>
  <c r="B10" i="22"/>
  <c r="B9" i="22"/>
  <c r="B8" i="22"/>
  <c r="B7" i="22"/>
  <c r="D6" i="22" l="1"/>
  <c r="D24" i="22" s="1"/>
  <c r="B12" i="22"/>
  <c r="B15" i="22"/>
  <c r="D26" i="22" l="1"/>
  <c r="D25" i="22"/>
  <c r="D28" i="22"/>
  <c r="D29" i="22"/>
  <c r="D32" i="22"/>
  <c r="D23" i="22"/>
  <c r="D36" i="22"/>
  <c r="D27" i="22"/>
  <c r="D33" i="22"/>
  <c r="D35" i="22"/>
  <c r="D34" i="22"/>
  <c r="D30" i="22"/>
  <c r="D31" i="22" l="1"/>
  <c r="D22" i="22" s="1"/>
  <c r="C6" i="22" l="1"/>
  <c r="C36" i="22" s="1"/>
  <c r="C30" i="22" l="1"/>
  <c r="C33" i="22"/>
  <c r="C28" i="22"/>
  <c r="C34" i="22"/>
  <c r="C26" i="22"/>
  <c r="C25" i="22"/>
  <c r="C35" i="22"/>
  <c r="C29" i="22"/>
  <c r="B6" i="22"/>
  <c r="C23" i="22"/>
  <c r="C24" i="22"/>
  <c r="C31" i="22" l="1"/>
  <c r="C27" i="22"/>
  <c r="B27" i="22"/>
  <c r="B26" i="22"/>
  <c r="B35" i="22"/>
  <c r="B24" i="22"/>
  <c r="B29" i="22"/>
  <c r="B25" i="22"/>
  <c r="B30" i="22"/>
  <c r="B32" i="22"/>
  <c r="B28" i="22"/>
  <c r="B34" i="22"/>
  <c r="B36" i="22"/>
  <c r="B23" i="22"/>
  <c r="B33" i="22"/>
  <c r="B31" i="22" l="1"/>
  <c r="B22" i="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<sst xmlns="http://schemas.openxmlformats.org/spreadsheetml/2006/main" count="40" uniqueCount="25">
  <si>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</si>
  <si>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</si>
  <si>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</si>
  <si>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</si>
  <si>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</si>
  <si>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</si>
  <si>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</si>
  <si>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</si>
  <si>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</si>
  <si>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</si>
  <si>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</si>
  <si>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</si>
  <si>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</si>
  <si>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</si>
  <si>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</si>
  <si>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</si>
  <si>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</si>
  <si>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</si>
  <si>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</si>
  <si>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</si>
  <si>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</si>
  <si>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</si>
  <si>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</si>
  <si>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2555</t>
  </si>
  <si>
    <t xml:space="preserve">                เดือนมิถุนายน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</si>
</sst>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3" fontId="4" fillId="0" borderId="0" xfId="0" applyNumberFormat="1" applyFont="1" applyFill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41" fontId="2" fillId="0" borderId="0" xfId="3" applyNumberFormat="1" applyFont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C38" sqref="C38"/>
    </sheetView>
  </sheetViews>
  <sheetFormatPr defaultRowHeight="30.75" customHeight="1" x14ac:dyDescent="0.35"/>
  <cols>
    <col min="1" max="1" width="40.42578125" style="4" customWidth="1"/>
    <col min="2" max="4" width="21.7109375" style="4" customWidth="1"/>
    <col min="5" max="5" width="9.140625" style="4"/>
    <col min="6" max="6" width="9.85546875" style="4" bestFit="1" customWidth="1"/>
    <col min="7" max="16384" width="9.140625" style="4"/>
  </cols>
  <sheetData>
    <row r="1" spans="1:9" s="3" customFormat="1" ht="23.25" x14ac:dyDescent="0.35">
      <c r="A1" s="3" t="s">
        <v>21</v>
      </c>
      <c r="B1" s="4"/>
      <c r="C1" s="4"/>
      <c r="D1" s="4"/>
    </row>
    <row r="2" spans="1:9" s="1" customFormat="1" ht="23.25" x14ac:dyDescent="0.35">
      <c r="A2" s="2" t="s">
        <v>24</v>
      </c>
    </row>
    <row r="3" spans="1:9" ht="9" customHeight="1" x14ac:dyDescent="0.35">
      <c r="A3" s="3"/>
    </row>
    <row r="4" spans="1:9" s="3" customFormat="1" ht="26.1" customHeight="1" x14ac:dyDescent="0.35">
      <c r="A4" s="5" t="s">
        <v>5</v>
      </c>
      <c r="B4" s="6" t="s">
        <v>0</v>
      </c>
      <c r="C4" s="6" t="s">
        <v>1</v>
      </c>
      <c r="D4" s="6" t="s">
        <v>2</v>
      </c>
    </row>
    <row r="5" spans="1:9" s="3" customFormat="1" ht="23.25" x14ac:dyDescent="0.35">
      <c r="A5" s="26"/>
      <c r="B5" s="33" t="s">
        <v>20</v>
      </c>
      <c r="C5" s="33"/>
      <c r="D5" s="33"/>
    </row>
    <row r="6" spans="1:9" s="8" customFormat="1" ht="21" customHeight="1" x14ac:dyDescent="0.35">
      <c r="A6" s="25" t="s">
        <v>3</v>
      </c>
      <c r="B6" s="27">
        <f>SUM(C6:D6)</f>
        <v>409932.94000000006</v>
      </c>
      <c r="C6" s="28">
        <f>C7+C8+C9+C10+C11+C15+C20</f>
        <v>230579.33000000005</v>
      </c>
      <c r="D6" s="23">
        <f>D7+D8+D9+D10+D11+D15+D20</f>
        <v>179353.61</v>
      </c>
    </row>
    <row r="7" spans="1:9" s="11" customFormat="1" ht="24.95" customHeight="1" x14ac:dyDescent="0.35">
      <c r="A7" s="14" t="s">
        <v>7</v>
      </c>
      <c r="B7" s="15">
        <f>SUM(C7:D7)</f>
        <v>5922.7800000000007</v>
      </c>
      <c r="C7" s="30">
        <v>1410.56</v>
      </c>
      <c r="D7" s="30">
        <v>4512.22</v>
      </c>
      <c r="E7" s="9"/>
      <c r="F7" s="9"/>
      <c r="G7" s="9"/>
      <c r="H7" s="9"/>
      <c r="I7" s="9"/>
    </row>
    <row r="8" spans="1:9" s="11" customFormat="1" ht="24.95" customHeight="1" x14ac:dyDescent="0.35">
      <c r="A8" s="4" t="s">
        <v>6</v>
      </c>
      <c r="B8" s="15">
        <f t="shared" ref="B8:B20" si="0">SUM(C8:D8)</f>
        <v>120904.72</v>
      </c>
      <c r="C8" s="30">
        <v>68663.320000000007</v>
      </c>
      <c r="D8" s="30">
        <v>52241.4</v>
      </c>
      <c r="H8" s="10"/>
      <c r="I8" s="10"/>
    </row>
    <row r="9" spans="1:9" s="11" customFormat="1" ht="24.95" customHeight="1" x14ac:dyDescent="0.35">
      <c r="A9" s="12" t="s">
        <v>8</v>
      </c>
      <c r="B9" s="15">
        <f t="shared" si="0"/>
        <v>116693.35</v>
      </c>
      <c r="C9" s="30">
        <v>65958.95</v>
      </c>
      <c r="D9" s="30">
        <v>50734.400000000001</v>
      </c>
      <c r="H9" s="10"/>
      <c r="I9" s="10"/>
    </row>
    <row r="10" spans="1:9" s="11" customFormat="1" ht="24.95" customHeight="1" x14ac:dyDescent="0.35">
      <c r="A10" s="12" t="s">
        <v>9</v>
      </c>
      <c r="B10" s="15">
        <f t="shared" si="0"/>
        <v>68245.45</v>
      </c>
      <c r="C10" s="30">
        <v>39411.449999999997</v>
      </c>
      <c r="D10" s="30">
        <v>28834</v>
      </c>
    </row>
    <row r="11" spans="1:9" ht="24.95" customHeight="1" x14ac:dyDescent="0.35">
      <c r="A11" s="4" t="s">
        <v>10</v>
      </c>
      <c r="B11" s="27">
        <f>SUM(C11:D11)</f>
        <v>55617.81</v>
      </c>
      <c r="C11" s="28">
        <f>C12+C13+C14</f>
        <v>31069.89</v>
      </c>
      <c r="D11" s="28">
        <f>D12+D13+D14</f>
        <v>24547.919999999998</v>
      </c>
    </row>
    <row r="12" spans="1:9" ht="24.95" customHeight="1" x14ac:dyDescent="0.35">
      <c r="A12" s="16" t="s">
        <v>11</v>
      </c>
      <c r="B12" s="15">
        <f t="shared" si="0"/>
        <v>45434.74</v>
      </c>
      <c r="C12" s="30">
        <v>24708.32</v>
      </c>
      <c r="D12" s="30">
        <v>20726.419999999998</v>
      </c>
    </row>
    <row r="13" spans="1:9" ht="24.95" customHeight="1" x14ac:dyDescent="0.35">
      <c r="A13" s="16" t="s">
        <v>12</v>
      </c>
      <c r="B13" s="15">
        <f t="shared" si="0"/>
        <v>9548.9499999999989</v>
      </c>
      <c r="C13" s="30">
        <v>5827.23</v>
      </c>
      <c r="D13" s="30">
        <v>3721.72</v>
      </c>
    </row>
    <row r="14" spans="1:9" ht="24.95" customHeight="1" x14ac:dyDescent="0.35">
      <c r="A14" s="17" t="s">
        <v>19</v>
      </c>
      <c r="B14" s="15">
        <f t="shared" si="0"/>
        <v>634.12</v>
      </c>
      <c r="C14" s="30">
        <v>534.34</v>
      </c>
      <c r="D14" s="30">
        <v>99.78</v>
      </c>
    </row>
    <row r="15" spans="1:9" ht="24.95" customHeight="1" x14ac:dyDescent="0.35">
      <c r="A15" s="4" t="s">
        <v>13</v>
      </c>
      <c r="B15" s="32">
        <f t="shared" si="0"/>
        <v>42548.83</v>
      </c>
      <c r="C15" s="28">
        <f>C16+C17+C18</f>
        <v>24065.16</v>
      </c>
      <c r="D15" s="28">
        <f>D16+D17+D18</f>
        <v>18483.669999999998</v>
      </c>
    </row>
    <row r="16" spans="1:9" s="11" customFormat="1" ht="24.95" customHeight="1" x14ac:dyDescent="0.35">
      <c r="A16" s="17" t="s">
        <v>14</v>
      </c>
      <c r="B16" s="15">
        <f t="shared" si="0"/>
        <v>22484.68</v>
      </c>
      <c r="C16" s="30">
        <v>12855.33</v>
      </c>
      <c r="D16" s="30">
        <v>9629.35</v>
      </c>
    </row>
    <row r="17" spans="1:8" s="11" customFormat="1" ht="24.95" customHeight="1" x14ac:dyDescent="0.35">
      <c r="A17" s="17" t="s">
        <v>15</v>
      </c>
      <c r="B17" s="15">
        <f t="shared" si="0"/>
        <v>15635.52</v>
      </c>
      <c r="C17" s="30">
        <v>8691.27</v>
      </c>
      <c r="D17" s="30">
        <v>6944.25</v>
      </c>
    </row>
    <row r="18" spans="1:8" s="11" customFormat="1" ht="24.95" customHeight="1" x14ac:dyDescent="0.35">
      <c r="A18" s="17" t="s">
        <v>16</v>
      </c>
      <c r="B18" s="15">
        <f t="shared" si="0"/>
        <v>4428.63</v>
      </c>
      <c r="C18" s="30">
        <v>2518.56</v>
      </c>
      <c r="D18" s="30">
        <v>1910.07</v>
      </c>
    </row>
    <row r="19" spans="1:8" s="11" customFormat="1" ht="24.95" customHeight="1" x14ac:dyDescent="0.35">
      <c r="A19" s="16" t="s">
        <v>17</v>
      </c>
      <c r="B19" s="15">
        <f t="shared" si="0"/>
        <v>0</v>
      </c>
      <c r="C19" s="31">
        <v>0</v>
      </c>
      <c r="D19" s="31">
        <v>0</v>
      </c>
    </row>
    <row r="20" spans="1:8" s="11" customFormat="1" ht="24.95" customHeight="1" x14ac:dyDescent="0.35">
      <c r="A20" s="16" t="s">
        <v>18</v>
      </c>
      <c r="B20" s="15">
        <f t="shared" si="0"/>
        <v>0</v>
      </c>
      <c r="C20" s="31">
        <v>0</v>
      </c>
      <c r="D20" s="31">
        <v>0</v>
      </c>
    </row>
    <row r="21" spans="1:8" ht="23.25" x14ac:dyDescent="0.35">
      <c r="B21" s="34" t="s">
        <v>4</v>
      </c>
      <c r="C21" s="34"/>
      <c r="D21" s="34"/>
      <c r="F21" s="13"/>
      <c r="G21" s="13"/>
      <c r="H21" s="13"/>
    </row>
    <row r="22" spans="1:8" ht="18.75" customHeight="1" x14ac:dyDescent="0.35">
      <c r="A22" s="7" t="s">
        <v>3</v>
      </c>
      <c r="B22" s="18">
        <f>SUM(B23:B27,B31)</f>
        <v>99.999999999999972</v>
      </c>
      <c r="C22" s="18">
        <f>SUM(C23:C27,C31)</f>
        <v>99.984769123927947</v>
      </c>
      <c r="D22" s="18">
        <f>SUM(D23:D27,D31)</f>
        <v>99.970000000000013</v>
      </c>
      <c r="F22" s="13"/>
      <c r="G22" s="13"/>
      <c r="H22" s="13"/>
    </row>
    <row r="23" spans="1:8" ht="24.95" customHeight="1" x14ac:dyDescent="0.35">
      <c r="A23" s="14" t="s">
        <v>7</v>
      </c>
      <c r="B23" s="19">
        <f>+B7/$B$6*100</f>
        <v>1.4448168034508277</v>
      </c>
      <c r="C23" s="19">
        <f t="shared" ref="C23:C36" si="1">+C7/$C$6*100</f>
        <v>0.61174607455056784</v>
      </c>
      <c r="D23" s="19">
        <f>+D7/$D$6*100</f>
        <v>2.5158233503078087</v>
      </c>
      <c r="F23" s="13"/>
      <c r="G23" s="13"/>
      <c r="H23" s="13"/>
    </row>
    <row r="24" spans="1:8" ht="24.95" customHeight="1" x14ac:dyDescent="0.35">
      <c r="A24" s="4" t="s">
        <v>6</v>
      </c>
      <c r="B24" s="19">
        <f t="shared" ref="B24:B30" si="2">+B8/$B$6*100</f>
        <v>29.493780129013292</v>
      </c>
      <c r="C24" s="19">
        <f t="shared" si="1"/>
        <v>29.778610250970889</v>
      </c>
      <c r="D24" s="19">
        <f>+D8/$D$6*100-0.01</f>
        <v>29.117598825582604</v>
      </c>
      <c r="F24" s="13"/>
      <c r="G24" s="13"/>
      <c r="H24" s="13"/>
    </row>
    <row r="25" spans="1:8" ht="24.95" customHeight="1" x14ac:dyDescent="0.35">
      <c r="A25" s="12" t="s">
        <v>8</v>
      </c>
      <c r="B25" s="19">
        <f t="shared" si="2"/>
        <v>28.46644868304557</v>
      </c>
      <c r="C25" s="19">
        <f>+C9/$C$6*100</f>
        <v>28.605751434874922</v>
      </c>
      <c r="D25" s="19">
        <f>+D9/$D$6*100</f>
        <v>28.287359256387429</v>
      </c>
      <c r="F25" s="13"/>
      <c r="G25" s="13"/>
      <c r="H25" s="13"/>
    </row>
    <row r="26" spans="1:8" ht="24.95" customHeight="1" x14ac:dyDescent="0.35">
      <c r="A26" s="12" t="s">
        <v>9</v>
      </c>
      <c r="B26" s="19">
        <f>+B10/$B$6*100</f>
        <v>16.647954663023661</v>
      </c>
      <c r="C26" s="19">
        <f>+C10/$C$6*100</f>
        <v>17.092360360315034</v>
      </c>
      <c r="D26" s="19">
        <f t="shared" ref="D26:D36" si="3">+D10/$D$6*100</f>
        <v>16.076620927786177</v>
      </c>
      <c r="F26" s="13"/>
      <c r="G26" s="13"/>
      <c r="H26" s="13"/>
    </row>
    <row r="27" spans="1:8" ht="24.95" customHeight="1" x14ac:dyDescent="0.35">
      <c r="A27" s="4" t="s">
        <v>10</v>
      </c>
      <c r="B27" s="19">
        <f>+B11/$B$6*100</f>
        <v>13.567538632050399</v>
      </c>
      <c r="C27" s="19">
        <f>SUM(C28:C30)</f>
        <v>13.574707381620023</v>
      </c>
      <c r="D27" s="19">
        <f t="shared" si="3"/>
        <v>13.686883693057531</v>
      </c>
      <c r="F27" s="13"/>
      <c r="G27" s="13"/>
      <c r="H27" s="13"/>
    </row>
    <row r="28" spans="1:8" ht="24.95" customHeight="1" x14ac:dyDescent="0.35">
      <c r="A28" s="16" t="s">
        <v>11</v>
      </c>
      <c r="B28" s="19">
        <f t="shared" si="2"/>
        <v>11.083456723433835</v>
      </c>
      <c r="C28" s="19">
        <f>(+C12/$C$6*100)+0.1</f>
        <v>10.815756698573109</v>
      </c>
      <c r="D28" s="19">
        <f t="shared" si="3"/>
        <v>11.556176650138237</v>
      </c>
      <c r="F28" s="13"/>
      <c r="G28" s="13"/>
      <c r="H28" s="13"/>
    </row>
    <row r="29" spans="1:8" ht="24.95" customHeight="1" x14ac:dyDescent="0.35">
      <c r="A29" s="16" t="s">
        <v>12</v>
      </c>
      <c r="B29" s="19">
        <f t="shared" si="2"/>
        <v>2.3293931929451674</v>
      </c>
      <c r="C29" s="19">
        <f t="shared" si="1"/>
        <v>2.5272126517151379</v>
      </c>
      <c r="D29" s="19">
        <f>+D13/$D$6*100</f>
        <v>2.0750739279794814</v>
      </c>
      <c r="F29" s="13"/>
      <c r="G29" s="13"/>
      <c r="H29" s="13"/>
    </row>
    <row r="30" spans="1:8" ht="24.95" customHeight="1" x14ac:dyDescent="0.35">
      <c r="A30" s="17" t="s">
        <v>19</v>
      </c>
      <c r="B30" s="19">
        <f t="shared" si="2"/>
        <v>0.15468871567139733</v>
      </c>
      <c r="C30" s="19">
        <f t="shared" si="1"/>
        <v>0.23173803133177631</v>
      </c>
      <c r="D30" s="19">
        <f>+D14/$D$6*100</f>
        <v>5.563311493981081E-2</v>
      </c>
      <c r="F30" s="13"/>
      <c r="G30" s="13"/>
      <c r="H30" s="13"/>
    </row>
    <row r="31" spans="1:8" ht="24.95" customHeight="1" x14ac:dyDescent="0.35">
      <c r="A31" s="4" t="s">
        <v>13</v>
      </c>
      <c r="B31" s="19">
        <f>SUM(B32:B34)</f>
        <v>10.379461089416232</v>
      </c>
      <c r="C31" s="19">
        <f>SUM(C32:C34)-0.04</f>
        <v>10.321593621596525</v>
      </c>
      <c r="D31" s="19">
        <f>SUM(D32:D34)-0.02</f>
        <v>10.285713946878461</v>
      </c>
      <c r="F31" s="13"/>
      <c r="G31" s="13"/>
      <c r="H31" s="13"/>
    </row>
    <row r="32" spans="1:8" ht="24.95" customHeight="1" x14ac:dyDescent="0.35">
      <c r="A32" s="17" t="s">
        <v>14</v>
      </c>
      <c r="B32" s="19">
        <f>+B16/$B$6*100</f>
        <v>5.4849654189780397</v>
      </c>
      <c r="C32" s="19">
        <v>5.5</v>
      </c>
      <c r="D32" s="19">
        <f t="shared" si="3"/>
        <v>5.3689189752021163</v>
      </c>
      <c r="F32" s="13"/>
      <c r="G32" s="13"/>
      <c r="H32" s="13"/>
    </row>
    <row r="33" spans="1:8" ht="24.95" customHeight="1" x14ac:dyDescent="0.35">
      <c r="A33" s="17" t="s">
        <v>15</v>
      </c>
      <c r="B33" s="19">
        <f>+B17/$B$6*100</f>
        <v>3.8141653120142034</v>
      </c>
      <c r="C33" s="19">
        <f t="shared" si="1"/>
        <v>3.7693187849925662</v>
      </c>
      <c r="D33" s="19">
        <f t="shared" si="3"/>
        <v>3.8718205895047224</v>
      </c>
      <c r="F33" s="13"/>
      <c r="G33" s="13"/>
      <c r="H33" s="13"/>
    </row>
    <row r="34" spans="1:8" ht="24.95" customHeight="1" x14ac:dyDescent="0.35">
      <c r="A34" s="17" t="s">
        <v>16</v>
      </c>
      <c r="B34" s="19">
        <f>+B18/$B$6*100</f>
        <v>1.0803303584239901</v>
      </c>
      <c r="C34" s="19">
        <f t="shared" si="1"/>
        <v>1.0922748366039574</v>
      </c>
      <c r="D34" s="19">
        <f>+D18/$D$6*100</f>
        <v>1.0649743821716218</v>
      </c>
      <c r="F34" s="13"/>
      <c r="G34" s="13"/>
      <c r="H34" s="13"/>
    </row>
    <row r="35" spans="1:8" ht="24.95" customHeight="1" x14ac:dyDescent="0.35">
      <c r="A35" s="16" t="s">
        <v>17</v>
      </c>
      <c r="B35" s="22">
        <f>+B19/$B$6*100</f>
        <v>0</v>
      </c>
      <c r="C35" s="19">
        <f t="shared" si="1"/>
        <v>0</v>
      </c>
      <c r="D35" s="19">
        <f t="shared" si="3"/>
        <v>0</v>
      </c>
      <c r="F35" s="13"/>
      <c r="G35" s="13"/>
      <c r="H35" s="13"/>
    </row>
    <row r="36" spans="1:8" ht="24.95" customHeight="1" x14ac:dyDescent="0.35">
      <c r="A36" s="20" t="s">
        <v>18</v>
      </c>
      <c r="B36" s="24">
        <f>+B20/$B$6*100</f>
        <v>0</v>
      </c>
      <c r="C36" s="21">
        <f t="shared" si="1"/>
        <v>0</v>
      </c>
      <c r="D36" s="21">
        <f t="shared" si="3"/>
        <v>0</v>
      </c>
      <c r="F36" s="13"/>
      <c r="G36" s="13"/>
      <c r="H36" s="13"/>
    </row>
    <row r="37" spans="1:8" ht="8.25" customHeight="1" x14ac:dyDescent="0.35">
      <c r="B37" s="13"/>
      <c r="C37" s="13"/>
      <c r="D37" s="13"/>
    </row>
    <row r="38" spans="1:8" s="29" customFormat="1" ht="24" customHeight="1" x14ac:dyDescent="0.5">
      <c r="A38" s="29" t="s">
        <v>22</v>
      </c>
    </row>
    <row r="39" spans="1:8" s="29" customFormat="1" ht="23.25" customHeight="1" x14ac:dyDescent="0.5">
      <c r="A39" s="29" t="s">
        <v>23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2017-05-30T09:33:40Z</dcterms:modified>
</cp:coreProperties>
</file>