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74"/>
  </bookViews>
  <sheets>
    <sheet name="T-3.9" sheetId="10" r:id="rId1"/>
  </sheets>
  <definedNames>
    <definedName name="_xlnm.Print_Area" localSheetId="0">'T-3.9'!$A$1:$V$26</definedName>
  </definedNames>
  <calcPr calcId="125725"/>
</workbook>
</file>

<file path=xl/calcChain.xml><?xml version="1.0" encoding="utf-8"?>
<calcChain xmlns="http://schemas.openxmlformats.org/spreadsheetml/2006/main">
  <c r="G14" i="10"/>
  <c r="Q11"/>
  <c r="G20"/>
  <c r="G19"/>
  <c r="G18"/>
  <c r="G17"/>
  <c r="G16"/>
  <c r="G15"/>
  <c r="G13"/>
  <c r="G12"/>
  <c r="G11"/>
  <c r="L11"/>
  <c r="M11"/>
  <c r="Q20"/>
  <c r="Q19"/>
  <c r="Q16"/>
  <c r="Q13"/>
  <c r="Q12"/>
  <c r="I10" l="1"/>
  <c r="J10"/>
  <c r="L10"/>
  <c r="M10"/>
  <c r="O10"/>
  <c r="P10"/>
  <c r="R10"/>
  <c r="S10"/>
  <c r="E19"/>
  <c r="F12"/>
  <c r="F13"/>
  <c r="F14"/>
  <c r="F15"/>
  <c r="E15" s="1"/>
  <c r="F16"/>
  <c r="F17"/>
  <c r="F18"/>
  <c r="F19"/>
  <c r="F20"/>
  <c r="F11"/>
  <c r="Q15"/>
  <c r="Q17"/>
  <c r="Q18"/>
  <c r="Q21"/>
  <c r="N12"/>
  <c r="N13"/>
  <c r="N15"/>
  <c r="N16"/>
  <c r="N17"/>
  <c r="N18"/>
  <c r="N19"/>
  <c r="N20"/>
  <c r="N11"/>
  <c r="M13"/>
  <c r="M15"/>
  <c r="M17"/>
  <c r="M19"/>
  <c r="K12"/>
  <c r="K13"/>
  <c r="K14"/>
  <c r="K15"/>
  <c r="K16"/>
  <c r="K17"/>
  <c r="K18"/>
  <c r="K10" s="1"/>
  <c r="K19"/>
  <c r="K20"/>
  <c r="K11"/>
  <c r="L19"/>
  <c r="L17"/>
  <c r="L15"/>
  <c r="H12"/>
  <c r="H13"/>
  <c r="H14"/>
  <c r="H15"/>
  <c r="H16"/>
  <c r="H17"/>
  <c r="H18"/>
  <c r="H19"/>
  <c r="H20"/>
  <c r="H11"/>
  <c r="E20" l="1"/>
  <c r="E18"/>
  <c r="Q10"/>
  <c r="E17"/>
  <c r="E16"/>
  <c r="E13"/>
  <c r="E12"/>
  <c r="N10"/>
  <c r="E14"/>
  <c r="H10"/>
  <c r="F10"/>
  <c r="G10" l="1"/>
  <c r="E11"/>
  <c r="E10" s="1"/>
</calcChain>
</file>

<file path=xl/sharedStrings.xml><?xml version="1.0" encoding="utf-8"?>
<sst xmlns="http://schemas.openxmlformats.org/spreadsheetml/2006/main" count="115" uniqueCount="53">
  <si>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</si>
  <si>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</si>
  <si>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</si>
  <si>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</si>
  <si>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</si>
  <si>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</si>
  <si>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</si>
  <si>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</si>
  <si>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</si>
  <si>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</si>
  <si>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</si>
  <si>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</si>
  <si>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</si>
  <si>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 xml:space="preserve">     Source:   _ _ _ _ _ _ _ _Educational Service Area Office, Area_ _ _ _</t>
  </si>
  <si>
    <t xml:space="preserve">         ที่มา:   สำนักงานเขตพื้นที่การศึกษา_ _ _ _ _ _ _ _ _ _ _ เขต _ _ _ _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</si>
  <si>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</si>
  <si>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</si>
  <si>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</si>
  <si>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</si>
  <si>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</si>
  <si>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</si>
  <si>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</si>
  <si>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</si>
  <si>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</si>
  <si>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</si>
  <si>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</si>
  <si>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</si>
  <si>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</si>
  <si>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</si>
  <si>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</si>
  <si>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</si>
  <si>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</si>
  <si>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Mueang Ratchaburi District</t>
  </si>
  <si>
    <t>Chom Bueng District</t>
  </si>
  <si>
    <t>Suan Phueng District</t>
  </si>
  <si>
    <t>Damnoen Saduak District</t>
  </si>
  <si>
    <t>Ban Pong District</t>
  </si>
  <si>
    <t>Bang Phae District</t>
  </si>
  <si>
    <t>Photharam District</t>
  </si>
  <si>
    <t>Pak Tho District</t>
  </si>
  <si>
    <t>Wat Phleng District</t>
  </si>
  <si>
    <t>Ban Kha District</t>
  </si>
  <si>
    <t xml:space="preserve">     ที่มา:  สำนักงานศึกษาธิการจังหวัดราชบุรี</t>
  </si>
  <si>
    <t xml:space="preserve">       Note: 1/ Including Royal Thai Police(The Border Patrol Police School)and</t>
  </si>
  <si>
    <t xml:space="preserve">       Office of the National Buddhism (Scripture Schools for General Education)</t>
  </si>
  <si>
    <t xml:space="preserve">     หมายเหตุ: 1/รวม สำนักงานตำรวจแห่งชาติและ</t>
  </si>
  <si>
    <t>Source:    Ratchaburi  Provincial Educational Office</t>
  </si>
  <si>
    <t xml:space="preserve">   สำนักงานพระพุทธศาสนาแห่งชาติ(โรงเรียนปริยัติธรรม)</t>
  </si>
  <si>
    <t xml:space="preserve">             สำนักงานส่งเสริมการปกครองส่วนท้องถิ่นจังหวัดราชบุรี</t>
  </si>
  <si>
    <t xml:space="preserve">              Ratchaburi Province office for Local Administration</t>
  </si>
  <si>
    <t>นักเรียน จำแนกตามระดับการศึกษา และเพศ เป็นรายอำเภอ ปีการศึกษา 2561</t>
  </si>
  <si>
    <t>Student by Level of Education, Sex and District: Academic Year  2018</t>
  </si>
  <si>
    <t>-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</si>
</sst>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#,##0_ ;\-#,##0\ 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4" fillId="0" borderId="0" xfId="0" applyFont="1"/>
    <xf numFmtId="0" fontId="6" fillId="0" borderId="11" xfId="0" applyFont="1" applyBorder="1"/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Border="1"/>
    <xf numFmtId="0" fontId="6" fillId="0" borderId="0" xfId="0" applyFont="1" applyAlignment="1">
      <alignment vertical="center"/>
    </xf>
    <xf numFmtId="0" fontId="9" fillId="0" borderId="0" xfId="0" applyFont="1"/>
    <xf numFmtId="49" fontId="6" fillId="0" borderId="0" xfId="0" applyNumberFormat="1" applyFont="1" applyBorder="1"/>
    <xf numFmtId="188" fontId="7" fillId="0" borderId="0" xfId="1" applyNumberFormat="1" applyFont="1" applyBorder="1" applyAlignment="1">
      <alignment horizontal="center" vertical="center"/>
    </xf>
    <xf numFmtId="49" fontId="6" fillId="0" borderId="0" xfId="0" applyNumberFormat="1" applyFont="1"/>
    <xf numFmtId="188" fontId="7" fillId="0" borderId="4" xfId="1" applyNumberFormat="1" applyFont="1" applyBorder="1" applyAlignment="1">
      <alignment horizontal="center" vertical="center"/>
    </xf>
    <xf numFmtId="188" fontId="7" fillId="0" borderId="3" xfId="1" applyNumberFormat="1" applyFont="1" applyBorder="1" applyAlignment="1">
      <alignment horizontal="center" vertical="center"/>
    </xf>
    <xf numFmtId="188" fontId="7" fillId="0" borderId="2" xfId="1" applyNumberFormat="1" applyFont="1" applyBorder="1" applyAlignment="1">
      <alignment horizontal="center" vertical="center"/>
    </xf>
    <xf numFmtId="188" fontId="6" fillId="0" borderId="0" xfId="1" applyNumberFormat="1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188" fontId="6" fillId="2" borderId="4" xfId="1" applyNumberFormat="1" applyFont="1" applyFill="1" applyBorder="1" applyAlignment="1">
      <alignment horizontal="center"/>
    </xf>
    <xf numFmtId="188" fontId="6" fillId="2" borderId="0" xfId="1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/>
    </xf>
    <xf numFmtId="188" fontId="6" fillId="2" borderId="2" xfId="1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6" xfId="0" applyFont="1" applyBorder="1"/>
    <xf numFmtId="0" fontId="7" fillId="0" borderId="7" xfId="0" applyFont="1" applyBorder="1"/>
    <xf numFmtId="188" fontId="6" fillId="0" borderId="7" xfId="1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49" fontId="6" fillId="0" borderId="0" xfId="0" applyNumberFormat="1" applyFont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showGridLines="0" tabSelected="1" workbookViewId="0">
      <selection activeCell="K16" sqref="K16"/>
    </sheetView>
  </sheetViews>
  <sheetFormatPr defaultRowHeight="18.75"/>
  <cols>
    <col min="1" max="1" width="1.7109375" style="2" customWidth="1"/>
    <col min="2" max="2" width="6" style="2" customWidth="1"/>
    <col min="3" max="3" width="4.5703125" style="2" customWidth="1"/>
    <col min="4" max="4" width="9.5703125" style="2" customWidth="1"/>
    <col min="5" max="5" width="8.7109375" style="2" customWidth="1"/>
    <col min="6" max="6" width="7.42578125" style="2" customWidth="1"/>
    <col min="7" max="7" width="8" style="2" bestFit="1" customWidth="1"/>
    <col min="8" max="10" width="7" style="2" bestFit="1" customWidth="1"/>
    <col min="11" max="11" width="7" style="2" customWidth="1"/>
    <col min="12" max="13" width="7" style="2" bestFit="1" customWidth="1"/>
    <col min="14" max="14" width="7.28515625" style="2" customWidth="1"/>
    <col min="15" max="15" width="7.7109375" style="2" customWidth="1"/>
    <col min="16" max="17" width="7.5703125" style="2" customWidth="1"/>
    <col min="18" max="19" width="6.5703125" style="2" customWidth="1"/>
    <col min="20" max="20" width="21.28515625" style="19" customWidth="1"/>
    <col min="21" max="21" width="2.28515625" style="2" customWidth="1"/>
    <col min="22" max="22" width="4.85546875" style="2" customWidth="1"/>
    <col min="23" max="16384" width="9.140625" style="2"/>
  </cols>
  <sheetData>
    <row r="1" spans="1:20" s="1" customFormat="1">
      <c r="B1" s="1" t="s">
        <v>12</v>
      </c>
      <c r="C1" s="14">
        <v>3.9</v>
      </c>
      <c r="D1" s="1" t="s">
        <v>50</v>
      </c>
      <c r="T1" s="22"/>
    </row>
    <row r="2" spans="1:20" s="6" customFormat="1">
      <c r="B2" s="1" t="s">
        <v>21</v>
      </c>
      <c r="C2" s="14">
        <v>3.9</v>
      </c>
      <c r="D2" s="1" t="s">
        <v>51</v>
      </c>
      <c r="E2" s="1"/>
      <c r="T2" s="22"/>
    </row>
    <row r="3" spans="1:20" ht="6" customHeight="1"/>
    <row r="4" spans="1:20" s="4" customFormat="1" ht="21" customHeight="1">
      <c r="A4" s="33" t="s">
        <v>19</v>
      </c>
      <c r="B4" s="33"/>
      <c r="C4" s="33"/>
      <c r="D4" s="43"/>
      <c r="E4" s="15"/>
      <c r="F4" s="7"/>
      <c r="G4" s="16"/>
      <c r="H4" s="39" t="s">
        <v>15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  <c r="T4" s="48" t="s">
        <v>20</v>
      </c>
    </row>
    <row r="5" spans="1:20" s="4" customFormat="1" ht="18" customHeight="1">
      <c r="A5" s="44"/>
      <c r="B5" s="44"/>
      <c r="C5" s="44"/>
      <c r="D5" s="45"/>
      <c r="E5" s="37" t="s">
        <v>0</v>
      </c>
      <c r="F5" s="34"/>
      <c r="G5" s="38"/>
      <c r="H5" s="40" t="s">
        <v>6</v>
      </c>
      <c r="I5" s="41"/>
      <c r="J5" s="42"/>
      <c r="K5" s="40" t="s">
        <v>2</v>
      </c>
      <c r="L5" s="41"/>
      <c r="M5" s="42"/>
      <c r="N5" s="41" t="s">
        <v>17</v>
      </c>
      <c r="O5" s="41"/>
      <c r="P5" s="42"/>
      <c r="Q5" s="51" t="s">
        <v>18</v>
      </c>
      <c r="R5" s="52"/>
      <c r="S5" s="53"/>
      <c r="T5" s="49"/>
    </row>
    <row r="6" spans="1:20" s="4" customFormat="1" ht="18" customHeight="1">
      <c r="A6" s="44"/>
      <c r="B6" s="44"/>
      <c r="C6" s="44"/>
      <c r="D6" s="45"/>
      <c r="E6" s="37" t="s">
        <v>1</v>
      </c>
      <c r="F6" s="34"/>
      <c r="G6" s="38"/>
      <c r="H6" s="37" t="s">
        <v>7</v>
      </c>
      <c r="I6" s="34"/>
      <c r="J6" s="38"/>
      <c r="K6" s="37" t="s">
        <v>3</v>
      </c>
      <c r="L6" s="34"/>
      <c r="M6" s="38"/>
      <c r="N6" s="31" t="s">
        <v>4</v>
      </c>
      <c r="O6" s="31"/>
      <c r="P6" s="32"/>
      <c r="Q6" s="30" t="s">
        <v>5</v>
      </c>
      <c r="R6" s="31"/>
      <c r="S6" s="32"/>
      <c r="T6" s="49"/>
    </row>
    <row r="7" spans="1:20" s="4" customFormat="1" ht="19.5" customHeight="1">
      <c r="A7" s="44"/>
      <c r="B7" s="44"/>
      <c r="C7" s="44"/>
      <c r="D7" s="45"/>
      <c r="E7" s="13" t="s">
        <v>0</v>
      </c>
      <c r="F7" s="13" t="s">
        <v>8</v>
      </c>
      <c r="G7" s="8" t="s">
        <v>9</v>
      </c>
      <c r="H7" s="13" t="s">
        <v>0</v>
      </c>
      <c r="I7" s="13" t="s">
        <v>8</v>
      </c>
      <c r="J7" s="8" t="s">
        <v>9</v>
      </c>
      <c r="K7" s="13" t="s">
        <v>0</v>
      </c>
      <c r="L7" s="13" t="s">
        <v>8</v>
      </c>
      <c r="M7" s="8" t="s">
        <v>9</v>
      </c>
      <c r="N7" s="13" t="s">
        <v>0</v>
      </c>
      <c r="O7" s="13" t="s">
        <v>8</v>
      </c>
      <c r="P7" s="8" t="s">
        <v>9</v>
      </c>
      <c r="Q7" s="13" t="s">
        <v>0</v>
      </c>
      <c r="R7" s="13" t="s">
        <v>8</v>
      </c>
      <c r="S7" s="8" t="s">
        <v>9</v>
      </c>
      <c r="T7" s="49"/>
    </row>
    <row r="8" spans="1:20" s="4" customFormat="1" ht="19.5" customHeight="1">
      <c r="A8" s="46"/>
      <c r="B8" s="46"/>
      <c r="C8" s="46"/>
      <c r="D8" s="47"/>
      <c r="E8" s="11" t="s">
        <v>1</v>
      </c>
      <c r="F8" s="11" t="s">
        <v>10</v>
      </c>
      <c r="G8" s="10" t="s">
        <v>11</v>
      </c>
      <c r="H8" s="11" t="s">
        <v>1</v>
      </c>
      <c r="I8" s="11" t="s">
        <v>10</v>
      </c>
      <c r="J8" s="10" t="s">
        <v>11</v>
      </c>
      <c r="K8" s="11" t="s">
        <v>1</v>
      </c>
      <c r="L8" s="11" t="s">
        <v>10</v>
      </c>
      <c r="M8" s="10" t="s">
        <v>11</v>
      </c>
      <c r="N8" s="11" t="s">
        <v>1</v>
      </c>
      <c r="O8" s="11" t="s">
        <v>10</v>
      </c>
      <c r="P8" s="10" t="s">
        <v>11</v>
      </c>
      <c r="Q8" s="11" t="s">
        <v>1</v>
      </c>
      <c r="R8" s="11" t="s">
        <v>10</v>
      </c>
      <c r="S8" s="10" t="s">
        <v>11</v>
      </c>
      <c r="T8" s="50"/>
    </row>
    <row r="9" spans="1:20" s="5" customFormat="1" ht="3" customHeight="1">
      <c r="A9" s="17"/>
      <c r="B9" s="17"/>
      <c r="C9" s="17"/>
      <c r="D9" s="18"/>
      <c r="E9" s="12"/>
      <c r="F9" s="12"/>
      <c r="G9" s="9"/>
      <c r="H9" s="12"/>
      <c r="I9" s="12"/>
      <c r="J9" s="9"/>
      <c r="K9" s="12"/>
      <c r="L9" s="12"/>
      <c r="M9" s="9"/>
      <c r="N9" s="12"/>
      <c r="O9" s="12"/>
      <c r="P9" s="12"/>
      <c r="Q9" s="12"/>
      <c r="R9" s="12"/>
      <c r="S9" s="9"/>
      <c r="T9" s="20"/>
    </row>
    <row r="10" spans="1:20" s="21" customFormat="1" ht="24.95" customHeight="1">
      <c r="A10" s="54" t="s">
        <v>16</v>
      </c>
      <c r="B10" s="54" t="s">
        <v>16</v>
      </c>
      <c r="C10" s="54" t="s">
        <v>16</v>
      </c>
      <c r="D10" s="55" t="s">
        <v>16</v>
      </c>
      <c r="E10" s="26">
        <f>SUM(E11:E20)</f>
        <v>136076</v>
      </c>
      <c r="F10" s="27">
        <f t="shared" ref="F10:S10" si="0">SUM(F11:F20)</f>
        <v>68186</v>
      </c>
      <c r="G10" s="26">
        <f t="shared" si="0"/>
        <v>67890</v>
      </c>
      <c r="H10" s="28">
        <f t="shared" si="0"/>
        <v>25557</v>
      </c>
      <c r="I10" s="26">
        <f t="shared" si="0"/>
        <v>13199</v>
      </c>
      <c r="J10" s="27">
        <f t="shared" si="0"/>
        <v>12358</v>
      </c>
      <c r="K10" s="26">
        <f t="shared" si="0"/>
        <v>65665</v>
      </c>
      <c r="L10" s="24">
        <f t="shared" si="0"/>
        <v>33896</v>
      </c>
      <c r="M10" s="26">
        <f t="shared" si="0"/>
        <v>31769</v>
      </c>
      <c r="N10" s="24">
        <f t="shared" si="0"/>
        <v>32432</v>
      </c>
      <c r="O10" s="26">
        <f t="shared" si="0"/>
        <v>16071</v>
      </c>
      <c r="P10" s="24">
        <f t="shared" si="0"/>
        <v>16240</v>
      </c>
      <c r="Q10" s="26">
        <f t="shared" si="0"/>
        <v>12543</v>
      </c>
      <c r="R10" s="28">
        <f t="shared" si="0"/>
        <v>5020</v>
      </c>
      <c r="S10" s="26">
        <f t="shared" si="0"/>
        <v>7523</v>
      </c>
      <c r="T10" s="24" t="s">
        <v>1</v>
      </c>
    </row>
    <row r="11" spans="1:20" s="4" customFormat="1" ht="24.95" customHeight="1">
      <c r="A11" s="56" t="s">
        <v>22</v>
      </c>
      <c r="B11" s="56" t="s">
        <v>22</v>
      </c>
      <c r="C11" s="56" t="s">
        <v>22</v>
      </c>
      <c r="D11" s="56" t="s">
        <v>22</v>
      </c>
      <c r="E11" s="57">
        <f>SUM(F11:G11)</f>
        <v>36696</v>
      </c>
      <c r="F11" s="58">
        <f>SUM(I11,L11,O11,R11)</f>
        <v>17635</v>
      </c>
      <c r="G11" s="57">
        <f>SUM(J11,M11,P11,S11)</f>
        <v>19061</v>
      </c>
      <c r="H11" s="58">
        <f>SUM(I11:J11)</f>
        <v>5979</v>
      </c>
      <c r="I11" s="57">
        <v>3001</v>
      </c>
      <c r="J11" s="58">
        <v>2978</v>
      </c>
      <c r="K11" s="57">
        <f>SUM(L11:M11)</f>
        <v>16130</v>
      </c>
      <c r="L11" s="58">
        <f>4930+2157+1165</f>
        <v>8252</v>
      </c>
      <c r="M11" s="57">
        <f>4294+1191+2393</f>
        <v>7878</v>
      </c>
      <c r="N11" s="58">
        <f>SUM(O11:P11)</f>
        <v>9770</v>
      </c>
      <c r="O11" s="57">
        <v>4690</v>
      </c>
      <c r="P11" s="58">
        <v>5080</v>
      </c>
      <c r="Q11" s="57">
        <f>SUM(R11:S11)</f>
        <v>4817</v>
      </c>
      <c r="R11" s="58">
        <v>1692</v>
      </c>
      <c r="S11" s="57">
        <v>3125</v>
      </c>
      <c r="T11" s="29" t="s">
        <v>32</v>
      </c>
    </row>
    <row r="12" spans="1:20" s="4" customFormat="1" ht="24.95" customHeight="1">
      <c r="A12" s="56" t="s">
        <v>23</v>
      </c>
      <c r="B12" s="56" t="s">
        <v>23</v>
      </c>
      <c r="C12" s="56" t="s">
        <v>23</v>
      </c>
      <c r="D12" s="56" t="s">
        <v>23</v>
      </c>
      <c r="E12" s="57">
        <f t="shared" ref="E12:E20" si="1">SUM(F12:G12)</f>
        <v>9568</v>
      </c>
      <c r="F12" s="58">
        <f t="shared" ref="F12:F20" si="2">SUM(I12,L12,O12,R12)</f>
        <v>4874</v>
      </c>
      <c r="G12" s="57">
        <f t="shared" ref="G12:G20" si="3">SUM(J12,M12,P12,S12)</f>
        <v>4694</v>
      </c>
      <c r="H12" s="58">
        <f t="shared" ref="H12:H20" si="4">SUM(I12:J12)</f>
        <v>1709</v>
      </c>
      <c r="I12" s="57">
        <v>921</v>
      </c>
      <c r="J12" s="58">
        <v>788</v>
      </c>
      <c r="K12" s="57">
        <f t="shared" ref="K12:K20" si="5">SUM(L12:M12)</f>
        <v>4723</v>
      </c>
      <c r="L12" s="58">
        <v>2407</v>
      </c>
      <c r="M12" s="57">
        <v>2316</v>
      </c>
      <c r="N12" s="58">
        <f t="shared" ref="N12:N20" si="6">SUM(O12:P12)</f>
        <v>2150</v>
      </c>
      <c r="O12" s="57">
        <v>1082</v>
      </c>
      <c r="P12" s="58">
        <v>1068</v>
      </c>
      <c r="Q12" s="57">
        <f>SUM(R12:S12)</f>
        <v>986</v>
      </c>
      <c r="R12" s="58">
        <v>464</v>
      </c>
      <c r="S12" s="57">
        <v>522</v>
      </c>
      <c r="T12" s="29" t="s">
        <v>33</v>
      </c>
    </row>
    <row r="13" spans="1:20" s="4" customFormat="1" ht="24.95" customHeight="1">
      <c r="A13" s="56" t="s">
        <v>24</v>
      </c>
      <c r="B13" s="56" t="s">
        <v>24</v>
      </c>
      <c r="C13" s="56" t="s">
        <v>24</v>
      </c>
      <c r="D13" s="56" t="s">
        <v>24</v>
      </c>
      <c r="E13" s="57">
        <f t="shared" si="1"/>
        <v>7914</v>
      </c>
      <c r="F13" s="58">
        <f t="shared" si="2"/>
        <v>4070</v>
      </c>
      <c r="G13" s="57">
        <f t="shared" si="3"/>
        <v>3844</v>
      </c>
      <c r="H13" s="58">
        <f t="shared" si="4"/>
        <v>1378</v>
      </c>
      <c r="I13" s="57">
        <v>735</v>
      </c>
      <c r="J13" s="58">
        <v>643</v>
      </c>
      <c r="K13" s="57">
        <f t="shared" si="5"/>
        <v>4614</v>
      </c>
      <c r="L13" s="58">
        <v>2412</v>
      </c>
      <c r="M13" s="57">
        <f>2065+137</f>
        <v>2202</v>
      </c>
      <c r="N13" s="58">
        <f t="shared" si="6"/>
        <v>1589</v>
      </c>
      <c r="O13" s="57">
        <v>794</v>
      </c>
      <c r="P13" s="58">
        <v>795</v>
      </c>
      <c r="Q13" s="57">
        <f>SUM(R13:S13)</f>
        <v>333</v>
      </c>
      <c r="R13" s="58">
        <v>129</v>
      </c>
      <c r="S13" s="57">
        <v>204</v>
      </c>
      <c r="T13" s="29" t="s">
        <v>34</v>
      </c>
    </row>
    <row r="14" spans="1:20" s="4" customFormat="1" ht="24.95" customHeight="1">
      <c r="A14" s="59" t="s">
        <v>25</v>
      </c>
      <c r="B14" s="59" t="s">
        <v>25</v>
      </c>
      <c r="C14" s="59" t="s">
        <v>25</v>
      </c>
      <c r="D14" s="59" t="s">
        <v>25</v>
      </c>
      <c r="E14" s="57">
        <f t="shared" si="1"/>
        <v>13292</v>
      </c>
      <c r="F14" s="58">
        <f t="shared" si="2"/>
        <v>6855</v>
      </c>
      <c r="G14" s="57">
        <f t="shared" si="3"/>
        <v>6437</v>
      </c>
      <c r="H14" s="58">
        <f t="shared" si="4"/>
        <v>3142</v>
      </c>
      <c r="I14" s="57">
        <v>1617</v>
      </c>
      <c r="J14" s="58">
        <v>1525</v>
      </c>
      <c r="K14" s="57">
        <f t="shared" si="5"/>
        <v>6959</v>
      </c>
      <c r="L14" s="58">
        <v>3645</v>
      </c>
      <c r="M14" s="57">
        <v>3314</v>
      </c>
      <c r="N14" s="58">
        <v>3312</v>
      </c>
      <c r="O14" s="57">
        <v>1593</v>
      </c>
      <c r="P14" s="58">
        <v>1598</v>
      </c>
      <c r="Q14" s="57" t="s">
        <v>52</v>
      </c>
      <c r="R14" s="58" t="s">
        <v>52</v>
      </c>
      <c r="S14" s="57" t="s">
        <v>52</v>
      </c>
      <c r="T14" s="29" t="s">
        <v>35</v>
      </c>
    </row>
    <row r="15" spans="1:20" s="4" customFormat="1" ht="24.95" customHeight="1">
      <c r="A15" s="56" t="s">
        <v>26</v>
      </c>
      <c r="B15" s="56" t="s">
        <v>26</v>
      </c>
      <c r="C15" s="56" t="s">
        <v>26</v>
      </c>
      <c r="D15" s="56" t="s">
        <v>26</v>
      </c>
      <c r="E15" s="57">
        <f t="shared" si="1"/>
        <v>32838</v>
      </c>
      <c r="F15" s="58">
        <f t="shared" si="2"/>
        <v>16644</v>
      </c>
      <c r="G15" s="57">
        <f t="shared" si="3"/>
        <v>16194</v>
      </c>
      <c r="H15" s="58">
        <f t="shared" si="4"/>
        <v>6487</v>
      </c>
      <c r="I15" s="57">
        <v>3380</v>
      </c>
      <c r="J15" s="58">
        <v>3107</v>
      </c>
      <c r="K15" s="57">
        <f t="shared" si="5"/>
        <v>15466</v>
      </c>
      <c r="L15" s="58">
        <f>2370+773+4880</f>
        <v>8023</v>
      </c>
      <c r="M15" s="57">
        <f>2132+4641+670</f>
        <v>7443</v>
      </c>
      <c r="N15" s="58">
        <f t="shared" si="6"/>
        <v>7658</v>
      </c>
      <c r="O15" s="57">
        <v>3899</v>
      </c>
      <c r="P15" s="58">
        <v>3759</v>
      </c>
      <c r="Q15" s="57">
        <f t="shared" ref="Q15:Q21" si="7">SUM(R15:S15)</f>
        <v>3227</v>
      </c>
      <c r="R15" s="58">
        <v>1342</v>
      </c>
      <c r="S15" s="57">
        <v>1885</v>
      </c>
      <c r="T15" s="29" t="s">
        <v>36</v>
      </c>
    </row>
    <row r="16" spans="1:20" s="4" customFormat="1" ht="24.95" customHeight="1">
      <c r="A16" s="56" t="s">
        <v>27</v>
      </c>
      <c r="B16" s="56" t="s">
        <v>27</v>
      </c>
      <c r="C16" s="56" t="s">
        <v>27</v>
      </c>
      <c r="D16" s="56" t="s">
        <v>27</v>
      </c>
      <c r="E16" s="57">
        <f t="shared" si="1"/>
        <v>4120</v>
      </c>
      <c r="F16" s="58">
        <f t="shared" si="2"/>
        <v>2098</v>
      </c>
      <c r="G16" s="57">
        <f t="shared" si="3"/>
        <v>2022</v>
      </c>
      <c r="H16" s="58">
        <f t="shared" si="4"/>
        <v>689</v>
      </c>
      <c r="I16" s="57">
        <v>378</v>
      </c>
      <c r="J16" s="58">
        <v>311</v>
      </c>
      <c r="K16" s="57">
        <f t="shared" si="5"/>
        <v>2060</v>
      </c>
      <c r="L16" s="58">
        <v>1053</v>
      </c>
      <c r="M16" s="57">
        <v>1007</v>
      </c>
      <c r="N16" s="58">
        <f t="shared" si="6"/>
        <v>899</v>
      </c>
      <c r="O16" s="57">
        <v>452</v>
      </c>
      <c r="P16" s="58">
        <v>447</v>
      </c>
      <c r="Q16" s="57">
        <f>SUM(R16:S16)</f>
        <v>472</v>
      </c>
      <c r="R16" s="58">
        <v>215</v>
      </c>
      <c r="S16" s="57">
        <v>257</v>
      </c>
      <c r="T16" s="29" t="s">
        <v>37</v>
      </c>
    </row>
    <row r="17" spans="1:20" s="4" customFormat="1" ht="24.95" customHeight="1">
      <c r="A17" s="56" t="s">
        <v>28</v>
      </c>
      <c r="B17" s="56" t="s">
        <v>28</v>
      </c>
      <c r="C17" s="56" t="s">
        <v>28</v>
      </c>
      <c r="D17" s="56" t="s">
        <v>28</v>
      </c>
      <c r="E17" s="57">
        <f t="shared" si="1"/>
        <v>18623</v>
      </c>
      <c r="F17" s="58">
        <f t="shared" si="2"/>
        <v>9563</v>
      </c>
      <c r="G17" s="57">
        <f t="shared" si="3"/>
        <v>9060</v>
      </c>
      <c r="H17" s="58">
        <f t="shared" si="4"/>
        <v>3682</v>
      </c>
      <c r="I17" s="57">
        <v>1904</v>
      </c>
      <c r="J17" s="58">
        <v>1778</v>
      </c>
      <c r="K17" s="57">
        <f t="shared" si="5"/>
        <v>9110</v>
      </c>
      <c r="L17" s="58">
        <f>2706+1627+346</f>
        <v>4679</v>
      </c>
      <c r="M17" s="57">
        <f>2475+1566+390</f>
        <v>4431</v>
      </c>
      <c r="N17" s="58">
        <f t="shared" si="6"/>
        <v>4266</v>
      </c>
      <c r="O17" s="57">
        <v>2264</v>
      </c>
      <c r="P17" s="58">
        <v>2002</v>
      </c>
      <c r="Q17" s="57">
        <f t="shared" si="7"/>
        <v>1565</v>
      </c>
      <c r="R17" s="58">
        <v>716</v>
      </c>
      <c r="S17" s="57">
        <v>849</v>
      </c>
      <c r="T17" s="29" t="s">
        <v>38</v>
      </c>
    </row>
    <row r="18" spans="1:20" s="4" customFormat="1" ht="24.95" customHeight="1">
      <c r="A18" s="56" t="s">
        <v>29</v>
      </c>
      <c r="B18" s="56" t="s">
        <v>29</v>
      </c>
      <c r="C18" s="56" t="s">
        <v>29</v>
      </c>
      <c r="D18" s="56" t="s">
        <v>29</v>
      </c>
      <c r="E18" s="57">
        <f t="shared" si="1"/>
        <v>7734</v>
      </c>
      <c r="F18" s="58">
        <f t="shared" si="2"/>
        <v>3710</v>
      </c>
      <c r="G18" s="57">
        <f t="shared" si="3"/>
        <v>4024</v>
      </c>
      <c r="H18" s="58">
        <f t="shared" si="4"/>
        <v>1467</v>
      </c>
      <c r="I18" s="57">
        <v>732</v>
      </c>
      <c r="J18" s="58">
        <v>735</v>
      </c>
      <c r="K18" s="57">
        <f t="shared" si="5"/>
        <v>3978</v>
      </c>
      <c r="L18" s="58">
        <v>2038</v>
      </c>
      <c r="M18" s="57">
        <v>1940</v>
      </c>
      <c r="N18" s="58">
        <f t="shared" si="6"/>
        <v>1630</v>
      </c>
      <c r="O18" s="57">
        <v>689</v>
      </c>
      <c r="P18" s="58">
        <v>941</v>
      </c>
      <c r="Q18" s="57">
        <f t="shared" si="7"/>
        <v>659</v>
      </c>
      <c r="R18" s="58">
        <v>251</v>
      </c>
      <c r="S18" s="57">
        <v>408</v>
      </c>
      <c r="T18" s="29" t="s">
        <v>39</v>
      </c>
    </row>
    <row r="19" spans="1:20" s="4" customFormat="1" ht="24.95" customHeight="1">
      <c r="A19" s="56" t="s">
        <v>30</v>
      </c>
      <c r="B19" s="56" t="s">
        <v>30</v>
      </c>
      <c r="C19" s="56" t="s">
        <v>30</v>
      </c>
      <c r="D19" s="56" t="s">
        <v>30</v>
      </c>
      <c r="E19" s="57">
        <f t="shared" si="1"/>
        <v>1753</v>
      </c>
      <c r="F19" s="58">
        <f t="shared" si="2"/>
        <v>932</v>
      </c>
      <c r="G19" s="57">
        <f t="shared" si="3"/>
        <v>821</v>
      </c>
      <c r="H19" s="58">
        <f t="shared" si="4"/>
        <v>348</v>
      </c>
      <c r="I19" s="57">
        <v>177</v>
      </c>
      <c r="J19" s="58">
        <v>171</v>
      </c>
      <c r="K19" s="57">
        <f t="shared" si="5"/>
        <v>858</v>
      </c>
      <c r="L19" s="58">
        <f>275+188</f>
        <v>463</v>
      </c>
      <c r="M19" s="57">
        <f>252+143</f>
        <v>395</v>
      </c>
      <c r="N19" s="58">
        <f t="shared" si="6"/>
        <v>337</v>
      </c>
      <c r="O19" s="57">
        <v>188</v>
      </c>
      <c r="P19" s="58">
        <v>149</v>
      </c>
      <c r="Q19" s="57">
        <f>SUM(R19:S19)</f>
        <v>210</v>
      </c>
      <c r="R19" s="58">
        <v>104</v>
      </c>
      <c r="S19" s="57">
        <v>106</v>
      </c>
      <c r="T19" s="29" t="s">
        <v>40</v>
      </c>
    </row>
    <row r="20" spans="1:20" s="4" customFormat="1" ht="24.95" customHeight="1">
      <c r="A20" s="56" t="s">
        <v>31</v>
      </c>
      <c r="B20" s="56" t="s">
        <v>31</v>
      </c>
      <c r="C20" s="56" t="s">
        <v>31</v>
      </c>
      <c r="D20" s="60" t="s">
        <v>31</v>
      </c>
      <c r="E20" s="57">
        <f t="shared" si="1"/>
        <v>3538</v>
      </c>
      <c r="F20" s="57">
        <f t="shared" si="2"/>
        <v>1805</v>
      </c>
      <c r="G20" s="61">
        <f t="shared" si="3"/>
        <v>1733</v>
      </c>
      <c r="H20" s="57">
        <f t="shared" si="4"/>
        <v>676</v>
      </c>
      <c r="I20" s="57">
        <v>354</v>
      </c>
      <c r="J20" s="58">
        <v>322</v>
      </c>
      <c r="K20" s="57">
        <f t="shared" si="5"/>
        <v>1767</v>
      </c>
      <c r="L20" s="61">
        <v>924</v>
      </c>
      <c r="M20" s="61">
        <v>843</v>
      </c>
      <c r="N20" s="57">
        <f t="shared" si="6"/>
        <v>821</v>
      </c>
      <c r="O20" s="57">
        <v>420</v>
      </c>
      <c r="P20" s="57">
        <v>401</v>
      </c>
      <c r="Q20" s="57">
        <f>SUM(R20:S20)</f>
        <v>274</v>
      </c>
      <c r="R20" s="57">
        <v>107</v>
      </c>
      <c r="S20" s="57">
        <v>167</v>
      </c>
      <c r="T20" s="29" t="s">
        <v>41</v>
      </c>
    </row>
    <row r="21" spans="1:20" s="66" customFormat="1" ht="3" customHeight="1">
      <c r="A21" s="62"/>
      <c r="B21" s="62"/>
      <c r="C21" s="62"/>
      <c r="D21" s="63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5">
        <f t="shared" si="7"/>
        <v>0</v>
      </c>
      <c r="R21" s="64"/>
      <c r="S21" s="64"/>
      <c r="T21" s="62"/>
    </row>
    <row r="22" spans="1:20" s="66" customFormat="1" ht="3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pans="1:20" s="4" customFormat="1" ht="15.75">
      <c r="A23" s="3"/>
      <c r="B23" s="4" t="s">
        <v>45</v>
      </c>
      <c r="C23" s="3"/>
      <c r="D23" s="3"/>
      <c r="E23" s="3"/>
      <c r="F23" s="3"/>
      <c r="G23" s="3"/>
      <c r="H23" s="3"/>
      <c r="I23" s="3"/>
      <c r="J23" s="3"/>
      <c r="K23" s="3" t="s">
        <v>43</v>
      </c>
      <c r="L23" s="3"/>
      <c r="M23" s="3"/>
      <c r="N23" s="3"/>
      <c r="O23" s="3"/>
      <c r="P23" s="3"/>
    </row>
    <row r="24" spans="1:20" s="4" customFormat="1" ht="17.100000000000001" customHeight="1">
      <c r="A24" s="4" t="s">
        <v>14</v>
      </c>
      <c r="B24" s="23" t="s">
        <v>47</v>
      </c>
      <c r="K24" s="68" t="s">
        <v>44</v>
      </c>
    </row>
    <row r="25" spans="1:20" s="4" customFormat="1" ht="17.100000000000001" customHeight="1">
      <c r="A25" s="4" t="s">
        <v>13</v>
      </c>
      <c r="B25" s="25" t="s">
        <v>42</v>
      </c>
      <c r="K25" s="25" t="s">
        <v>46</v>
      </c>
    </row>
    <row r="26" spans="1:20" s="4" customFormat="1" ht="17.100000000000001" customHeight="1">
      <c r="B26" s="25" t="s">
        <v>48</v>
      </c>
      <c r="K26" s="25" t="s">
        <v>49</v>
      </c>
    </row>
    <row r="27" spans="1:20" s="4" customFormat="1" ht="15.75"/>
    <row r="28" spans="1:20" s="4" customFormat="1" ht="15.75"/>
  </sheetData>
  <mergeCells count="24">
    <mergeCell ref="A16:D16"/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T4:T8"/>
    <mergeCell ref="K6:M6"/>
    <mergeCell ref="N5:P5"/>
    <mergeCell ref="Q5:S5"/>
    <mergeCell ref="N6:P6"/>
    <mergeCell ref="Q6:S6"/>
    <mergeCell ref="A10:D10"/>
    <mergeCell ref="E6:G6"/>
    <mergeCell ref="H4:S4"/>
    <mergeCell ref="H6:J6"/>
    <mergeCell ref="H5:J5"/>
    <mergeCell ref="K5:M5"/>
    <mergeCell ref="E5:G5"/>
    <mergeCell ref="A4:D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2019-10-22T02:38:56Z</cp:lastPrinted>
  <dcterms:created xsi:type="dcterms:W3CDTF">1997-06-13T10:07:54Z</dcterms:created>
  <dcterms:modified xsi:type="dcterms:W3CDTF">2019-10-22T03:04:37Z</dcterms:modified>
</cp:coreProperties>
</file>