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'T-5.6'!$A$1:$O$24</definedName>
  </definedNames>
  <calcPr calcId="125725"/>
</workbook>
</file>

<file path=xl/calcChain.xml><?xml version="1.0" encoding="utf-8"?>
<calcChain xmlns="http://schemas.openxmlformats.org/spreadsheetml/2006/main">
  <c r="L19" i="15"/>
  <c r="L18"/>
  <c r="L17"/>
  <c r="L16"/>
  <c r="L15"/>
  <c r="L14"/>
  <c r="L13"/>
  <c r="L12"/>
  <c r="L11"/>
  <c r="L10"/>
  <c r="L9"/>
  <c r="K19"/>
  <c r="K18"/>
  <c r="K17"/>
  <c r="K16"/>
  <c r="K15"/>
  <c r="K14"/>
  <c r="K13"/>
  <c r="K12"/>
  <c r="K11"/>
  <c r="K10"/>
  <c r="K9"/>
  <c r="J19"/>
  <c r="J18"/>
  <c r="J17"/>
  <c r="J16"/>
  <c r="J15"/>
  <c r="J14"/>
  <c r="J13"/>
  <c r="J12"/>
  <c r="J11"/>
  <c r="J10"/>
  <c r="J9"/>
  <c r="I19"/>
  <c r="I18"/>
  <c r="I17"/>
  <c r="I16"/>
  <c r="I15"/>
  <c r="I14"/>
  <c r="I13"/>
  <c r="I12"/>
  <c r="I11"/>
  <c r="I10"/>
  <c r="I9"/>
  <c r="H9" l="1"/>
  <c r="G9"/>
  <c r="F9"/>
  <c r="E9"/>
</calcChain>
</file>

<file path=xl/sharedStrings.xml><?xml version="1.0" encoding="utf-8"?>
<sst xmlns="http://schemas.openxmlformats.org/spreadsheetml/2006/main" count="50" uniqueCount="42">
  <si>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</si>
  <si>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</si>
  <si>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</si>
  <si>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</si>
  <si>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</si>
  <si>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</si>
  <si>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</si>
  <si>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</si>
  <si>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</si>
  <si>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</si>
  <si>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</si>
  <si>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</si>
  <si>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</si>
  <si>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</si>
  <si>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</si>
  <si>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</si>
  <si>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</si>
  <si>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</si>
  <si>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</si>
  <si>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</si>
  <si>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</si>
  <si>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</si>
  <si>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</si>
  <si>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</si>
  <si>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</si>
  <si>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</si>
  <si>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</si>
  <si>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</si>
  <si>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</si>
  <si>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</si>
  <si>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</si>
  <si>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</si>
  <si>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</si>
  <si>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</si>
  <si>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</si>
  <si>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</si>
  <si>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บ้านคา</t>
  </si>
  <si>
    <t>Ban Kha</t>
  </si>
  <si>
    <t xml:space="preserve">     ที่มา:   สำนักงานสาธารณสุขจังหวัดราชบุรี</t>
  </si>
  <si>
    <t xml:space="preserve"> Source : Ratchaburi  Provincial Health Office</t>
  </si>
  <si>
    <t>เจ้าหน้าที่ทางการแพทย์ เป็นรายอำเภอ พ.ศ. 2558</t>
  </si>
  <si>
    <t>Medical Personnel by District: 2015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</si>
</sst>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#,##0.00_ ;\-#,##0.0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0" xfId="0" quotePrefix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horizontal="left" indent="1"/>
    </xf>
    <xf numFmtId="0" fontId="5" fillId="0" borderId="2" xfId="0" applyFont="1" applyFill="1" applyBorder="1" applyAlignment="1">
      <alignment horizontal="right" indent="3"/>
    </xf>
    <xf numFmtId="3" fontId="5" fillId="0" borderId="2" xfId="0" applyNumberFormat="1" applyFont="1" applyFill="1" applyBorder="1" applyAlignment="1">
      <alignment horizontal="right" indent="3"/>
    </xf>
    <xf numFmtId="0" fontId="9" fillId="0" borderId="2" xfId="0" applyFont="1" applyBorder="1" applyAlignment="1">
      <alignment horizontal="right" indent="3"/>
    </xf>
    <xf numFmtId="0" fontId="7" fillId="0" borderId="0" xfId="0" applyFont="1" applyBorder="1" applyAlignment="1">
      <alignment horizontal="left"/>
    </xf>
    <xf numFmtId="189" fontId="5" fillId="0" borderId="3" xfId="2" applyNumberFormat="1" applyFont="1" applyFill="1" applyBorder="1" applyAlignment="1">
      <alignment horizontal="right" indent="1"/>
    </xf>
    <xf numFmtId="189" fontId="9" fillId="0" borderId="3" xfId="2" applyNumberFormat="1" applyFont="1" applyFill="1" applyBorder="1" applyAlignment="1">
      <alignment horizontal="right" inden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1257300</xdr:colOff>
      <xdr:row>0</xdr:row>
      <xdr:rowOff>0</xdr:rowOff>
    </xdr:from>
    <xdr:to>
      <xdr:col>15</xdr:col>
      <xdr:colOff>66675</xdr:colOff>
      <xdr:row>23</xdr:row>
      <xdr:rowOff>1171575</xdr:rowOff>
    </xdr:to>
    <xdr:grpSp>
      <xdr:nvGrpSpPr>
        <xdr:cNvPr id="6551" name="Group 165"/>
        <xdr:cNvGrpSpPr>
          <a:grpSpLocks/>
        </xdr:cNvGrpSpPr>
      </xdr:nvGrpSpPr>
      <xdr:grpSpPr bwMode="auto">
        <a:xfrm>
          <a:off x="9305925" y="0"/>
          <a:ext cx="590550" cy="6524625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472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55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N27"/>
  <sheetViews>
    <sheetView showGridLines="0" tabSelected="1" workbookViewId="0">
      <selection activeCell="E28" sqref="E28"/>
    </sheetView>
  </sheetViews>
  <sheetFormatPr defaultRowHeight="18.7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12" width="12.7109375" style="6" customWidth="1"/>
    <col min="13" max="13" width="19" style="6" customWidth="1"/>
    <col min="14" max="14" width="2.28515625" style="5" customWidth="1"/>
    <col min="15" max="15" width="5.42578125" style="5" customWidth="1"/>
    <col min="16" max="16384" width="9.140625" style="5"/>
  </cols>
  <sheetData>
    <row r="1" spans="1:14" s="2" customFormat="1">
      <c r="A1" s="1"/>
      <c r="B1" s="1" t="s">
        <v>0</v>
      </c>
      <c r="C1" s="13">
        <v>5.6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</row>
    <row r="2" spans="1:14" s="4" customFormat="1">
      <c r="A2" s="3"/>
      <c r="B2" s="1" t="s">
        <v>13</v>
      </c>
      <c r="C2" s="13">
        <v>5.6</v>
      </c>
      <c r="D2" s="1" t="s">
        <v>41</v>
      </c>
      <c r="E2" s="1"/>
      <c r="F2" s="3"/>
      <c r="G2" s="3"/>
      <c r="H2" s="3"/>
      <c r="I2" s="3"/>
      <c r="J2" s="3"/>
      <c r="K2" s="3"/>
      <c r="L2" s="3"/>
      <c r="M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7" customFormat="1" ht="24.75" customHeight="1">
      <c r="A4" s="47" t="s">
        <v>11</v>
      </c>
      <c r="B4" s="47"/>
      <c r="C4" s="47"/>
      <c r="D4" s="47"/>
      <c r="E4" s="41" t="s">
        <v>14</v>
      </c>
      <c r="F4" s="39"/>
      <c r="G4" s="39"/>
      <c r="H4" s="43"/>
      <c r="I4" s="41" t="s">
        <v>16</v>
      </c>
      <c r="J4" s="39"/>
      <c r="K4" s="39"/>
      <c r="L4" s="43"/>
      <c r="M4" s="50" t="s">
        <v>12</v>
      </c>
      <c r="N4" s="8"/>
    </row>
    <row r="5" spans="1:14" s="7" customFormat="1" ht="21.75" customHeight="1">
      <c r="A5" s="48"/>
      <c r="B5" s="48"/>
      <c r="C5" s="48"/>
      <c r="D5" s="48"/>
      <c r="E5" s="42" t="s">
        <v>15</v>
      </c>
      <c r="F5" s="40"/>
      <c r="G5" s="40"/>
      <c r="H5" s="44"/>
      <c r="I5" s="42" t="s">
        <v>17</v>
      </c>
      <c r="J5" s="40"/>
      <c r="K5" s="40"/>
      <c r="L5" s="44"/>
      <c r="M5" s="51"/>
    </row>
    <row r="6" spans="1:14" s="7" customFormat="1" ht="21.75" customHeight="1">
      <c r="A6" s="48"/>
      <c r="B6" s="48"/>
      <c r="C6" s="48"/>
      <c r="D6" s="48"/>
      <c r="E6" s="14" t="s">
        <v>2</v>
      </c>
      <c r="F6" s="14" t="s">
        <v>3</v>
      </c>
      <c r="G6" s="14" t="s">
        <v>8</v>
      </c>
      <c r="H6" s="14" t="s">
        <v>4</v>
      </c>
      <c r="I6" s="14" t="s">
        <v>2</v>
      </c>
      <c r="J6" s="14" t="s">
        <v>3</v>
      </c>
      <c r="K6" s="14" t="s">
        <v>8</v>
      </c>
      <c r="L6" s="14" t="s">
        <v>4</v>
      </c>
      <c r="M6" s="51"/>
    </row>
    <row r="7" spans="1:14" s="7" customFormat="1" ht="21.75" customHeight="1">
      <c r="A7" s="49"/>
      <c r="B7" s="49"/>
      <c r="C7" s="49"/>
      <c r="D7" s="49"/>
      <c r="E7" s="15" t="s">
        <v>5</v>
      </c>
      <c r="F7" s="15" t="s">
        <v>6</v>
      </c>
      <c r="G7" s="15" t="s">
        <v>10</v>
      </c>
      <c r="H7" s="15" t="s">
        <v>7</v>
      </c>
      <c r="I7" s="15" t="s">
        <v>5</v>
      </c>
      <c r="J7" s="15" t="s">
        <v>6</v>
      </c>
      <c r="K7" s="15" t="s">
        <v>10</v>
      </c>
      <c r="L7" s="15" t="s">
        <v>7</v>
      </c>
      <c r="M7" s="52"/>
    </row>
    <row r="8" spans="1:14" s="7" customFormat="1" ht="3" customHeight="1">
      <c r="A8" s="16"/>
      <c r="B8" s="53"/>
      <c r="C8" s="53"/>
      <c r="D8" s="54"/>
      <c r="E8" s="18"/>
      <c r="F8" s="19"/>
      <c r="G8" s="18"/>
      <c r="H8" s="17"/>
      <c r="I8" s="18"/>
      <c r="J8" s="19"/>
      <c r="K8" s="19"/>
      <c r="L8" s="18"/>
      <c r="M8" s="9"/>
    </row>
    <row r="9" spans="1:14" s="10" customFormat="1" ht="27" customHeight="1">
      <c r="A9" s="20"/>
      <c r="B9" s="45" t="s">
        <v>9</v>
      </c>
      <c r="C9" s="45"/>
      <c r="D9" s="46"/>
      <c r="E9" s="33">
        <f>SUM(E10:E19)</f>
        <v>332</v>
      </c>
      <c r="F9" s="33">
        <f>SUM(F10:F19)</f>
        <v>79</v>
      </c>
      <c r="G9" s="33">
        <f>SUM(G10:G19)</f>
        <v>119</v>
      </c>
      <c r="H9" s="34">
        <f>SUM(H10:H19)</f>
        <v>1925</v>
      </c>
      <c r="I9" s="37">
        <f>867883/E9</f>
        <v>2614.1054216867469</v>
      </c>
      <c r="J9" s="37">
        <f>867883/F9</f>
        <v>10985.860759493671</v>
      </c>
      <c r="K9" s="37">
        <f>867883/G9</f>
        <v>7293.134453781513</v>
      </c>
      <c r="L9" s="37">
        <f>867883/H9</f>
        <v>450.8483116883117</v>
      </c>
      <c r="M9" s="9" t="s">
        <v>1</v>
      </c>
    </row>
    <row r="10" spans="1:14" s="7" customFormat="1" ht="27.95" customHeight="1">
      <c r="A10" s="29" t="s">
        <v>18</v>
      </c>
      <c r="B10" s="12"/>
      <c r="C10" s="12"/>
      <c r="D10" s="12"/>
      <c r="E10" s="35">
        <v>176</v>
      </c>
      <c r="F10" s="35">
        <v>23</v>
      </c>
      <c r="G10" s="35">
        <v>47</v>
      </c>
      <c r="H10" s="35">
        <v>694</v>
      </c>
      <c r="I10" s="38">
        <f>201181/E10</f>
        <v>1143.0738636363637</v>
      </c>
      <c r="J10" s="38">
        <f>201181/F10</f>
        <v>8747</v>
      </c>
      <c r="K10" s="38">
        <f>201181/G10</f>
        <v>4280.4468085106382</v>
      </c>
      <c r="L10" s="38">
        <f>201181/H10</f>
        <v>289.88616714697406</v>
      </c>
      <c r="M10" s="32" t="s">
        <v>27</v>
      </c>
    </row>
    <row r="11" spans="1:14" s="7" customFormat="1" ht="27.95" customHeight="1">
      <c r="A11" s="29" t="s">
        <v>19</v>
      </c>
      <c r="B11" s="28"/>
      <c r="C11" s="12"/>
      <c r="D11" s="12"/>
      <c r="E11" s="35">
        <v>9</v>
      </c>
      <c r="F11" s="35">
        <v>5</v>
      </c>
      <c r="G11" s="35">
        <v>6</v>
      </c>
      <c r="H11" s="35">
        <v>81</v>
      </c>
      <c r="I11" s="38">
        <f>62921/E11</f>
        <v>6991.2222222222226</v>
      </c>
      <c r="J11" s="38">
        <f>62921/F12</f>
        <v>12584.2</v>
      </c>
      <c r="K11" s="38">
        <f>62921/G11</f>
        <v>10486.833333333334</v>
      </c>
      <c r="L11" s="38">
        <f>62921/H11</f>
        <v>776.80246913580243</v>
      </c>
      <c r="M11" s="32" t="s">
        <v>28</v>
      </c>
    </row>
    <row r="12" spans="1:14" s="7" customFormat="1" ht="27.95" customHeight="1">
      <c r="A12" s="29" t="s">
        <v>20</v>
      </c>
      <c r="B12" s="12"/>
      <c r="C12" s="12"/>
      <c r="D12" s="12"/>
      <c r="E12" s="35">
        <v>6</v>
      </c>
      <c r="F12" s="35">
        <v>5</v>
      </c>
      <c r="G12" s="35">
        <v>5</v>
      </c>
      <c r="H12" s="35">
        <v>58</v>
      </c>
      <c r="I12" s="38">
        <f>51532/E12</f>
        <v>8588.6666666666661</v>
      </c>
      <c r="J12" s="38">
        <f>51532/F12</f>
        <v>10306.4</v>
      </c>
      <c r="K12" s="38">
        <f>51532/G12</f>
        <v>10306.4</v>
      </c>
      <c r="L12" s="38">
        <f>51532/H12</f>
        <v>888.48275862068965</v>
      </c>
      <c r="M12" s="32" t="s">
        <v>29</v>
      </c>
    </row>
    <row r="13" spans="1:14" s="7" customFormat="1" ht="27.95" customHeight="1">
      <c r="A13" s="29" t="s">
        <v>21</v>
      </c>
      <c r="B13" s="21"/>
      <c r="C13" s="21"/>
      <c r="D13" s="21"/>
      <c r="E13" s="35">
        <v>34</v>
      </c>
      <c r="F13" s="35">
        <v>9</v>
      </c>
      <c r="G13" s="35">
        <v>12</v>
      </c>
      <c r="H13" s="35">
        <v>231</v>
      </c>
      <c r="I13" s="38">
        <f>94161/E13</f>
        <v>2769.4411764705883</v>
      </c>
      <c r="J13" s="38">
        <f>94161/F13</f>
        <v>10462.333333333334</v>
      </c>
      <c r="K13" s="38">
        <f>94161/G13</f>
        <v>7846.75</v>
      </c>
      <c r="L13" s="38">
        <f>94161/H13</f>
        <v>407.6233766233766</v>
      </c>
      <c r="M13" s="32" t="s">
        <v>30</v>
      </c>
      <c r="N13" s="11"/>
    </row>
    <row r="14" spans="1:14" s="7" customFormat="1" ht="27.95" customHeight="1">
      <c r="A14" s="29" t="s">
        <v>22</v>
      </c>
      <c r="B14" s="21"/>
      <c r="C14" s="21"/>
      <c r="D14" s="21"/>
      <c r="E14" s="35">
        <v>48</v>
      </c>
      <c r="F14" s="35">
        <v>13</v>
      </c>
      <c r="G14" s="35">
        <v>18</v>
      </c>
      <c r="H14" s="35">
        <v>321</v>
      </c>
      <c r="I14" s="38">
        <f>172676/F14</f>
        <v>13282.76923076923</v>
      </c>
      <c r="J14" s="38">
        <f>172676/F14</f>
        <v>13282.76923076923</v>
      </c>
      <c r="K14" s="38">
        <f>172676/G14</f>
        <v>9593.1111111111113</v>
      </c>
      <c r="L14" s="38">
        <f>172676/H14</f>
        <v>537.93146417445485</v>
      </c>
      <c r="M14" s="32" t="s">
        <v>31</v>
      </c>
      <c r="N14" s="11"/>
    </row>
    <row r="15" spans="1:14" s="7" customFormat="1" ht="27.95" customHeight="1">
      <c r="A15" s="29" t="s">
        <v>23</v>
      </c>
      <c r="B15" s="12"/>
      <c r="C15" s="12"/>
      <c r="D15" s="12"/>
      <c r="E15" s="35">
        <v>7</v>
      </c>
      <c r="F15" s="35">
        <v>3</v>
      </c>
      <c r="G15" s="35">
        <v>3</v>
      </c>
      <c r="H15" s="35">
        <v>65</v>
      </c>
      <c r="I15" s="38">
        <f>44743/F15</f>
        <v>14914.333333333334</v>
      </c>
      <c r="J15" s="38">
        <f>44743/F15</f>
        <v>14914.333333333334</v>
      </c>
      <c r="K15" s="38">
        <f>44743/G15</f>
        <v>14914.333333333334</v>
      </c>
      <c r="L15" s="38">
        <f>44743/H15</f>
        <v>688.35384615384612</v>
      </c>
      <c r="M15" s="32" t="s">
        <v>32</v>
      </c>
    </row>
    <row r="16" spans="1:14" s="7" customFormat="1" ht="27.95" customHeight="1">
      <c r="A16" s="29" t="s">
        <v>24</v>
      </c>
      <c r="B16" s="21"/>
      <c r="C16" s="21"/>
      <c r="D16" s="21"/>
      <c r="E16" s="35">
        <v>38</v>
      </c>
      <c r="F16" s="35">
        <v>12</v>
      </c>
      <c r="G16" s="35">
        <v>18</v>
      </c>
      <c r="H16" s="35">
        <v>326</v>
      </c>
      <c r="I16" s="38">
        <f>136430/E16</f>
        <v>3590.2631578947367</v>
      </c>
      <c r="J16" s="38">
        <f>136430/F16</f>
        <v>11369.166666666666</v>
      </c>
      <c r="K16" s="38">
        <f>136430/G16</f>
        <v>7579.4444444444443</v>
      </c>
      <c r="L16" s="38">
        <f>136430/H16</f>
        <v>418.49693251533745</v>
      </c>
      <c r="M16" s="32" t="s">
        <v>33</v>
      </c>
    </row>
    <row r="17" spans="1:14" s="7" customFormat="1" ht="27.95" customHeight="1">
      <c r="A17" s="29" t="s">
        <v>25</v>
      </c>
      <c r="B17" s="21"/>
      <c r="C17" s="21"/>
      <c r="D17" s="21"/>
      <c r="E17" s="35">
        <v>8</v>
      </c>
      <c r="F17" s="35">
        <v>5</v>
      </c>
      <c r="G17" s="35">
        <v>5</v>
      </c>
      <c r="H17" s="35">
        <v>78</v>
      </c>
      <c r="I17" s="38">
        <f>67018/E17</f>
        <v>8377.25</v>
      </c>
      <c r="J17" s="38">
        <f>67018/F17</f>
        <v>13403.6</v>
      </c>
      <c r="K17" s="38">
        <f>67018/G17</f>
        <v>13403.6</v>
      </c>
      <c r="L17" s="38">
        <f>67018/H17</f>
        <v>859.20512820512818</v>
      </c>
      <c r="M17" s="32" t="s">
        <v>34</v>
      </c>
      <c r="N17" s="11"/>
    </row>
    <row r="18" spans="1:14" s="7" customFormat="1" ht="27.95" customHeight="1">
      <c r="A18" s="29" t="s">
        <v>26</v>
      </c>
      <c r="B18" s="21"/>
      <c r="C18" s="21"/>
      <c r="D18" s="21"/>
      <c r="E18" s="35">
        <v>4</v>
      </c>
      <c r="F18" s="35">
        <v>3</v>
      </c>
      <c r="G18" s="35">
        <v>3</v>
      </c>
      <c r="H18" s="35">
        <v>51</v>
      </c>
      <c r="I18" s="38">
        <f>12241/E18</f>
        <v>3060.25</v>
      </c>
      <c r="J18" s="38">
        <f>12241/F18</f>
        <v>4080.3333333333335</v>
      </c>
      <c r="K18" s="38">
        <f>12241/G18</f>
        <v>4080.3333333333335</v>
      </c>
      <c r="L18" s="38">
        <f>12241/H18</f>
        <v>240.01960784313727</v>
      </c>
      <c r="M18" s="32" t="s">
        <v>35</v>
      </c>
      <c r="N18" s="11"/>
    </row>
    <row r="19" spans="1:14" s="7" customFormat="1" ht="27.95" customHeight="1">
      <c r="A19" s="29" t="s">
        <v>36</v>
      </c>
      <c r="B19" s="21"/>
      <c r="C19" s="21"/>
      <c r="D19" s="21"/>
      <c r="E19" s="35">
        <v>2</v>
      </c>
      <c r="F19" s="35">
        <v>1</v>
      </c>
      <c r="G19" s="35">
        <v>2</v>
      </c>
      <c r="H19" s="35">
        <v>20</v>
      </c>
      <c r="I19" s="38">
        <f>24980/E19</f>
        <v>12490</v>
      </c>
      <c r="J19" s="38">
        <f>24980/F19</f>
        <v>24980</v>
      </c>
      <c r="K19" s="38">
        <f>24980/G19</f>
        <v>12490</v>
      </c>
      <c r="L19" s="38">
        <f>24980/H19</f>
        <v>1249</v>
      </c>
      <c r="M19" s="32" t="s">
        <v>37</v>
      </c>
      <c r="N19" s="11"/>
    </row>
    <row r="20" spans="1:14" s="7" customFormat="1" ht="3" customHeight="1">
      <c r="A20" s="22"/>
      <c r="B20" s="23"/>
      <c r="C20" s="23"/>
      <c r="D20" s="24"/>
      <c r="E20" s="25"/>
      <c r="F20" s="25"/>
      <c r="G20" s="25"/>
      <c r="H20" s="24"/>
      <c r="I20" s="25"/>
      <c r="J20" s="25"/>
      <c r="K20" s="25"/>
      <c r="L20" s="25"/>
      <c r="M20" s="23"/>
    </row>
    <row r="21" spans="1:14" s="7" customFormat="1" ht="3" customHeight="1">
      <c r="A21" s="26"/>
      <c r="B21" s="12"/>
      <c r="C21" s="12"/>
      <c r="D21" s="12"/>
      <c r="E21" s="27"/>
      <c r="F21" s="27"/>
      <c r="G21" s="27"/>
      <c r="H21" s="27"/>
      <c r="I21" s="27"/>
      <c r="J21" s="27"/>
      <c r="K21" s="27"/>
      <c r="L21" s="27"/>
      <c r="M21" s="12"/>
    </row>
    <row r="22" spans="1:14" s="7" customFormat="1" ht="15.75" customHeight="1">
      <c r="A22" s="1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4" s="7" customFormat="1" ht="23.25" customHeight="1">
      <c r="A23" s="11"/>
      <c r="B23" s="11" t="s">
        <v>38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s="31" customFormat="1" ht="27.75" customHeight="1">
      <c r="A24" s="30"/>
      <c r="B24" s="30" t="s">
        <v>39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s="7" customFormat="1" ht="15.7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4" s="7" customFormat="1" ht="15.7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4" s="7" customFormat="1" ht="15.7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</sheetData>
  <mergeCells count="8">
    <mergeCell ref="M4:M7"/>
    <mergeCell ref="B9:D9"/>
    <mergeCell ref="B8:D8"/>
    <mergeCell ref="A4:D7"/>
    <mergeCell ref="E4:H4"/>
    <mergeCell ref="E5:H5"/>
    <mergeCell ref="I5:L5"/>
    <mergeCell ref="I4:L4"/>
  </mergeCells>
  <phoneticPr fontId="2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2016-09-20T02:33:24Z</cp:lastPrinted>
  <dcterms:created xsi:type="dcterms:W3CDTF">2004-08-16T17:13:42Z</dcterms:created>
  <dcterms:modified xsi:type="dcterms:W3CDTF">2016-09-21T04:37:18Z</dcterms:modified>
</cp:coreProperties>
</file>