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9390" windowHeight="3990" firstSheet="6" activeTab="7"/>
  </bookViews>
  <sheets>
    <sheet name="ตารางที่1ไตรมาส3พ.ศ.2564 " sheetId="12" r:id="rId1"/>
    <sheet name="ตารางที่2ไตรมาส 3 พ.ศ.2564" sheetId="13" r:id="rId2"/>
    <sheet name="ตารางที่3ไตรมาส 3 พ.ศ. 2564" sheetId="14" r:id="rId3"/>
    <sheet name="ตารางที่4ไตรมาส 3 พ.ศ. 2564" sheetId="15" r:id="rId4"/>
    <sheet name="ตารางที่5ไตรมาส3 พ.ศ.2564" sheetId="10" r:id="rId5"/>
    <sheet name="ตารางที่6ไตรมาส3 พ.ศ. 2564" sheetId="11" r:id="rId6"/>
    <sheet name="ตารางที่7ไตรมาส 3 พ.ศ. 2564" sheetId="9" r:id="rId7"/>
    <sheet name="ตารางที่8ไตรมาส 3 พ.ศ.2564" sheetId="25" r:id="rId8"/>
  </sheets>
  <definedNames>
    <definedName name="OLE_LINK1" localSheetId="1">'ตารางที่2ไตรมาส 3 พ.ศ.2564'!#REF!</definedName>
    <definedName name="OLE_LINK1" localSheetId="7">'ตารางที่8ไตรมาส 3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0" l="1"/>
  <c r="C20" i="10"/>
  <c r="B25" i="11"/>
  <c r="C18" i="11"/>
  <c r="D37" i="9" l="1"/>
  <c r="C37" i="9"/>
  <c r="B37" i="9"/>
  <c r="D25" i="9"/>
  <c r="B10" i="25" l="1"/>
  <c r="C10" i="25"/>
  <c r="D10" i="25"/>
  <c r="B12" i="25"/>
  <c r="C12" i="25"/>
  <c r="D12" i="25"/>
  <c r="B13" i="25"/>
  <c r="C13" i="25"/>
  <c r="D13" i="25"/>
  <c r="O13" i="25"/>
  <c r="P13" i="25"/>
  <c r="Q13" i="25"/>
  <c r="B28" i="14" l="1"/>
  <c r="D32" i="14"/>
  <c r="C40" i="14"/>
  <c r="D27" i="14"/>
  <c r="C37" i="13" l="1"/>
  <c r="B37" i="13"/>
  <c r="B24" i="13"/>
  <c r="B25" i="13"/>
  <c r="B26" i="13"/>
  <c r="B27" i="13"/>
  <c r="B29" i="13"/>
  <c r="B30" i="13"/>
  <c r="B33" i="13"/>
  <c r="B34" i="13"/>
  <c r="B35" i="13"/>
  <c r="C33" i="13"/>
  <c r="C34" i="13"/>
  <c r="C35" i="13"/>
  <c r="D29" i="13"/>
  <c r="D30" i="13"/>
  <c r="D32" i="13"/>
  <c r="D33" i="13"/>
  <c r="D34" i="13"/>
  <c r="D35" i="13"/>
  <c r="D37" i="13"/>
  <c r="D25" i="13"/>
  <c r="D26" i="13"/>
  <c r="D27" i="13"/>
  <c r="D28" i="13"/>
  <c r="C25" i="13"/>
  <c r="C26" i="13"/>
  <c r="C27" i="13"/>
  <c r="C29" i="13"/>
  <c r="C30" i="13"/>
  <c r="D11" i="13"/>
  <c r="C11" i="13"/>
  <c r="C28" i="13" s="1"/>
  <c r="C15" i="13"/>
  <c r="C32" i="13" s="1"/>
  <c r="D15" i="13"/>
  <c r="B15" i="13"/>
  <c r="B32" i="13" s="1"/>
  <c r="B11" i="13"/>
  <c r="B28" i="13" s="1"/>
  <c r="D24" i="12" l="1"/>
  <c r="C28" i="12"/>
  <c r="D17" i="10" l="1"/>
  <c r="B16" i="10"/>
  <c r="B38" i="15"/>
  <c r="B37" i="15"/>
  <c r="B42" i="15"/>
  <c r="C33" i="15"/>
  <c r="C43" i="15"/>
  <c r="D40" i="15"/>
  <c r="B32" i="15"/>
  <c r="C32" i="15"/>
  <c r="AC9" i="15"/>
  <c r="AB9" i="15"/>
  <c r="AA9" i="15"/>
  <c r="Z9" i="15"/>
  <c r="Y9" i="15"/>
  <c r="X9" i="15"/>
  <c r="W9" i="15"/>
  <c r="V9" i="15"/>
  <c r="U9" i="15"/>
  <c r="D36" i="14"/>
  <c r="D30" i="14"/>
  <c r="B30" i="14"/>
  <c r="B22" i="13"/>
  <c r="AD9" i="15" l="1"/>
  <c r="D27" i="9"/>
  <c r="C35" i="9"/>
  <c r="B29" i="9"/>
  <c r="B30" i="9"/>
  <c r="B24" i="9"/>
  <c r="C22" i="12" l="1"/>
  <c r="B27" i="12"/>
  <c r="V14" i="15" l="1"/>
  <c r="Z14" i="15"/>
  <c r="AD14" i="15"/>
  <c r="U14" i="15"/>
  <c r="W14" i="15"/>
  <c r="X14" i="15"/>
  <c r="Y14" i="15"/>
  <c r="AA14" i="15"/>
  <c r="AB14" i="15"/>
  <c r="AC14" i="15"/>
  <c r="B31" i="15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C50" i="15"/>
  <c r="D50" i="15"/>
  <c r="B24" i="14"/>
  <c r="C24" i="14"/>
  <c r="D24" i="14"/>
  <c r="B27" i="14"/>
  <c r="C27" i="14"/>
  <c r="C28" i="14"/>
  <c r="D28" i="14"/>
  <c r="C30" i="14"/>
  <c r="B31" i="14"/>
  <c r="C31" i="14"/>
  <c r="D31" i="14"/>
  <c r="B32" i="14"/>
  <c r="C32" i="14"/>
  <c r="B34" i="14"/>
  <c r="C34" i="14"/>
  <c r="D34" i="14"/>
  <c r="B36" i="14"/>
  <c r="C36" i="14"/>
  <c r="B38" i="14"/>
  <c r="C38" i="14"/>
  <c r="D38" i="14"/>
  <c r="B40" i="14"/>
  <c r="D40" i="14"/>
  <c r="C22" i="13"/>
  <c r="D22" i="13"/>
  <c r="C24" i="13"/>
  <c r="D24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6" i="11"/>
  <c r="C16" i="11"/>
  <c r="D16" i="11"/>
  <c r="B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C25" i="11"/>
  <c r="D25" i="11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D28" i="9" l="1"/>
  <c r="C28" i="9"/>
  <c r="C32" i="9"/>
  <c r="B25" i="9"/>
  <c r="B33" i="9"/>
  <c r="B22" i="9"/>
  <c r="B27" i="9"/>
  <c r="B26" i="9"/>
  <c r="B35" i="9"/>
  <c r="B34" i="9"/>
  <c r="D32" i="9"/>
  <c r="B32" i="9" l="1"/>
  <c r="B28" i="9"/>
</calcChain>
</file>

<file path=xl/sharedStrings.xml><?xml version="1.0" encoding="utf-8"?>
<sst xmlns="http://schemas.openxmlformats.org/spreadsheetml/2006/main" count="321" uniqueCount="130">
  <si>
    <t>รวม</t>
  </si>
  <si>
    <t>อุตสาหกรรม</t>
  </si>
  <si>
    <t>-</t>
  </si>
  <si>
    <t>การศึกษา</t>
  </si>
  <si>
    <t>อื่น ๆ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</si>
  <si>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</si>
  <si>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</si>
  <si>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</si>
  <si>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</si>
  <si>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</si>
  <si>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</si>
  <si>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ก่อสร้าง</t>
  </si>
  <si>
    <t>การผลิต</t>
  </si>
  <si>
    <t>เกษตรกรรม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</si>
  <si>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</si>
  <si>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</si>
  <si>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</si>
  <si>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</si>
  <si>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</si>
  <si>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</si>
  <si>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</si>
  <si>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</si>
  <si>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</si>
  <si>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</si>
  <si>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</si>
  <si>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</si>
  <si>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</si>
  <si>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</si>
  <si>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</si>
  <si>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</si>
  <si>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>คอลัมน์1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</si>
  <si>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</si>
  <si>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</si>
  <si>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</si>
  <si>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</si>
  <si>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</si>
  <si>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</si>
  <si>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</si>
  <si>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</si>
  <si>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</si>
  <si>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</si>
  <si>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จำนวนผู้มีงานทำจำแนกตามสถานภาพการทำงาน</t>
  </si>
  <si>
    <t>6.  การรวมกลุ่ม</t>
  </si>
  <si>
    <t>ไตรมาส ที่ 2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</si>
  <si>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</si>
  <si>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</si>
  <si>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</si>
  <si>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</si>
  <si>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</si>
  <si>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</si>
  <si>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</si>
  <si>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</si>
  <si>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</si>
  <si>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</si>
  <si>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</si>
  <si>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</si>
  <si>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</si>
  <si>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</si>
  <si>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</si>
  <si>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</si>
  <si>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</si>
  <si>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</si>
  <si>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</si>
  <si>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</si>
  <si>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</si>
  <si>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</si>
  <si>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</si>
  <si>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</si>
  <si>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</si>
  <si>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</si>
  <si>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</si>
  <si>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</si>
  <si>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</si>
  <si>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</si>
  <si>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</si>
  <si>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</si>
  <si>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</si>
  <si>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</si>
  <si>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</si>
  <si>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</si>
  <si>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</si>
  <si>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</si>
  <si>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</si>
  <si>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</si>
  <si>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</si>
  <si>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</si>
  <si>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</si>
  <si>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</si>
  <si>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</si>
  <si>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</si>
  <si>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</si>
  <si>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</si>
  <si>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</si>
  <si>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</si>
  <si>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</si>
  <si>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</si>
  <si>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</si>
  <si>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</si>
  <si>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</si>
  <si>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</si>
  <si>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</si>
  <si>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</si>
  <si>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</si>
  <si>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</si>
  <si>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</si>
  <si>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</si>
  <si>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</si>
  <si>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</si>
  <si>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</si>
  <si>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</si>
  <si>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</si>
  <si>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</si>
  <si>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</si>
  <si>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</si>
  <si>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</si>
  <si>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</si>
  <si>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เมื่อต้องการปรับขนาดช่วงข้อมูลแผนภูมิ ให้ลากมุมขวาด้านล่างของช่วง</t>
  </si>
  <si>
    <t xml:space="preserve"> '2/2563</t>
  </si>
  <si>
    <t>1. เกษตรกรรม การป่าไม้ และการประมง</t>
  </si>
  <si>
    <t>บริการด้านอื่นๆ</t>
  </si>
  <si>
    <t>การเงิน ประกันภัย</t>
  </si>
  <si>
    <t>ที่พักแรม</t>
  </si>
  <si>
    <t>ขนส่งฯ</t>
  </si>
  <si>
    <t>ขายส่ง/ขายปลีก</t>
  </si>
  <si>
    <t>*</t>
  </si>
  <si>
    <t xml:space="preserve">ตารางที่  4  จำนวนและร้อยละของผู้มีงานทำ จำแนกตามอุตสาหกรรม และเพศ </t>
  </si>
  <si>
    <t xml:space="preserve"> 2/2564</t>
  </si>
  <si>
    <t>2. นอกภาคเกษตร</t>
  </si>
  <si>
    <t>1. ภาคเกษตร</t>
  </si>
  <si>
    <t xml:space="preserve">ตารางที่ 8 จำนวนผู้เสมือนว่างงาน จำแนกตามภาคอุตสาหกรรม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</si>
</sst>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  <numFmt numFmtId="194" formatCode="_-* #,##0.000_-;\-* #,##0.000_-;_-* \-??_-;_-@_-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family val="2"/>
    </font>
    <font>
      <b/>
      <sz val="1"/>
      <name val="TH SarabunPSK"/>
      <family val="2"/>
    </font>
    <font>
      <b/>
      <sz val="10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FF0000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2">
    <xf numFmtId="0" fontId="0" fillId="0" borderId="0"/>
    <xf numFmtId="43" fontId="8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0" fontId="1" fillId="0" borderId="0"/>
    <xf numFmtId="0" fontId="11" fillId="0" borderId="0"/>
    <xf numFmtId="0" fontId="8" fillId="0" borderId="0"/>
    <xf numFmtId="0" fontId="14" fillId="0" borderId="0"/>
    <xf numFmtId="188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63" fontId="8" fillId="0" borderId="0" applyFill="0" applyBorder="0" applyAlignment="0" applyProtection="0"/>
    <xf numFmtId="0" fontId="8" fillId="0" borderId="0"/>
    <xf numFmtId="192" fontId="8" fillId="0" borderId="0" applyFill="0" applyBorder="0" applyAlignment="0" applyProtection="0"/>
    <xf numFmtId="63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2" fontId="1" fillId="0" borderId="0" applyFill="0" applyBorder="0" applyAlignment="0" applyProtection="0"/>
    <xf numFmtId="63" fontId="1" fillId="0" borderId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6" fillId="0" borderId="0" xfId="2" applyFont="1"/>
    <xf numFmtId="0" fontId="5" fillId="0" borderId="0" xfId="2" applyFont="1"/>
    <xf numFmtId="188" fontId="6" fillId="0" borderId="0" xfId="2" applyNumberFormat="1" applyFont="1"/>
    <xf numFmtId="0" fontId="3" fillId="0" borderId="0" xfId="2" quotePrefix="1" applyFont="1"/>
    <xf numFmtId="0" fontId="6" fillId="0" borderId="3" xfId="2" applyFont="1" applyBorder="1"/>
    <xf numFmtId="189" fontId="6" fillId="0" borderId="0" xfId="2" applyNumberFormat="1" applyFont="1"/>
    <xf numFmtId="41" fontId="6" fillId="0" borderId="0" xfId="0" applyNumberFormat="1" applyFont="1" applyAlignment="1">
      <alignment horizontal="right"/>
    </xf>
    <xf numFmtId="0" fontId="6" fillId="0" borderId="0" xfId="2" applyFont="1" applyAlignment="1">
      <alignment horizontal="left"/>
    </xf>
    <xf numFmtId="188" fontId="6" fillId="0" borderId="0" xfId="3" applyNumberFormat="1" applyFont="1" applyFill="1" applyBorder="1" applyAlignment="1" applyProtection="1">
      <alignment horizontal="right"/>
    </xf>
    <xf numFmtId="190" fontId="6" fillId="0" borderId="0" xfId="2" applyNumberFormat="1" applyFont="1" applyAlignment="1">
      <alignment horizontal="left"/>
    </xf>
    <xf numFmtId="188" fontId="6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6" fillId="0" borderId="0" xfId="0" applyFont="1" applyAlignment="1">
      <alignment horizontal="right"/>
    </xf>
    <xf numFmtId="0" fontId="10" fillId="0" borderId="0" xfId="2" applyFont="1"/>
    <xf numFmtId="0" fontId="3" fillId="0" borderId="0" xfId="0" applyFont="1" applyAlignment="1">
      <alignment horizontal="right"/>
    </xf>
    <xf numFmtId="1" fontId="6" fillId="0" borderId="0" xfId="2" applyNumberFormat="1" applyFont="1"/>
    <xf numFmtId="188" fontId="5" fillId="0" borderId="0" xfId="3" applyNumberFormat="1" applyFont="1" applyFill="1" applyBorder="1" applyAlignment="1" applyProtection="1">
      <alignment horizontal="right"/>
    </xf>
    <xf numFmtId="0" fontId="5" fillId="0" borderId="0" xfId="2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189" fontId="6" fillId="0" borderId="0" xfId="3" applyNumberFormat="1" applyFont="1" applyFill="1" applyBorder="1" applyAlignment="1" applyProtection="1">
      <alignment horizontal="right"/>
    </xf>
    <xf numFmtId="191" fontId="6" fillId="0" borderId="0" xfId="4" applyNumberFormat="1" applyFont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/>
    <xf numFmtId="0" fontId="12" fillId="0" borderId="0" xfId="0" applyFont="1"/>
    <xf numFmtId="189" fontId="5" fillId="0" borderId="0" xfId="3" applyNumberFormat="1" applyFont="1" applyFill="1" applyBorder="1" applyAlignment="1" applyProtection="1">
      <alignment horizontal="right"/>
    </xf>
    <xf numFmtId="3" fontId="6" fillId="0" borderId="0" xfId="2" applyNumberFormat="1" applyFont="1"/>
    <xf numFmtId="0" fontId="0" fillId="0" borderId="0" xfId="0" applyAlignment="1">
      <alignment horizontal="center"/>
    </xf>
    <xf numFmtId="3" fontId="5" fillId="0" borderId="0" xfId="2" applyNumberFormat="1" applyFont="1"/>
    <xf numFmtId="193" fontId="6" fillId="0" borderId="0" xfId="3" applyNumberFormat="1" applyFont="1" applyFill="1" applyBorder="1" applyAlignment="1" applyProtection="1">
      <alignment horizontal="right"/>
    </xf>
    <xf numFmtId="193" fontId="5" fillId="0" borderId="0" xfId="3" applyNumberFormat="1" applyFont="1" applyFill="1" applyBorder="1" applyAlignment="1" applyProtection="1">
      <alignment horizontal="right"/>
    </xf>
    <xf numFmtId="3" fontId="6" fillId="0" borderId="0" xfId="0" applyNumberFormat="1" applyFont="1"/>
    <xf numFmtId="0" fontId="5" fillId="0" borderId="5" xfId="2" applyFont="1" applyBorder="1" applyAlignment="1">
      <alignment horizontal="right"/>
    </xf>
    <xf numFmtId="0" fontId="5" fillId="0" borderId="5" xfId="2" applyFont="1" applyBorder="1" applyAlignment="1">
      <alignment horizontal="center"/>
    </xf>
    <xf numFmtId="0" fontId="4" fillId="0" borderId="0" xfId="2" applyFont="1"/>
    <xf numFmtId="0" fontId="13" fillId="0" borderId="0" xfId="2" applyFont="1"/>
    <xf numFmtId="0" fontId="14" fillId="0" borderId="0" xfId="7"/>
    <xf numFmtId="187" fontId="6" fillId="0" borderId="0" xfId="1" applyNumberFormat="1" applyFont="1" applyAlignment="1">
      <alignment horizontal="right"/>
    </xf>
    <xf numFmtId="0" fontId="14" fillId="0" borderId="0" xfId="7" applyAlignment="1">
      <alignment horizontal="center"/>
    </xf>
    <xf numFmtId="187" fontId="5" fillId="0" borderId="0" xfId="1" applyNumberFormat="1" applyFont="1" applyAlignment="1">
      <alignment horizontal="right"/>
    </xf>
    <xf numFmtId="191" fontId="6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188" fontId="6" fillId="0" borderId="0" xfId="8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188" fontId="5" fillId="0" borderId="0" xfId="8" applyFont="1" applyFill="1" applyBorder="1" applyAlignment="1" applyProtection="1">
      <alignment horizontal="right" vertical="center"/>
    </xf>
    <xf numFmtId="0" fontId="5" fillId="0" borderId="0" xfId="2" applyFont="1" applyAlignment="1">
      <alignment horizontal="center" vertical="center"/>
    </xf>
    <xf numFmtId="191" fontId="5" fillId="0" borderId="0" xfId="2" applyNumberFormat="1" applyFont="1" applyAlignment="1">
      <alignment vertical="center"/>
    </xf>
    <xf numFmtId="188" fontId="5" fillId="0" borderId="0" xfId="8" applyFont="1" applyFill="1" applyBorder="1" applyAlignment="1" applyProtection="1">
      <alignment horizontal="right"/>
    </xf>
    <xf numFmtId="191" fontId="13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6" fillId="0" borderId="0" xfId="2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1" applyNumberFormat="1" applyFont="1" applyAlignment="1">
      <alignment horizontal="right"/>
    </xf>
    <xf numFmtId="191" fontId="6" fillId="0" borderId="0" xfId="0" applyNumberFormat="1" applyFont="1" applyAlignment="1">
      <alignment horizontal="right"/>
    </xf>
    <xf numFmtId="2" fontId="16" fillId="0" borderId="0" xfId="2" applyNumberFormat="1" applyFont="1"/>
    <xf numFmtId="1" fontId="6" fillId="0" borderId="0" xfId="2" applyNumberFormat="1" applyFont="1" applyAlignment="1">
      <alignment vertical="center"/>
    </xf>
    <xf numFmtId="2" fontId="16" fillId="0" borderId="0" xfId="2" applyNumberFormat="1" applyFont="1" applyAlignment="1">
      <alignment vertical="center"/>
    </xf>
    <xf numFmtId="0" fontId="15" fillId="0" borderId="0" xfId="0" applyFont="1" applyAlignment="1">
      <alignment horizontal="right"/>
    </xf>
    <xf numFmtId="191" fontId="12" fillId="0" borderId="0" xfId="0" applyNumberFormat="1" applyFont="1"/>
    <xf numFmtId="3" fontId="12" fillId="0" borderId="0" xfId="2" applyNumberFormat="1" applyFont="1"/>
    <xf numFmtId="191" fontId="5" fillId="0" borderId="0" xfId="0" applyNumberFormat="1" applyFont="1" applyAlignment="1">
      <alignment horizontal="right"/>
    </xf>
    <xf numFmtId="0" fontId="15" fillId="0" borderId="0" xfId="2" applyFont="1"/>
    <xf numFmtId="191" fontId="5" fillId="0" borderId="0" xfId="2" applyNumberFormat="1" applyFont="1"/>
    <xf numFmtId="0" fontId="5" fillId="0" borderId="5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2" fillId="0" borderId="0" xfId="2" applyFont="1"/>
    <xf numFmtId="188" fontId="6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6" fillId="0" borderId="0" xfId="2" applyNumberFormat="1" applyFont="1" applyAlignment="1">
      <alignment vertical="center"/>
    </xf>
    <xf numFmtId="0" fontId="6" fillId="0" borderId="3" xfId="2" applyFont="1" applyBorder="1" applyAlignment="1">
      <alignment vertical="center"/>
    </xf>
    <xf numFmtId="188" fontId="6" fillId="0" borderId="0" xfId="9" applyNumberFormat="1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left" vertical="center"/>
    </xf>
    <xf numFmtId="17" fontId="6" fillId="0" borderId="0" xfId="2" applyNumberFormat="1" applyFont="1" applyAlignment="1">
      <alignment horizontal="left" vertical="center"/>
    </xf>
    <xf numFmtId="188" fontId="5" fillId="0" borderId="0" xfId="9" applyNumberFormat="1" applyFont="1" applyFill="1" applyBorder="1" applyAlignment="1" applyProtection="1">
      <alignment horizontal="right" vertical="center"/>
    </xf>
    <xf numFmtId="189" fontId="6" fillId="0" borderId="0" xfId="9" applyNumberFormat="1" applyFont="1" applyFill="1" applyBorder="1" applyAlignment="1" applyProtection="1">
      <alignment horizontal="right" vertical="center"/>
    </xf>
    <xf numFmtId="189" fontId="5" fillId="0" borderId="0" xfId="9" applyNumberFormat="1" applyFont="1" applyFill="1" applyBorder="1" applyAlignment="1" applyProtection="1">
      <alignment horizontal="right" vertical="center"/>
    </xf>
    <xf numFmtId="189" fontId="5" fillId="0" borderId="0" xfId="2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6" fillId="0" borderId="1" xfId="2" applyNumberFormat="1" applyFont="1" applyBorder="1" applyAlignment="1">
      <alignment horizontal="right"/>
    </xf>
    <xf numFmtId="0" fontId="5" fillId="0" borderId="1" xfId="2" applyFont="1" applyBorder="1"/>
    <xf numFmtId="191" fontId="6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19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6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89" fontId="2" fillId="0" borderId="0" xfId="11" applyNumberFormat="1" applyFont="1" applyAlignment="1"/>
    <xf numFmtId="4" fontId="6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5" fillId="0" borderId="0" xfId="2" applyNumberFormat="1" applyFont="1" applyAlignment="1">
      <alignment horizontal="right"/>
    </xf>
    <xf numFmtId="0" fontId="6" fillId="0" borderId="0" xfId="12" applyFont="1" applyAlignment="1">
      <alignment vertical="center"/>
    </xf>
    <xf numFmtId="0" fontId="5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6" fillId="0" borderId="3" xfId="12" applyFont="1" applyBorder="1" applyAlignment="1">
      <alignment vertical="center"/>
    </xf>
    <xf numFmtId="0" fontId="6" fillId="0" borderId="0" xfId="12" applyFont="1"/>
    <xf numFmtId="188" fontId="3" fillId="0" borderId="0" xfId="1" applyNumberFormat="1" applyFont="1" applyBorder="1" applyAlignment="1">
      <alignment horizontal="right"/>
    </xf>
    <xf numFmtId="0" fontId="6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6" fillId="0" borderId="0" xfId="12" applyNumberFormat="1" applyFont="1" applyAlignment="1">
      <alignment horizontal="left"/>
    </xf>
    <xf numFmtId="0" fontId="10" fillId="0" borderId="0" xfId="12" applyFont="1"/>
    <xf numFmtId="0" fontId="5" fillId="0" borderId="0" xfId="12" applyFont="1" applyAlignment="1">
      <alignment horizontal="center" vertical="center"/>
    </xf>
    <xf numFmtId="0" fontId="6" fillId="0" borderId="0" xfId="12" applyFont="1" applyAlignment="1">
      <alignment vertical="top"/>
    </xf>
    <xf numFmtId="0" fontId="5" fillId="0" borderId="0" xfId="12" applyFont="1" applyAlignment="1">
      <alignment horizontal="center" vertical="top"/>
    </xf>
    <xf numFmtId="187" fontId="3" fillId="0" borderId="0" xfId="1" applyNumberFormat="1" applyFont="1" applyBorder="1" applyAlignment="1">
      <alignment horizontal="right" vertical="center"/>
    </xf>
    <xf numFmtId="0" fontId="6" fillId="0" borderId="0" xfId="12" applyFont="1" applyAlignment="1">
      <alignment horizontal="left"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90" fontId="6" fillId="0" borderId="0" xfId="12" applyNumberFormat="1" applyFont="1" applyAlignment="1">
      <alignment horizontal="left" vertical="center"/>
    </xf>
    <xf numFmtId="0" fontId="10" fillId="0" borderId="0" xfId="12" applyFont="1" applyAlignment="1">
      <alignment vertical="center"/>
    </xf>
    <xf numFmtId="187" fontId="5" fillId="0" borderId="0" xfId="1" applyNumberFormat="1" applyFont="1" applyFill="1" applyBorder="1" applyAlignment="1" applyProtection="1">
      <alignment horizontal="right" vertical="center"/>
    </xf>
    <xf numFmtId="189" fontId="5" fillId="0" borderId="0" xfId="13" applyNumberFormat="1" applyFont="1" applyFill="1" applyBorder="1" applyAlignment="1" applyProtection="1">
      <alignment horizontal="right" vertical="center"/>
    </xf>
    <xf numFmtId="0" fontId="5" fillId="0" borderId="5" xfId="12" applyFont="1" applyBorder="1" applyAlignment="1">
      <alignment horizontal="right" vertical="center"/>
    </xf>
    <xf numFmtId="0" fontId="5" fillId="0" borderId="5" xfId="12" applyFont="1" applyBorder="1" applyAlignment="1">
      <alignment horizontal="center" vertical="center"/>
    </xf>
    <xf numFmtId="0" fontId="4" fillId="0" borderId="0" xfId="12" applyFont="1"/>
    <xf numFmtId="193" fontId="6" fillId="0" borderId="0" xfId="2" applyNumberFormat="1" applyFont="1" applyAlignment="1">
      <alignment horizontal="right"/>
    </xf>
    <xf numFmtId="188" fontId="6" fillId="0" borderId="0" xfId="15" applyNumberFormat="1" applyFont="1" applyFill="1" applyBorder="1" applyAlignment="1" applyProtection="1">
      <alignment horizontal="right" vertical="center"/>
    </xf>
    <xf numFmtId="188" fontId="6" fillId="0" borderId="0" xfId="15" applyNumberFormat="1" applyFont="1" applyFill="1" applyBorder="1" applyAlignment="1" applyProtection="1">
      <alignment vertical="center"/>
    </xf>
    <xf numFmtId="188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horizontal="center" vertical="center"/>
    </xf>
    <xf numFmtId="188" fontId="5" fillId="0" borderId="0" xfId="15" applyNumberFormat="1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6" fillId="0" borderId="0" xfId="2" applyFont="1" applyAlignment="1"/>
    <xf numFmtId="3" fontId="5" fillId="0" borderId="0" xfId="2" applyNumberFormat="1" applyFont="1" applyAlignment="1">
      <alignment vertical="center"/>
    </xf>
    <xf numFmtId="41" fontId="6" fillId="0" borderId="3" xfId="2" applyNumberFormat="1" applyFont="1" applyBorder="1" applyAlignment="1">
      <alignment vertical="center"/>
    </xf>
    <xf numFmtId="41" fontId="6" fillId="0" borderId="0" xfId="16" applyNumberFormat="1" applyFont="1" applyFill="1" applyBorder="1" applyAlignment="1" applyProtection="1">
      <alignment vertical="center"/>
    </xf>
    <xf numFmtId="188" fontId="6" fillId="0" borderId="0" xfId="16" applyNumberFormat="1" applyFont="1" applyFill="1" applyBorder="1" applyAlignment="1" applyProtection="1">
      <alignment vertical="center"/>
    </xf>
    <xf numFmtId="0" fontId="9" fillId="0" borderId="0" xfId="2" applyFont="1" applyAlignment="1">
      <alignment vertical="center"/>
    </xf>
    <xf numFmtId="188" fontId="6" fillId="0" borderId="0" xfId="16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horizontal="left" vertical="center"/>
    </xf>
    <xf numFmtId="188" fontId="6" fillId="0" borderId="0" xfId="16" applyNumberFormat="1" applyFont="1" applyFill="1" applyBorder="1" applyAlignment="1" applyProtection="1">
      <alignment horizontal="left" vertical="center" indent="1"/>
    </xf>
    <xf numFmtId="188" fontId="5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5" fillId="0" borderId="0" xfId="2" applyNumberFormat="1" applyFont="1" applyAlignment="1">
      <alignment horizontal="right" vertical="center"/>
    </xf>
    <xf numFmtId="187" fontId="0" fillId="0" borderId="0" xfId="0" applyNumberFormat="1"/>
    <xf numFmtId="0" fontId="22" fillId="0" borderId="0" xfId="0" applyFont="1"/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3" fillId="0" borderId="0" xfId="0" applyNumberFormat="1" applyFont="1" applyAlignment="1">
      <alignment horizontal="center"/>
    </xf>
    <xf numFmtId="3" fontId="23" fillId="0" borderId="0" xfId="5" applyNumberFormat="1" applyFont="1" applyAlignment="1">
      <alignment vertical="center"/>
    </xf>
    <xf numFmtId="3" fontId="6" fillId="0" borderId="0" xfId="5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5" fillId="0" borderId="0" xfId="2" applyNumberFormat="1" applyFont="1" applyAlignment="1">
      <alignment horizontal="right" vertical="center"/>
    </xf>
    <xf numFmtId="3" fontId="5" fillId="0" borderId="5" xfId="16" applyNumberFormat="1" applyFont="1" applyFill="1" applyBorder="1" applyAlignment="1" applyProtection="1">
      <alignment horizontal="right" vertical="center"/>
    </xf>
    <xf numFmtId="189" fontId="5" fillId="0" borderId="5" xfId="16" applyNumberFormat="1" applyFont="1" applyFill="1" applyBorder="1" applyAlignment="1" applyProtection="1">
      <alignment horizontal="right" vertical="center"/>
    </xf>
    <xf numFmtId="3" fontId="23" fillId="0" borderId="0" xfId="5" applyNumberFormat="1" applyFont="1" applyAlignment="1">
      <alignment horizontal="center" vertical="center"/>
    </xf>
    <xf numFmtId="3" fontId="6" fillId="0" borderId="0" xfId="5" applyNumberFormat="1" applyFont="1" applyAlignment="1">
      <alignment horizontal="center" vertical="center"/>
    </xf>
    <xf numFmtId="0" fontId="11" fillId="0" borderId="0" xfId="5" quotePrefix="1" applyNumberFormat="1" applyAlignment="1">
      <alignment horizontal="center" vertical="center"/>
    </xf>
    <xf numFmtId="0" fontId="5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6" fillId="0" borderId="0" xfId="0" applyNumberFormat="1" applyFont="1" applyAlignment="1">
      <alignment horizontal="right"/>
    </xf>
    <xf numFmtId="192" fontId="6" fillId="0" borderId="0" xfId="2" applyNumberFormat="1" applyFont="1" applyAlignment="1">
      <alignment vertical="center"/>
    </xf>
    <xf numFmtId="192" fontId="5" fillId="0" borderId="0" xfId="1" applyNumberFormat="1" applyFont="1" applyAlignment="1">
      <alignment vertical="center"/>
    </xf>
    <xf numFmtId="192" fontId="5" fillId="0" borderId="0" xfId="2" applyNumberFormat="1" applyFont="1" applyAlignment="1">
      <alignment vertical="center"/>
    </xf>
    <xf numFmtId="187" fontId="6" fillId="0" borderId="0" xfId="2" applyNumberFormat="1" applyFont="1" applyAlignment="1">
      <alignment vertical="center"/>
    </xf>
    <xf numFmtId="3" fontId="2" fillId="0" borderId="0" xfId="1" applyNumberFormat="1" applyFont="1" applyAlignment="1"/>
    <xf numFmtId="188" fontId="4" fillId="0" borderId="0" xfId="11" applyNumberFormat="1" applyFont="1" applyAlignment="1"/>
    <xf numFmtId="188" fontId="2" fillId="0" borderId="0" xfId="0" applyNumberFormat="1" applyFont="1" applyAlignment="1">
      <alignment vertical="center"/>
    </xf>
    <xf numFmtId="190" fontId="6" fillId="0" borderId="0" xfId="2" applyNumberFormat="1" applyFont="1" applyAlignment="1">
      <alignment vertical="center"/>
    </xf>
    <xf numFmtId="0" fontId="25" fillId="0" borderId="0" xfId="0" applyFont="1" applyAlignment="1">
      <alignment vertical="center"/>
    </xf>
    <xf numFmtId="188" fontId="5" fillId="0" borderId="0" xfId="13" applyNumberFormat="1" applyFont="1" applyFill="1" applyBorder="1" applyAlignment="1" applyProtection="1">
      <alignment horizontal="left" vertical="top"/>
    </xf>
    <xf numFmtId="193" fontId="5" fillId="0" borderId="0" xfId="13" applyNumberFormat="1" applyFont="1" applyFill="1" applyBorder="1" applyAlignment="1" applyProtection="1">
      <alignment horizontal="left" vertical="center"/>
    </xf>
    <xf numFmtId="188" fontId="5" fillId="0" borderId="0" xfId="13" applyNumberFormat="1" applyFont="1" applyFill="1" applyBorder="1" applyAlignment="1" applyProtection="1">
      <alignment horizontal="left" vertical="center"/>
    </xf>
    <xf numFmtId="188" fontId="6" fillId="0" borderId="0" xfId="13" applyNumberFormat="1" applyFont="1" applyFill="1" applyBorder="1" applyAlignment="1" applyProtection="1">
      <alignment horizontal="left"/>
    </xf>
    <xf numFmtId="190" fontId="5" fillId="0" borderId="0" xfId="2" applyNumberFormat="1" applyFont="1" applyAlignment="1">
      <alignment vertical="center"/>
    </xf>
    <xf numFmtId="188" fontId="6" fillId="0" borderId="3" xfId="2" applyNumberFormat="1" applyFont="1" applyBorder="1" applyAlignment="1">
      <alignment vertical="center"/>
    </xf>
    <xf numFmtId="190" fontId="6" fillId="0" borderId="0" xfId="2" applyNumberFormat="1" applyFont="1"/>
    <xf numFmtId="190" fontId="0" fillId="0" borderId="0" xfId="0" applyNumberFormat="1"/>
    <xf numFmtId="4" fontId="6" fillId="0" borderId="0" xfId="2" applyNumberFormat="1" applyFont="1"/>
    <xf numFmtId="4" fontId="6" fillId="0" borderId="0" xfId="0" applyNumberFormat="1" applyFont="1" applyAlignment="1">
      <alignment horizontal="right"/>
    </xf>
    <xf numFmtId="4" fontId="6" fillId="0" borderId="0" xfId="2" applyNumberFormat="1" applyFont="1" applyAlignment="1">
      <alignment horizontal="right"/>
    </xf>
    <xf numFmtId="4" fontId="0" fillId="0" borderId="0" xfId="0" applyNumberFormat="1"/>
    <xf numFmtId="1" fontId="5" fillId="0" borderId="0" xfId="2" applyNumberFormat="1" applyFont="1" applyAlignment="1">
      <alignment vertical="center"/>
    </xf>
    <xf numFmtId="2" fontId="6" fillId="0" borderId="0" xfId="2" applyNumberFormat="1" applyFont="1" applyAlignment="1">
      <alignment vertical="center"/>
    </xf>
    <xf numFmtId="0" fontId="4" fillId="0" borderId="0" xfId="2" applyFont="1" applyBorder="1" applyAlignment="1">
      <alignment horizontal="right" vertical="center"/>
    </xf>
    <xf numFmtId="1" fontId="5" fillId="0" borderId="0" xfId="2" applyNumberFormat="1" applyFont="1"/>
    <xf numFmtId="187" fontId="6" fillId="0" borderId="0" xfId="12" applyNumberFormat="1" applyFont="1" applyAlignment="1">
      <alignment vertical="center"/>
    </xf>
    <xf numFmtId="193" fontId="6" fillId="0" borderId="0" xfId="13" applyNumberFormat="1" applyFont="1" applyFill="1" applyBorder="1" applyAlignment="1" applyProtection="1">
      <alignment horizontal="left"/>
    </xf>
    <xf numFmtId="193" fontId="3" fillId="0" borderId="0" xfId="1" applyNumberFormat="1" applyFont="1" applyBorder="1" applyAlignment="1">
      <alignment horizontal="right"/>
    </xf>
    <xf numFmtId="188" fontId="6" fillId="0" borderId="0" xfId="2" applyNumberFormat="1" applyFont="1" applyAlignment="1">
      <alignment horizontal="right"/>
    </xf>
    <xf numFmtId="0" fontId="5" fillId="0" borderId="0" xfId="4" applyFont="1" applyAlignment="1">
      <alignment vertical="center"/>
    </xf>
    <xf numFmtId="187" fontId="6" fillId="0" borderId="0" xfId="18" applyNumberFormat="1" applyFont="1" applyAlignment="1">
      <alignment vertical="center"/>
    </xf>
    <xf numFmtId="0" fontId="3" fillId="0" borderId="0" xfId="19" quotePrefix="1" applyFont="1" applyAlignment="1">
      <alignment vertical="center"/>
    </xf>
    <xf numFmtId="0" fontId="2" fillId="0" borderId="0" xfId="19" applyFont="1" applyAlignment="1">
      <alignment vertical="center"/>
    </xf>
    <xf numFmtId="187" fontId="6" fillId="0" borderId="0" xfId="18" applyNumberFormat="1" applyFont="1" applyAlignment="1"/>
    <xf numFmtId="187" fontId="6" fillId="0" borderId="0" xfId="18" applyNumberFormat="1" applyFont="1" applyAlignment="1">
      <alignment horizontal="right" vertical="center"/>
    </xf>
    <xf numFmtId="188" fontId="3" fillId="0" borderId="1" xfId="4" applyNumberFormat="1" applyFont="1" applyBorder="1" applyAlignment="1">
      <alignment horizontal="right" vertical="center"/>
    </xf>
    <xf numFmtId="0" fontId="6" fillId="0" borderId="3" xfId="4" applyFont="1" applyBorder="1" applyAlignment="1">
      <alignment vertical="center"/>
    </xf>
    <xf numFmtId="188" fontId="6" fillId="0" borderId="0" xfId="20" applyNumberFormat="1" applyFont="1" applyFill="1" applyBorder="1" applyAlignment="1" applyProtection="1">
      <alignment horizontal="left"/>
    </xf>
    <xf numFmtId="0" fontId="10" fillId="0" borderId="0" xfId="4" applyFont="1"/>
    <xf numFmtId="187" fontId="6" fillId="0" borderId="0" xfId="18" applyNumberFormat="1" applyFont="1" applyAlignment="1">
      <alignment vertical="top"/>
    </xf>
    <xf numFmtId="2" fontId="6" fillId="0" borderId="0" xfId="4" applyNumberFormat="1" applyFont="1" applyAlignment="1">
      <alignment vertical="top"/>
    </xf>
    <xf numFmtId="188" fontId="5" fillId="0" borderId="0" xfId="20" applyNumberFormat="1" applyFont="1" applyFill="1" applyBorder="1" applyAlignment="1" applyProtection="1">
      <alignment horizontal="left" vertical="center"/>
    </xf>
    <xf numFmtId="193" fontId="5" fillId="0" borderId="0" xfId="20" applyNumberFormat="1" applyFont="1" applyFill="1" applyBorder="1" applyAlignment="1" applyProtection="1">
      <alignment horizontal="left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vertical="top"/>
    </xf>
    <xf numFmtId="188" fontId="5" fillId="0" borderId="0" xfId="20" applyNumberFormat="1" applyFont="1" applyFill="1" applyBorder="1" applyAlignment="1" applyProtection="1">
      <alignment horizontal="left" vertical="top"/>
    </xf>
    <xf numFmtId="0" fontId="5" fillId="0" borderId="0" xfId="4" applyFont="1" applyAlignment="1">
      <alignment horizontal="center" vertical="top"/>
    </xf>
    <xf numFmtId="1" fontId="6" fillId="0" borderId="0" xfId="4" applyNumberFormat="1" applyFont="1" applyAlignment="1">
      <alignment vertical="center"/>
    </xf>
    <xf numFmtId="187" fontId="6" fillId="0" borderId="0" xfId="18" applyNumberFormat="1" applyFont="1" applyFill="1" applyBorder="1" applyAlignment="1" applyProtection="1">
      <alignment horizontal="right" vertical="center"/>
    </xf>
    <xf numFmtId="187" fontId="5" fillId="0" borderId="0" xfId="18" applyNumberFormat="1" applyFont="1" applyFill="1" applyBorder="1" applyAlignment="1" applyProtection="1">
      <alignment horizontal="right" vertical="center"/>
    </xf>
    <xf numFmtId="189" fontId="5" fillId="0" borderId="0" xfId="20" applyNumberFormat="1" applyFont="1" applyFill="1" applyBorder="1" applyAlignment="1" applyProtection="1">
      <alignment horizontal="right" vertical="center"/>
    </xf>
    <xf numFmtId="189" fontId="4" fillId="0" borderId="0" xfId="21" applyNumberFormat="1" applyFont="1" applyAlignment="1"/>
    <xf numFmtId="0" fontId="5" fillId="0" borderId="5" xfId="4" applyFont="1" applyBorder="1" applyAlignment="1">
      <alignment horizontal="right" vertical="center"/>
    </xf>
    <xf numFmtId="0" fontId="5" fillId="0" borderId="5" xfId="4" applyFont="1" applyBorder="1" applyAlignment="1">
      <alignment horizontal="center" vertical="center"/>
    </xf>
    <xf numFmtId="0" fontId="4" fillId="0" borderId="0" xfId="4" applyFont="1"/>
    <xf numFmtId="0" fontId="2" fillId="0" borderId="0" xfId="4" applyFont="1"/>
    <xf numFmtId="188" fontId="26" fillId="0" borderId="0" xfId="2" applyNumberFormat="1" applyFont="1"/>
    <xf numFmtId="194" fontId="6" fillId="0" borderId="0" xfId="0" applyNumberFormat="1" applyFont="1" applyAlignment="1">
      <alignment horizontal="right"/>
    </xf>
    <xf numFmtId="194" fontId="6" fillId="0" borderId="0" xfId="8" applyNumberFormat="1" applyFont="1" applyFill="1" applyBorder="1" applyAlignment="1" applyProtection="1">
      <alignment horizontal="right"/>
    </xf>
    <xf numFmtId="0" fontId="5" fillId="0" borderId="4" xfId="12" applyFont="1" applyBorder="1" applyAlignment="1">
      <alignment horizontal="center" vertical="center"/>
    </xf>
    <xf numFmtId="0" fontId="5" fillId="0" borderId="0" xfId="1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17" fillId="0" borderId="0" xfId="2" applyFont="1" applyAlignment="1">
      <alignment horizontal="left" vertical="center"/>
    </xf>
    <xf numFmtId="0" fontId="5" fillId="0" borderId="4" xfId="2" applyFont="1" applyBorder="1" applyAlignment="1">
      <alignment horizontal="center"/>
    </xf>
    <xf numFmtId="0" fontId="5" fillId="0" borderId="4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</cellXfs>
  <cellStyles count="22">
    <cellStyle name="Normal 2" xfId="6"/>
    <cellStyle name="เครื่องหมายจุลภาค 10" xfId="17"/>
    <cellStyle name="เครื่องหมายจุลภาค 2" xfId="1"/>
    <cellStyle name="เครื่องหมายจุลภาค 2 2" xfId="18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8 2" xfId="20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เครื่องหมายจุลภาค 9 3 2" xfId="21"/>
    <cellStyle name="ปกติ" xfId="0" builtinId="0"/>
    <cellStyle name="ปกติ 2 2" xfId="2"/>
    <cellStyle name="ปกติ 2 2 2" xfId="19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colors>
    <mruColors>
      <color rgb="FFF16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5659196446599"/>
          <c:y val="0.25344091247853279"/>
          <c:w val="0.80754340803553404"/>
          <c:h val="0.318090146139140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'ตารางที่5ไตรมาส3 พ.ศ.2564'!$Q$23</c:f>
              <c:strCache>
                <c:ptCount val="1"/>
                <c:pt idx="0">
                  <c:v>2562</c:v>
                </c:pt>
              </c:strCache>
            </c:strRef>
          </c:tx>
          <c:spPr>
            <a:pattFill prst="horzBrick">
              <a:fgClr>
                <a:srgbClr val="CC99FF"/>
              </a:fgClr>
              <a:bgClr>
                <a:schemeClr val="bg1"/>
              </a:bgClr>
            </a:pattFill>
            <a:ln w="19050">
              <a:solidFill>
                <a:srgbClr val="CC99FF"/>
              </a:solidFill>
            </a:ln>
          </c:spPr>
          <c:invertIfNegative val="0"/>
          <c:dLbls>
            <c:dLbl>
              <c:idx val="0"/>
              <c:layout>
                <c:manualLayout>
                  <c:x val="-1.4654303940627646E-2"/>
                  <c:y val="-1.4068448323418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6200474940631928E-3"/>
                  <c:y val="-7.731016381573089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923134608173981E-2"/>
                  <c:y val="0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0759365306609397E-2"/>
                  <c:y val="1.596108304051587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002284065637792E-3"/>
                  <c:y val="-4.916992737870956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1" b="1" i="0" u="none" strike="noStrike" baseline="0">
                    <a:solidFill>
                      <a:schemeClr val="tx1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'ตารางที่5ไตรมาส3 พ.ศ.2564'!$P$24:$P$29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'ตารางที่5ไตรมาส3 พ.ศ.2564'!$Q$24:$Q$29</c:f>
              <c:numCache>
                <c:formatCode>_-* #,##0_-;\-* #,##0_-;_-* "-"??_-;_-@_-</c:formatCode>
                <c:ptCount val="6"/>
                <c:pt idx="0">
                  <c:v>11358</c:v>
                </c:pt>
                <c:pt idx="1">
                  <c:v>113629</c:v>
                </c:pt>
                <c:pt idx="2">
                  <c:v>478691</c:v>
                </c:pt>
                <c:pt idx="3">
                  <c:v>379025</c:v>
                </c:pt>
                <c:pt idx="4">
                  <c:v>186565</c:v>
                </c:pt>
                <c:pt idx="5">
                  <c:v>1827</c:v>
                </c:pt>
              </c:numCache>
            </c:numRef>
          </c:val>
        </c:ser>
        <c:ser>
          <c:idx val="1"/>
          <c:order val="1"/>
          <c:tx>
            <c:strRef>
              <c:f>'ตารางที่5ไตรมาส3 พ.ศ.2564'!$R$23</c:f>
              <c:strCache>
                <c:ptCount val="1"/>
                <c:pt idx="0">
                  <c:v>2563</c:v>
                </c:pt>
              </c:strCache>
            </c:strRef>
          </c:tx>
          <c:spPr>
            <a:pattFill prst="pct50">
              <a:fgClr>
                <a:srgbClr val="7F7F7F"/>
              </a:fgClr>
              <a:bgClr>
                <a:schemeClr val="bg1"/>
              </a:bgClr>
            </a:pattFill>
            <a:ln w="12706">
              <a:solidFill>
                <a:srgbClr val="000000"/>
              </a:solidFill>
              <a:prstDash val="solid"/>
            </a:ln>
          </c:spPr>
          <c:invertIfNegative val="1"/>
          <c:dPt>
            <c:idx val="0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0498687664043369E-4"/>
                  <c:y val="-1.6326656236374363E-2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616559293724498E-3"/>
                  <c:y val="-4.2145220446792473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788568095654709E-3"/>
                  <c:y val="1.22484689413824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480495281601251E-3"/>
                  <c:y val="1.131024266138512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7813767597232005E-3"/>
                  <c:y val="-8.43725153248355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);\(#,##0\)" sourceLinked="0"/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'ตารางที่5ไตรมาส3 พ.ศ.2564'!$P$24:$P$29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'ตารางที่5ไตรมาส3 พ.ศ.2564'!$R$24:$R$29</c:f>
              <c:numCache>
                <c:formatCode>#,##0</c:formatCode>
                <c:ptCount val="6"/>
                <c:pt idx="0">
                  <c:v>18232</c:v>
                </c:pt>
                <c:pt idx="1">
                  <c:v>96313</c:v>
                </c:pt>
                <c:pt idx="2">
                  <c:v>441750</c:v>
                </c:pt>
                <c:pt idx="3">
                  <c:v>447025</c:v>
                </c:pt>
                <c:pt idx="4">
                  <c:v>223503</c:v>
                </c:pt>
                <c:pt idx="5">
                  <c:v>8287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568496"/>
        <c:axId val="460569280"/>
      </c:barChart>
      <c:catAx>
        <c:axId val="46056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1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th-TH" sz="1201"/>
                  <a:t>สถานภาพการทำงาน</a:t>
                </a:r>
              </a:p>
            </c:rich>
          </c:tx>
          <c:layout>
            <c:manualLayout>
              <c:xMode val="edge"/>
              <c:yMode val="edge"/>
              <c:x val="0.1969055653757566"/>
              <c:y val="0.83393748508709142"/>
            </c:manualLayout>
          </c:layout>
          <c:overlay val="0"/>
          <c:spPr>
            <a:noFill/>
            <a:ln w="25412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-126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056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0569280"/>
        <c:scaling>
          <c:orientation val="minMax"/>
          <c:max val="55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0568496"/>
        <c:crosses val="autoZero"/>
        <c:crossBetween val="between"/>
        <c:majorUnit val="180000"/>
        <c:minorUnit val="180000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101" b="1" i="0" u="none" strike="noStrike" baseline="0">
                <a:solidFill>
                  <a:schemeClr val="tx1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101" b="1" i="0" u="none" strike="noStrike" baseline="0">
                <a:solidFill>
                  <a:srgbClr val="003366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58358160587069474"/>
          <c:y val="0.82780672870436656"/>
          <c:w val="0.37039852161336972"/>
          <c:h val="0.13372942018611311"/>
        </c:manualLayout>
      </c:layout>
      <c:overlay val="0"/>
      <c:spPr>
        <a:noFill/>
        <a:ln w="25412">
          <a:noFill/>
        </a:ln>
      </c:spPr>
      <c:txPr>
        <a:bodyPr/>
        <a:lstStyle/>
        <a:p>
          <a:pPr>
            <a:defRPr sz="1101" b="1" i="0" u="none" strike="noStrike" baseline="0">
              <a:solidFill>
                <a:srgbClr val="000000"/>
              </a:solidFill>
              <a:latin typeface="TH SarabunPSK" pitchFamily="34" charset="-34"/>
              <a:ea typeface="Angsana New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rgbClr val="1F497D">
        <a:lumMod val="20000"/>
        <a:lumOff val="80000"/>
        <a:alpha val="57000"/>
      </a:srgbClr>
    </a:solidFill>
    <a:ln w="19050">
      <a:solidFill>
        <a:srgbClr val="00B0F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22</xdr:col>
      <xdr:colOff>571500</xdr:colOff>
      <xdr:row>17</xdr:row>
      <xdr:rowOff>127000</xdr:rowOff>
    </xdr:from>
    <xdr:to>
      <xdr:col>30</xdr:col>
      <xdr:colOff>479346</xdr:colOff>
      <xdr:row>20</xdr:row>
      <xdr:rowOff>150495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3415625" y="4254500"/>
          <a:ext cx="5638721" cy="64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/2564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19</xdr:col>
      <xdr:colOff>158750</xdr:colOff>
      <xdr:row>21</xdr:row>
      <xdr:rowOff>95250</xdr:rowOff>
    </xdr:from>
    <xdr:to>
      <xdr:col>24</xdr:col>
      <xdr:colOff>479986</xdr:colOff>
      <xdr:row>31</xdr:row>
      <xdr:rowOff>60635</xdr:rowOff>
    </xdr:to>
    <xdr:pic>
      <xdr:nvPicPr>
        <xdr:cNvPr id="9" name="รูปภาพ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02625" y="5048250"/>
          <a:ext cx="4020111" cy="2219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555625</xdr:colOff>
      <xdr:row>4</xdr:row>
      <xdr:rowOff>158750</xdr:rowOff>
    </xdr:from>
    <xdr:to>
      <xdr:col>18</xdr:col>
      <xdr:colOff>471862</xdr:colOff>
      <xdr:row>8</xdr:row>
      <xdr:rowOff>69918</xdr:rowOff>
    </xdr:to>
    <xdr:sp macro="" textlink="">
      <xdr:nvSpPr>
        <xdr:cNvPr id="4" name="Text Box 422"/>
        <xdr:cNvSpPr txBox="1">
          <a:spLocks noChangeArrowheads="1"/>
        </xdr:cNvSpPr>
      </xdr:nvSpPr>
      <xdr:spPr bwMode="auto">
        <a:xfrm>
          <a:off x="12684125" y="1571625"/>
          <a:ext cx="6393237" cy="911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/2562 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10</xdr:col>
      <xdr:colOff>558800</xdr:colOff>
      <xdr:row>7</xdr:row>
      <xdr:rowOff>187325</xdr:rowOff>
    </xdr:from>
    <xdr:to>
      <xdr:col>15</xdr:col>
      <xdr:colOff>63500</xdr:colOff>
      <xdr:row>15</xdr:row>
      <xdr:rowOff>31750</xdr:rowOff>
    </xdr:to>
    <xdr:graphicFrame macro="">
      <xdr:nvGraphicFramePr>
        <xdr:cNvPr id="5" name="Object 4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10</xdr:col>
      <xdr:colOff>428625</xdr:colOff>
      <xdr:row>15</xdr:row>
      <xdr:rowOff>234950</xdr:rowOff>
    </xdr:from>
    <xdr:ext cx="3886200" cy="2355850"/>
    <xdr:pic>
      <xdr:nvPicPr>
        <xdr:cNvPr id="6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8375" y="4600575"/>
          <a:ext cx="3886200" cy="235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0.24875</cdr:x>
      <cdr:y>0.20844</cdr:y>
    </cdr:to>
    <cdr:sp macro="" textlink="">
      <cdr:nvSpPr>
        <cdr:cNvPr id="160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712846" cy="2873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4572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9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: </a:t>
          </a: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คน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>
      <selection activeCell="E17" sqref="E17"/>
    </sheetView>
  </sheetViews>
  <sheetFormatPr defaultRowHeight="24" customHeight="1" x14ac:dyDescent="0.55000000000000004"/>
  <cols>
    <col min="1" max="1" width="26.42578125" style="88" customWidth="1"/>
    <col min="2" max="5" width="15.7109375" style="88" customWidth="1"/>
    <col min="6" max="7" width="16.85546875" style="88" customWidth="1"/>
    <col min="8" max="8" width="14.140625" style="88" bestFit="1" customWidth="1"/>
    <col min="9" max="11" width="14.7109375" style="88" customWidth="1"/>
    <col min="12" max="12" width="30.5703125" style="88" customWidth="1"/>
    <col min="13" max="13" width="11.28515625" style="88" customWidth="1"/>
    <col min="14" max="14" width="13.140625" style="88" customWidth="1"/>
    <col min="15" max="18" width="9.140625" style="88"/>
    <col min="19" max="19" width="33.5703125" style="75" customWidth="1"/>
    <col min="20" max="22" width="17.140625" style="75" customWidth="1"/>
    <col min="23" max="16384" width="9.140625" style="88"/>
  </cols>
  <sheetData>
    <row r="1" spans="1:25" ht="37.5" customHeight="1" x14ac:dyDescent="0.55000000000000004">
      <c r="A1" s="40" t="s">
        <v>73</v>
      </c>
      <c r="B1" s="75"/>
      <c r="C1" s="75"/>
      <c r="D1" s="75"/>
      <c r="E1" s="75"/>
      <c r="S1" s="88"/>
      <c r="T1" s="88"/>
      <c r="U1" s="88"/>
      <c r="V1" s="88"/>
    </row>
    <row r="2" spans="1:25" s="87" customFormat="1" ht="2.25" customHeight="1" x14ac:dyDescent="0.55000000000000004">
      <c r="A2" s="40"/>
      <c r="B2" s="40"/>
      <c r="C2" s="40"/>
      <c r="D2" s="40"/>
      <c r="E2" s="40"/>
    </row>
    <row r="3" spans="1:25" s="87" customFormat="1" ht="13.5" customHeight="1" x14ac:dyDescent="0.55000000000000004">
      <c r="A3" s="98"/>
      <c r="B3" s="98"/>
      <c r="C3" s="98"/>
      <c r="D3" s="98"/>
      <c r="E3" s="98"/>
    </row>
    <row r="4" spans="1:25" s="87" customFormat="1" ht="32.25" customHeight="1" x14ac:dyDescent="0.55000000000000004">
      <c r="A4" s="110" t="s">
        <v>72</v>
      </c>
      <c r="B4" s="109" t="s">
        <v>0</v>
      </c>
      <c r="C4" s="109" t="s">
        <v>37</v>
      </c>
      <c r="D4" s="109" t="s">
        <v>36</v>
      </c>
      <c r="E4" s="198"/>
      <c r="I4" s="111"/>
      <c r="J4" s="111"/>
      <c r="K4" s="111"/>
    </row>
    <row r="5" spans="1:25" s="87" customFormat="1" ht="27.75" customHeight="1" x14ac:dyDescent="0.55000000000000004">
      <c r="A5" s="40"/>
      <c r="B5" s="40"/>
      <c r="C5" s="99" t="s">
        <v>35</v>
      </c>
      <c r="D5" s="40"/>
      <c r="E5" s="40"/>
      <c r="I5" s="111"/>
      <c r="J5" s="111"/>
      <c r="K5" s="95"/>
      <c r="L5" s="78"/>
      <c r="O5" s="78"/>
      <c r="R5" s="78"/>
      <c r="U5" s="78"/>
      <c r="X5" s="78"/>
    </row>
    <row r="6" spans="1:25" s="52" customFormat="1" ht="21" customHeight="1" x14ac:dyDescent="0.55000000000000004">
      <c r="A6" s="7" t="s">
        <v>71</v>
      </c>
      <c r="B6" s="108">
        <v>2057676</v>
      </c>
      <c r="C6" s="108">
        <v>992771</v>
      </c>
      <c r="D6" s="108">
        <v>1064905</v>
      </c>
      <c r="E6" s="108"/>
      <c r="F6" s="87"/>
      <c r="G6" s="87"/>
      <c r="H6" s="87"/>
      <c r="I6" s="111"/>
      <c r="J6" s="111"/>
      <c r="K6" s="107"/>
      <c r="L6" s="78"/>
      <c r="O6" s="78"/>
      <c r="R6" s="78"/>
      <c r="U6" s="78"/>
      <c r="X6" s="78"/>
    </row>
    <row r="7" spans="1:25" s="50" customFormat="1" ht="21" customHeight="1" x14ac:dyDescent="0.55000000000000004">
      <c r="A7" s="6" t="s">
        <v>70</v>
      </c>
      <c r="B7" s="105">
        <v>1298981</v>
      </c>
      <c r="C7" s="105">
        <v>725812</v>
      </c>
      <c r="D7" s="105">
        <v>573169</v>
      </c>
      <c r="E7" s="105"/>
      <c r="F7" s="87"/>
      <c r="G7" s="87"/>
      <c r="H7" s="87"/>
      <c r="I7" s="111"/>
      <c r="J7" s="111"/>
      <c r="K7" s="19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</row>
    <row r="8" spans="1:25" s="50" customFormat="1" ht="21" customHeight="1" x14ac:dyDescent="0.55000000000000004">
      <c r="A8" s="6" t="s">
        <v>69</v>
      </c>
      <c r="B8" s="105">
        <v>1287036</v>
      </c>
      <c r="C8" s="105">
        <v>720386</v>
      </c>
      <c r="D8" s="104">
        <v>566650</v>
      </c>
      <c r="E8" s="104"/>
      <c r="F8" s="87"/>
      <c r="G8" s="87"/>
      <c r="H8" s="87"/>
      <c r="I8" s="111"/>
      <c r="J8" s="111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</row>
    <row r="9" spans="1:25" s="50" customFormat="1" ht="21" customHeight="1" x14ac:dyDescent="0.55000000000000004">
      <c r="A9" s="6" t="s">
        <v>68</v>
      </c>
      <c r="B9" s="105">
        <v>1259323</v>
      </c>
      <c r="C9" s="105">
        <v>700621</v>
      </c>
      <c r="D9" s="104">
        <v>558702</v>
      </c>
      <c r="E9" s="104"/>
      <c r="F9" s="87"/>
      <c r="G9" s="87"/>
      <c r="H9" s="87"/>
      <c r="I9" s="111"/>
      <c r="J9" s="111"/>
      <c r="K9" s="19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</row>
    <row r="10" spans="1:25" s="50" customFormat="1" ht="21" customHeight="1" x14ac:dyDescent="0.55000000000000004">
      <c r="A10" s="6" t="s">
        <v>67</v>
      </c>
      <c r="B10" s="105">
        <v>27713</v>
      </c>
      <c r="C10" s="105">
        <v>19765</v>
      </c>
      <c r="D10" s="104">
        <v>7948</v>
      </c>
      <c r="E10" s="104"/>
      <c r="F10" s="87"/>
      <c r="G10" s="87"/>
      <c r="H10" s="87"/>
      <c r="I10" s="111"/>
      <c r="J10" s="111"/>
      <c r="K10" s="19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</row>
    <row r="11" spans="1:25" s="50" customFormat="1" ht="21" customHeight="1" x14ac:dyDescent="0.55000000000000004">
      <c r="A11" s="6" t="s">
        <v>66</v>
      </c>
      <c r="B11" s="104">
        <v>11945</v>
      </c>
      <c r="C11" s="104">
        <v>5426</v>
      </c>
      <c r="D11" s="103">
        <v>6519</v>
      </c>
      <c r="E11" s="103"/>
      <c r="F11" s="183"/>
      <c r="G11" s="173"/>
      <c r="H11" s="173"/>
      <c r="I11" s="173"/>
      <c r="J11" s="111"/>
      <c r="K11" s="19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</row>
    <row r="12" spans="1:25" s="50" customFormat="1" ht="21" customHeight="1" x14ac:dyDescent="0.55000000000000004">
      <c r="A12" s="6" t="s">
        <v>65</v>
      </c>
      <c r="B12" s="100">
        <v>758695</v>
      </c>
      <c r="C12" s="100">
        <v>266959</v>
      </c>
      <c r="D12" s="100">
        <v>491736</v>
      </c>
      <c r="E12" s="100"/>
      <c r="F12" s="91"/>
      <c r="G12" s="173"/>
      <c r="H12" s="176"/>
      <c r="I12" s="174"/>
      <c r="J12" s="19"/>
      <c r="K12" s="19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s="50" customFormat="1" ht="21" customHeight="1" x14ac:dyDescent="0.55000000000000004">
      <c r="A13" s="6" t="s">
        <v>64</v>
      </c>
      <c r="B13" s="100">
        <v>221763</v>
      </c>
      <c r="C13" s="100">
        <v>13635</v>
      </c>
      <c r="D13" s="100">
        <v>208128</v>
      </c>
      <c r="E13" s="100"/>
      <c r="F13" s="91"/>
      <c r="G13" s="91"/>
      <c r="H13" s="101"/>
      <c r="I13" s="175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</row>
    <row r="14" spans="1:25" s="52" customFormat="1" ht="21" customHeight="1" x14ac:dyDescent="0.55000000000000004">
      <c r="A14" s="6" t="s">
        <v>63</v>
      </c>
      <c r="B14" s="100">
        <v>163800</v>
      </c>
      <c r="C14" s="100">
        <v>77662</v>
      </c>
      <c r="D14" s="100">
        <v>86138</v>
      </c>
      <c r="E14" s="100"/>
      <c r="F14" s="102"/>
      <c r="G14" s="91"/>
      <c r="H14" s="101"/>
      <c r="I14" s="17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</row>
    <row r="15" spans="1:25" s="50" customFormat="1" ht="21" customHeight="1" x14ac:dyDescent="0.55000000000000004">
      <c r="A15" s="6" t="s">
        <v>62</v>
      </c>
      <c r="B15" s="100">
        <v>373132</v>
      </c>
      <c r="C15" s="100">
        <v>175662</v>
      </c>
      <c r="D15" s="100">
        <v>197470</v>
      </c>
      <c r="E15" s="199"/>
      <c r="F15" s="182"/>
      <c r="G15" s="91"/>
      <c r="H15" s="91"/>
      <c r="I15" s="175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</row>
    <row r="16" spans="1:25" s="50" customFormat="1" ht="11.25" customHeight="1" x14ac:dyDescent="0.55000000000000004">
      <c r="A16" s="7"/>
      <c r="B16" s="7"/>
      <c r="C16" s="7"/>
      <c r="D16" s="7"/>
      <c r="E16" s="40"/>
      <c r="F16" s="102"/>
      <c r="G16" s="91"/>
      <c r="H16" s="178"/>
      <c r="I16" s="175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</row>
    <row r="17" spans="1:25" ht="23.25" customHeight="1" x14ac:dyDescent="0.55000000000000004">
      <c r="A17" s="40"/>
      <c r="B17" s="40"/>
      <c r="C17" s="99" t="s">
        <v>29</v>
      </c>
      <c r="D17" s="40"/>
      <c r="F17" s="180"/>
      <c r="J17" s="19"/>
      <c r="K17" s="19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</row>
    <row r="18" spans="1:25" s="87" customFormat="1" ht="20.25" customHeight="1" x14ac:dyDescent="0.55000000000000004">
      <c r="A18" s="98"/>
      <c r="B18" s="40"/>
      <c r="C18" s="40"/>
      <c r="D18" s="40"/>
      <c r="E18" s="90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</row>
    <row r="19" spans="1:25" s="52" customFormat="1" ht="20.25" customHeight="1" x14ac:dyDescent="0.55000000000000004">
      <c r="A19" s="7" t="s">
        <v>71</v>
      </c>
      <c r="B19" s="96">
        <v>100</v>
      </c>
      <c r="C19" s="96">
        <v>100</v>
      </c>
      <c r="D19" s="96">
        <v>100</v>
      </c>
      <c r="E19" s="90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</row>
    <row r="20" spans="1:25" s="50" customFormat="1" ht="20.25" customHeight="1" x14ac:dyDescent="0.55000000000000004">
      <c r="A20" s="6" t="s">
        <v>70</v>
      </c>
      <c r="B20" s="94">
        <f t="shared" ref="B20:D21" si="0">B7*100/B$6</f>
        <v>63.128548906630584</v>
      </c>
      <c r="C20" s="94">
        <f t="shared" si="0"/>
        <v>73.109710094271492</v>
      </c>
      <c r="D20" s="94">
        <f t="shared" si="0"/>
        <v>53.823486602091265</v>
      </c>
      <c r="E20" s="90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</row>
    <row r="21" spans="1:25" s="50" customFormat="1" ht="20.25" customHeight="1" x14ac:dyDescent="0.55000000000000004">
      <c r="A21" s="6" t="s">
        <v>69</v>
      </c>
      <c r="B21" s="94">
        <f t="shared" si="0"/>
        <v>62.548039633061762</v>
      </c>
      <c r="C21" s="94">
        <f t="shared" si="0"/>
        <v>72.563159076967395</v>
      </c>
      <c r="D21" s="94">
        <f t="shared" si="0"/>
        <v>53.211319319563714</v>
      </c>
      <c r="E21" s="90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</row>
    <row r="22" spans="1:25" s="50" customFormat="1" ht="20.25" customHeight="1" x14ac:dyDescent="0.55000000000000004">
      <c r="A22" s="6" t="s">
        <v>68</v>
      </c>
      <c r="B22" s="94">
        <f>B9*100/B$6</f>
        <v>61.201228959272498</v>
      </c>
      <c r="C22" s="94">
        <f>C9*100/C$6</f>
        <v>70.572266917546941</v>
      </c>
      <c r="D22" s="94">
        <f t="shared" ref="D22:D28" si="1">D9*100/D$6</f>
        <v>52.464961663246953</v>
      </c>
      <c r="E22" s="90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</row>
    <row r="23" spans="1:25" s="50" customFormat="1" ht="20.25" customHeight="1" x14ac:dyDescent="0.55000000000000004">
      <c r="A23" s="6" t="s">
        <v>67</v>
      </c>
      <c r="B23" s="94">
        <f t="shared" ref="B23:B28" si="2">B10*100/B$6</f>
        <v>1.3468106737892651</v>
      </c>
      <c r="C23" s="94">
        <f t="shared" ref="C23:C27" si="3">C10*100/C$6</f>
        <v>1.9908921594204505</v>
      </c>
      <c r="D23" s="94">
        <f t="shared" si="1"/>
        <v>0.74635765631676065</v>
      </c>
      <c r="E23" s="90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</row>
    <row r="24" spans="1:25" s="50" customFormat="1" ht="20.25" customHeight="1" x14ac:dyDescent="0.55000000000000004">
      <c r="A24" s="6" t="s">
        <v>66</v>
      </c>
      <c r="B24" s="94">
        <f t="shared" si="2"/>
        <v>0.58050927356882231</v>
      </c>
      <c r="C24" s="94">
        <f t="shared" si="3"/>
        <v>0.54655101730409128</v>
      </c>
      <c r="D24" s="94">
        <f>D11*100/D$6</f>
        <v>0.61216728252754937</v>
      </c>
      <c r="E24" s="88"/>
      <c r="F24" s="181"/>
      <c r="G24" s="91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s="50" customFormat="1" ht="20.25" customHeight="1" x14ac:dyDescent="0.55000000000000004">
      <c r="A25" s="6" t="s">
        <v>65</v>
      </c>
      <c r="B25" s="94">
        <f t="shared" si="2"/>
        <v>36.871451093369416</v>
      </c>
      <c r="C25" s="94">
        <f t="shared" si="3"/>
        <v>26.890289905728512</v>
      </c>
      <c r="D25" s="94">
        <f t="shared" si="1"/>
        <v>46.176513397908735</v>
      </c>
      <c r="E25" s="90"/>
      <c r="F25" s="181"/>
      <c r="G25" s="91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</row>
    <row r="26" spans="1:25" s="50" customFormat="1" ht="20.25" customHeight="1" x14ac:dyDescent="0.55000000000000004">
      <c r="A26" s="6" t="s">
        <v>64</v>
      </c>
      <c r="B26" s="94">
        <f t="shared" si="2"/>
        <v>10.777352702757868</v>
      </c>
      <c r="C26" s="94">
        <f t="shared" si="3"/>
        <v>1.373428514733005</v>
      </c>
      <c r="D26" s="94">
        <f t="shared" si="1"/>
        <v>19.544278597621386</v>
      </c>
      <c r="E26" s="90"/>
      <c r="F26" s="181"/>
      <c r="G26" s="91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</row>
    <row r="27" spans="1:25" s="50" customFormat="1" ht="20.25" customHeight="1" x14ac:dyDescent="0.55000000000000004">
      <c r="A27" s="6" t="s">
        <v>63</v>
      </c>
      <c r="B27" s="94">
        <f t="shared" si="2"/>
        <v>7.9604369200982079</v>
      </c>
      <c r="C27" s="94">
        <f t="shared" si="3"/>
        <v>7.8227506645540617</v>
      </c>
      <c r="D27" s="94">
        <f t="shared" si="1"/>
        <v>8.0887966532225875</v>
      </c>
      <c r="E27" s="90"/>
      <c r="F27" s="179"/>
      <c r="G27" s="91"/>
      <c r="H27" s="95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</row>
    <row r="28" spans="1:25" s="50" customFormat="1" ht="20.25" customHeight="1" x14ac:dyDescent="0.55000000000000004">
      <c r="A28" s="6" t="s">
        <v>62</v>
      </c>
      <c r="B28" s="94">
        <f t="shared" si="2"/>
        <v>18.133661470513335</v>
      </c>
      <c r="C28" s="94">
        <f>C15*100/C$6</f>
        <v>17.694110726441444</v>
      </c>
      <c r="D28" s="94">
        <f t="shared" si="1"/>
        <v>18.543438147064762</v>
      </c>
      <c r="E28" s="90"/>
      <c r="F28" s="179"/>
      <c r="G28" s="91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</row>
    <row r="29" spans="1:25" s="50" customFormat="1" ht="20.25" customHeight="1" x14ac:dyDescent="0.55000000000000004">
      <c r="A29" s="93"/>
      <c r="B29" s="92"/>
      <c r="C29" s="92"/>
      <c r="D29" s="92"/>
      <c r="E29" s="88"/>
      <c r="F29" s="173"/>
      <c r="G29" s="91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</row>
    <row r="30" spans="1:25" s="50" customFormat="1" ht="20.25" customHeight="1" x14ac:dyDescent="0.5">
      <c r="A30" s="77"/>
      <c r="B30" s="88"/>
      <c r="C30" s="88"/>
      <c r="D30" s="88"/>
      <c r="E30" s="88"/>
      <c r="F30" s="91"/>
      <c r="G30" s="91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</row>
    <row r="31" spans="1:25" s="50" customFormat="1" ht="24" customHeight="1" x14ac:dyDescent="0.5">
      <c r="A31" s="77"/>
      <c r="B31" s="88"/>
      <c r="C31" s="88"/>
      <c r="D31" s="88"/>
      <c r="E31" s="88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</row>
    <row r="36" spans="2:22" ht="24" customHeight="1" x14ac:dyDescent="0.55000000000000004">
      <c r="R36" s="75"/>
      <c r="V36" s="88"/>
    </row>
    <row r="46" spans="2:22" ht="24" customHeight="1" x14ac:dyDescent="0.55000000000000004">
      <c r="E46" s="90"/>
    </row>
    <row r="47" spans="2:22" ht="24" customHeight="1" x14ac:dyDescent="0.55000000000000004">
      <c r="B47" s="90"/>
      <c r="D47" s="90"/>
      <c r="E47" s="90"/>
      <c r="T47" s="89"/>
      <c r="V47" s="89"/>
    </row>
    <row r="48" spans="2:22" ht="24" customHeight="1" x14ac:dyDescent="0.55000000000000004">
      <c r="B48" s="90"/>
      <c r="D48" s="90"/>
      <c r="E48" s="90"/>
      <c r="T48" s="89"/>
      <c r="V48" s="89"/>
    </row>
    <row r="49" spans="2:22" ht="24" customHeight="1" x14ac:dyDescent="0.55000000000000004">
      <c r="B49" s="90"/>
      <c r="D49" s="90"/>
      <c r="E49" s="90"/>
      <c r="T49" s="89"/>
      <c r="V49" s="89"/>
    </row>
    <row r="50" spans="2:22" ht="24" customHeight="1" x14ac:dyDescent="0.55000000000000004">
      <c r="B50" s="90"/>
      <c r="D50" s="90"/>
      <c r="E50" s="90"/>
      <c r="T50" s="89"/>
      <c r="V50" s="89"/>
    </row>
    <row r="51" spans="2:22" ht="24" customHeight="1" x14ac:dyDescent="0.55000000000000004">
      <c r="B51" s="90"/>
      <c r="D51" s="90"/>
      <c r="E51" s="90"/>
      <c r="T51" s="89"/>
      <c r="V51" s="89"/>
    </row>
    <row r="52" spans="2:22" ht="24" customHeight="1" x14ac:dyDescent="0.55000000000000004">
      <c r="B52" s="90"/>
      <c r="D52" s="90"/>
      <c r="T52" s="89"/>
      <c r="V52" s="89"/>
    </row>
    <row r="53" spans="2:22" ht="24" customHeight="1" x14ac:dyDescent="0.55000000000000004">
      <c r="E53" s="90"/>
    </row>
    <row r="54" spans="2:22" ht="24" customHeight="1" x14ac:dyDescent="0.55000000000000004">
      <c r="B54" s="90"/>
      <c r="D54" s="90"/>
      <c r="E54" s="90"/>
      <c r="T54" s="89"/>
      <c r="V54" s="89"/>
    </row>
    <row r="55" spans="2:22" ht="24" customHeight="1" x14ac:dyDescent="0.55000000000000004">
      <c r="B55" s="90"/>
      <c r="D55" s="90"/>
      <c r="E55" s="90"/>
      <c r="T55" s="89"/>
      <c r="V55" s="89"/>
    </row>
    <row r="56" spans="2:22" ht="24" customHeight="1" x14ac:dyDescent="0.55000000000000004">
      <c r="B56" s="90"/>
      <c r="D56" s="90"/>
      <c r="E56" s="90"/>
      <c r="T56" s="89"/>
      <c r="V56" s="89"/>
    </row>
    <row r="57" spans="2:22" ht="24" customHeight="1" x14ac:dyDescent="0.55000000000000004">
      <c r="B57" s="90"/>
      <c r="D57" s="90"/>
      <c r="E57" s="90"/>
      <c r="T57" s="89"/>
      <c r="V57" s="89"/>
    </row>
    <row r="58" spans="2:22" ht="24" customHeight="1" x14ac:dyDescent="0.55000000000000004">
      <c r="B58" s="90"/>
      <c r="D58" s="90"/>
      <c r="T58" s="89"/>
      <c r="V58" s="89"/>
    </row>
    <row r="73" spans="2:22" ht="24" customHeight="1" x14ac:dyDescent="0.55000000000000004">
      <c r="E73" s="90"/>
    </row>
    <row r="74" spans="2:22" ht="24" customHeight="1" x14ac:dyDescent="0.55000000000000004">
      <c r="B74" s="90"/>
      <c r="D74" s="90"/>
      <c r="E74" s="90"/>
      <c r="T74" s="89"/>
      <c r="V74" s="89"/>
    </row>
    <row r="75" spans="2:22" ht="24" customHeight="1" x14ac:dyDescent="0.55000000000000004">
      <c r="B75" s="90"/>
      <c r="D75" s="90"/>
      <c r="E75" s="90"/>
      <c r="T75" s="89"/>
      <c r="V75" s="89"/>
    </row>
    <row r="76" spans="2:22" ht="24" customHeight="1" x14ac:dyDescent="0.55000000000000004">
      <c r="B76" s="90"/>
      <c r="D76" s="90"/>
      <c r="T76" s="89"/>
      <c r="V76" s="89"/>
    </row>
    <row r="77" spans="2:22" ht="24" customHeight="1" x14ac:dyDescent="0.55000000000000004">
      <c r="E77" s="90"/>
    </row>
    <row r="78" spans="2:22" ht="24" customHeight="1" x14ac:dyDescent="0.55000000000000004">
      <c r="B78" s="90"/>
      <c r="D78" s="90"/>
      <c r="T78" s="89"/>
      <c r="V78" s="89"/>
    </row>
    <row r="79" spans="2:22" ht="24" customHeight="1" x14ac:dyDescent="0.55000000000000004">
      <c r="B79" s="90"/>
      <c r="E79" s="90"/>
      <c r="T79" s="89"/>
    </row>
    <row r="80" spans="2:22" ht="24" customHeight="1" x14ac:dyDescent="0.55000000000000004">
      <c r="B80" s="90"/>
      <c r="D80" s="90"/>
      <c r="E80" s="90"/>
      <c r="T80" s="89"/>
      <c r="V80" s="89"/>
    </row>
    <row r="81" spans="2:22" ht="24" customHeight="1" x14ac:dyDescent="0.55000000000000004">
      <c r="B81" s="90"/>
      <c r="D81" s="90"/>
      <c r="T81" s="89"/>
      <c r="V81" s="89"/>
    </row>
    <row r="82" spans="2:22" ht="24" customHeight="1" x14ac:dyDescent="0.55000000000000004">
      <c r="E82" s="90"/>
    </row>
    <row r="83" spans="2:22" ht="24" customHeight="1" x14ac:dyDescent="0.55000000000000004">
      <c r="B83" s="90"/>
      <c r="D83" s="90"/>
      <c r="T83" s="89"/>
      <c r="V83" s="89"/>
    </row>
    <row r="84" spans="2:22" ht="24" customHeight="1" x14ac:dyDescent="0.55000000000000004">
      <c r="E84" s="90"/>
    </row>
    <row r="85" spans="2:22" ht="24" customHeight="1" x14ac:dyDescent="0.55000000000000004">
      <c r="B85" s="90"/>
      <c r="D85" s="90"/>
      <c r="T85" s="89"/>
      <c r="V85" s="89"/>
    </row>
    <row r="86" spans="2:22" ht="24" customHeight="1" x14ac:dyDescent="0.55000000000000004">
      <c r="E86" s="90"/>
    </row>
    <row r="87" spans="2:22" ht="24" customHeight="1" x14ac:dyDescent="0.55000000000000004">
      <c r="B87" s="90"/>
      <c r="D87" s="90"/>
      <c r="T87" s="89"/>
      <c r="V87" s="89"/>
    </row>
    <row r="99" spans="2:22" ht="24" customHeight="1" x14ac:dyDescent="0.55000000000000004">
      <c r="E99" s="90"/>
    </row>
    <row r="100" spans="2:22" ht="24" customHeight="1" x14ac:dyDescent="0.55000000000000004">
      <c r="B100" s="90"/>
      <c r="D100" s="90"/>
      <c r="E100" s="90"/>
      <c r="T100" s="89"/>
      <c r="V100" s="89"/>
    </row>
    <row r="101" spans="2:22" ht="24" customHeight="1" x14ac:dyDescent="0.55000000000000004">
      <c r="B101" s="90"/>
      <c r="D101" s="90"/>
      <c r="T101" s="89"/>
      <c r="V101" s="89"/>
    </row>
    <row r="103" spans="2:22" ht="24" customHeight="1" x14ac:dyDescent="0.55000000000000004">
      <c r="E103" s="90"/>
    </row>
    <row r="104" spans="2:22" ht="24" customHeight="1" x14ac:dyDescent="0.55000000000000004">
      <c r="B104" s="90"/>
      <c r="D104" s="90"/>
      <c r="T104" s="89"/>
      <c r="V104" s="89"/>
    </row>
    <row r="105" spans="2:22" ht="24" customHeight="1" x14ac:dyDescent="0.55000000000000004">
      <c r="E105" s="90"/>
    </row>
    <row r="106" spans="2:22" ht="24" customHeight="1" x14ac:dyDescent="0.55000000000000004">
      <c r="B106" s="90"/>
      <c r="D106" s="90"/>
      <c r="T106" s="89"/>
      <c r="V106" s="89"/>
    </row>
    <row r="107" spans="2:22" ht="24" customHeight="1" x14ac:dyDescent="0.55000000000000004">
      <c r="E107" s="90"/>
    </row>
    <row r="108" spans="2:22" ht="24" customHeight="1" x14ac:dyDescent="0.55000000000000004">
      <c r="B108" s="90"/>
      <c r="D108" s="90"/>
      <c r="E108" s="90"/>
      <c r="T108" s="89"/>
      <c r="V108" s="89"/>
    </row>
    <row r="109" spans="2:22" ht="24" customHeight="1" x14ac:dyDescent="0.55000000000000004">
      <c r="B109" s="90"/>
      <c r="D109" s="90"/>
      <c r="E109" s="90"/>
      <c r="T109" s="89"/>
      <c r="V109" s="89"/>
    </row>
    <row r="110" spans="2:22" ht="24" customHeight="1" x14ac:dyDescent="0.55000000000000004">
      <c r="B110" s="90"/>
      <c r="D110" s="90"/>
      <c r="E110" s="90"/>
      <c r="T110" s="89"/>
      <c r="V110" s="89"/>
    </row>
    <row r="111" spans="2:22" ht="24" customHeight="1" x14ac:dyDescent="0.55000000000000004">
      <c r="B111" s="90"/>
      <c r="D111" s="90"/>
      <c r="E111" s="90"/>
      <c r="T111" s="89"/>
      <c r="V111" s="89"/>
    </row>
    <row r="112" spans="2:22" ht="24" customHeight="1" x14ac:dyDescent="0.55000000000000004">
      <c r="B112" s="90"/>
      <c r="D112" s="90"/>
      <c r="T112" s="89"/>
      <c r="V112" s="89"/>
    </row>
    <row r="113" spans="2:22" ht="24" customHeight="1" x14ac:dyDescent="0.55000000000000004">
      <c r="E113" s="90"/>
    </row>
    <row r="114" spans="2:22" ht="24" customHeight="1" x14ac:dyDescent="0.55000000000000004">
      <c r="B114" s="90"/>
      <c r="D114" s="90"/>
      <c r="E114" s="90"/>
      <c r="T114" s="89"/>
      <c r="V114" s="89"/>
    </row>
    <row r="115" spans="2:22" ht="24" customHeight="1" x14ac:dyDescent="0.55000000000000004">
      <c r="B115" s="90"/>
      <c r="D115" s="90"/>
      <c r="E115" s="90"/>
      <c r="T115" s="89"/>
      <c r="V115" s="89"/>
    </row>
    <row r="116" spans="2:22" ht="24" customHeight="1" x14ac:dyDescent="0.55000000000000004">
      <c r="B116" s="90"/>
      <c r="D116" s="90"/>
      <c r="E116" s="90"/>
      <c r="T116" s="89"/>
      <c r="V116" s="89"/>
    </row>
    <row r="117" spans="2:22" ht="24" customHeight="1" x14ac:dyDescent="0.55000000000000004">
      <c r="B117" s="90"/>
      <c r="D117" s="90"/>
      <c r="E117" s="90"/>
      <c r="T117" s="89"/>
      <c r="V117" s="89"/>
    </row>
    <row r="118" spans="2:22" ht="24" customHeight="1" x14ac:dyDescent="0.55000000000000004">
      <c r="B118" s="90"/>
      <c r="D118" s="90"/>
      <c r="T118" s="89"/>
      <c r="V118" s="89"/>
    </row>
    <row r="135" spans="2:22" ht="24" customHeight="1" x14ac:dyDescent="0.55000000000000004">
      <c r="E135" s="90"/>
    </row>
    <row r="136" spans="2:22" ht="24" customHeight="1" x14ac:dyDescent="0.55000000000000004">
      <c r="B136" s="90"/>
      <c r="D136" s="90"/>
      <c r="E136" s="90"/>
      <c r="T136" s="89"/>
      <c r="V136" s="89"/>
    </row>
    <row r="137" spans="2:22" ht="24" customHeight="1" x14ac:dyDescent="0.55000000000000004">
      <c r="B137" s="90"/>
      <c r="D137" s="90"/>
      <c r="E137" s="90"/>
      <c r="T137" s="89"/>
      <c r="V137" s="89"/>
    </row>
    <row r="138" spans="2:22" ht="24" customHeight="1" x14ac:dyDescent="0.55000000000000004">
      <c r="B138" s="90"/>
      <c r="D138" s="90"/>
      <c r="E138" s="90"/>
      <c r="T138" s="89"/>
      <c r="V138" s="89"/>
    </row>
    <row r="139" spans="2:22" ht="24" customHeight="1" x14ac:dyDescent="0.55000000000000004">
      <c r="B139" s="90"/>
      <c r="D139" s="90"/>
      <c r="E139" s="90"/>
      <c r="T139" s="89"/>
      <c r="V139" s="89"/>
    </row>
    <row r="140" spans="2:22" ht="24" customHeight="1" x14ac:dyDescent="0.55000000000000004">
      <c r="B140" s="90"/>
      <c r="D140" s="90"/>
      <c r="E140" s="90"/>
      <c r="T140" s="89"/>
      <c r="V140" s="89"/>
    </row>
    <row r="141" spans="2:22" ht="24" customHeight="1" x14ac:dyDescent="0.55000000000000004">
      <c r="B141" s="90"/>
      <c r="D141" s="90"/>
      <c r="T141" s="89"/>
      <c r="V141" s="89"/>
    </row>
    <row r="161" spans="2:22" ht="24" customHeight="1" x14ac:dyDescent="0.55000000000000004">
      <c r="E161" s="90"/>
    </row>
    <row r="162" spans="2:22" ht="24" customHeight="1" x14ac:dyDescent="0.55000000000000004">
      <c r="B162" s="90"/>
      <c r="D162" s="90"/>
      <c r="E162" s="90"/>
      <c r="T162" s="89"/>
      <c r="V162" s="89"/>
    </row>
    <row r="163" spans="2:22" ht="24" customHeight="1" x14ac:dyDescent="0.55000000000000004">
      <c r="B163" s="90"/>
      <c r="D163" s="90"/>
      <c r="T163" s="89"/>
      <c r="V163" s="89"/>
    </row>
    <row r="164" spans="2:22" ht="24" customHeight="1" x14ac:dyDescent="0.55000000000000004">
      <c r="E164" s="90"/>
    </row>
    <row r="165" spans="2:22" ht="24" customHeight="1" x14ac:dyDescent="0.55000000000000004">
      <c r="B165" s="90"/>
      <c r="D165" s="90"/>
      <c r="E165" s="90"/>
      <c r="T165" s="89"/>
      <c r="V165" s="89"/>
    </row>
    <row r="166" spans="2:22" ht="24" customHeight="1" x14ac:dyDescent="0.55000000000000004">
      <c r="B166" s="90"/>
      <c r="D166" s="90"/>
      <c r="E166" s="90"/>
      <c r="T166" s="89"/>
      <c r="V166" s="89"/>
    </row>
    <row r="167" spans="2:22" ht="24" customHeight="1" x14ac:dyDescent="0.55000000000000004">
      <c r="B167" s="90"/>
      <c r="D167" s="90"/>
      <c r="E167" s="90"/>
      <c r="T167" s="89"/>
      <c r="V167" s="89"/>
    </row>
    <row r="168" spans="2:22" ht="24" customHeight="1" x14ac:dyDescent="0.55000000000000004">
      <c r="B168" s="90"/>
      <c r="D168" s="90"/>
      <c r="E168" s="90"/>
      <c r="T168" s="89"/>
      <c r="V168" s="89"/>
    </row>
    <row r="169" spans="2:22" ht="24" customHeight="1" x14ac:dyDescent="0.55000000000000004">
      <c r="B169" s="90"/>
      <c r="D169" s="90"/>
      <c r="E169" s="90"/>
      <c r="T169" s="89"/>
      <c r="V169" s="89"/>
    </row>
    <row r="170" spans="2:22" ht="24" customHeight="1" x14ac:dyDescent="0.55000000000000004">
      <c r="B170" s="90"/>
      <c r="D170" s="90"/>
      <c r="T170" s="89"/>
      <c r="V170" s="89"/>
    </row>
    <row r="182" spans="2:22" ht="24" customHeight="1" x14ac:dyDescent="0.55000000000000004">
      <c r="E182" s="90"/>
    </row>
    <row r="183" spans="2:22" ht="24" customHeight="1" x14ac:dyDescent="0.55000000000000004">
      <c r="B183" s="90"/>
      <c r="C183" s="90"/>
      <c r="D183" s="90"/>
      <c r="E183" s="90"/>
      <c r="T183" s="89"/>
      <c r="U183" s="89"/>
      <c r="V183" s="89"/>
    </row>
    <row r="184" spans="2:22" ht="24" customHeight="1" x14ac:dyDescent="0.55000000000000004">
      <c r="B184" s="90"/>
      <c r="C184" s="90"/>
      <c r="D184" s="90"/>
      <c r="E184" s="90"/>
      <c r="T184" s="89"/>
      <c r="U184" s="89"/>
      <c r="V184" s="89"/>
    </row>
    <row r="185" spans="2:22" ht="24" customHeight="1" x14ac:dyDescent="0.55000000000000004">
      <c r="B185" s="90"/>
      <c r="C185" s="90"/>
      <c r="D185" s="90"/>
      <c r="T185" s="89"/>
      <c r="U185" s="89"/>
      <c r="V185" s="89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36"/>
  <sheetViews>
    <sheetView zoomScaleNormal="100" workbookViewId="0"/>
  </sheetViews>
  <sheetFormatPr defaultColWidth="11.28515625" defaultRowHeight="8.25" customHeight="1" x14ac:dyDescent="0.5"/>
  <cols>
    <col min="1" max="1" width="25.28515625" style="113" customWidth="1"/>
    <col min="2" max="4" width="20.140625" style="112" customWidth="1"/>
    <col min="5" max="16384" width="11.28515625" style="112"/>
  </cols>
  <sheetData>
    <row r="1" spans="1:4" s="134" customFormat="1" ht="31.5" customHeight="1" x14ac:dyDescent="0.55000000000000004">
      <c r="A1" s="134" t="s">
        <v>75</v>
      </c>
    </row>
    <row r="3" spans="1:4" s="113" customFormat="1" ht="30" customHeight="1" x14ac:dyDescent="0.5">
      <c r="A3" s="133" t="s">
        <v>38</v>
      </c>
      <c r="B3" s="132" t="s">
        <v>0</v>
      </c>
      <c r="C3" s="132" t="s">
        <v>37</v>
      </c>
      <c r="D3" s="132" t="s">
        <v>36</v>
      </c>
    </row>
    <row r="4" spans="1:4" s="113" customFormat="1" ht="24" customHeight="1" x14ac:dyDescent="0.5">
      <c r="B4" s="234" t="s">
        <v>35</v>
      </c>
      <c r="C4" s="234"/>
      <c r="D4" s="234"/>
    </row>
    <row r="5" spans="1:4" ht="21" customHeight="1" x14ac:dyDescent="0.5">
      <c r="A5" s="122" t="s">
        <v>5</v>
      </c>
      <c r="B5" s="131">
        <v>2057676</v>
      </c>
      <c r="C5" s="131">
        <v>992771</v>
      </c>
      <c r="D5" s="131">
        <v>1064905</v>
      </c>
    </row>
    <row r="6" spans="1:4" ht="3.75" customHeight="1" x14ac:dyDescent="0.5">
      <c r="A6" s="122"/>
      <c r="B6" s="130"/>
      <c r="C6" s="130"/>
      <c r="D6" s="127"/>
    </row>
    <row r="7" spans="1:4" ht="21" customHeight="1" x14ac:dyDescent="0.5">
      <c r="A7" s="129" t="s">
        <v>28</v>
      </c>
      <c r="B7" s="127">
        <v>61722</v>
      </c>
      <c r="C7" s="127">
        <v>11764</v>
      </c>
      <c r="D7" s="127">
        <v>49958</v>
      </c>
    </row>
    <row r="8" spans="1:4" ht="21" customHeight="1" x14ac:dyDescent="0.5">
      <c r="A8" s="112" t="s">
        <v>27</v>
      </c>
      <c r="B8" s="127">
        <v>566042</v>
      </c>
      <c r="C8" s="127">
        <v>250502</v>
      </c>
      <c r="D8" s="127">
        <v>315540</v>
      </c>
    </row>
    <row r="9" spans="1:4" ht="21" customHeight="1" x14ac:dyDescent="0.5">
      <c r="A9" s="126" t="s">
        <v>26</v>
      </c>
      <c r="B9" s="127">
        <v>356573</v>
      </c>
      <c r="C9" s="127">
        <v>200726</v>
      </c>
      <c r="D9" s="127">
        <v>155847</v>
      </c>
    </row>
    <row r="10" spans="1:4" ht="21" customHeight="1" x14ac:dyDescent="0.5">
      <c r="A10" s="126" t="s">
        <v>25</v>
      </c>
      <c r="B10" s="127">
        <v>419095</v>
      </c>
      <c r="C10" s="127">
        <v>224625</v>
      </c>
      <c r="D10" s="127">
        <v>194470</v>
      </c>
    </row>
    <row r="11" spans="1:4" ht="21" customHeight="1" x14ac:dyDescent="0.5">
      <c r="A11" s="112" t="s">
        <v>24</v>
      </c>
      <c r="B11" s="200">
        <f>SUM(B12:B13)</f>
        <v>395672</v>
      </c>
      <c r="C11" s="200">
        <f>SUM(C12:C13)</f>
        <v>176969</v>
      </c>
      <c r="D11" s="200">
        <f>SUM(D12:D13)</f>
        <v>218703</v>
      </c>
    </row>
    <row r="12" spans="1:4" ht="21" customHeight="1" x14ac:dyDescent="0.5">
      <c r="A12" s="126" t="s">
        <v>23</v>
      </c>
      <c r="B12" s="127">
        <v>333465</v>
      </c>
      <c r="C12" s="127">
        <v>144995</v>
      </c>
      <c r="D12" s="127">
        <v>188470</v>
      </c>
    </row>
    <row r="13" spans="1:4" ht="21" customHeight="1" x14ac:dyDescent="0.5">
      <c r="A13" s="126" t="s">
        <v>22</v>
      </c>
      <c r="B13" s="127">
        <v>62207</v>
      </c>
      <c r="C13" s="127">
        <v>31974</v>
      </c>
      <c r="D13" s="127">
        <v>30233</v>
      </c>
    </row>
    <row r="14" spans="1:4" ht="21" customHeight="1" x14ac:dyDescent="0.5">
      <c r="A14" s="128" t="s">
        <v>21</v>
      </c>
      <c r="B14" s="127" t="s">
        <v>2</v>
      </c>
      <c r="C14" s="127" t="s">
        <v>2</v>
      </c>
      <c r="D14" s="127" t="s">
        <v>2</v>
      </c>
    </row>
    <row r="15" spans="1:4" ht="21" customHeight="1" x14ac:dyDescent="0.5">
      <c r="A15" s="112" t="s">
        <v>20</v>
      </c>
      <c r="B15" s="200">
        <f>SUM(B16:B18)</f>
        <v>257480</v>
      </c>
      <c r="C15" s="200">
        <f>SUM(C16:C18)</f>
        <v>127930</v>
      </c>
      <c r="D15" s="200">
        <f>SUM(D16:D18)</f>
        <v>129550</v>
      </c>
    </row>
    <row r="16" spans="1:4" ht="21" customHeight="1" x14ac:dyDescent="0.5">
      <c r="A16" s="128" t="s">
        <v>19</v>
      </c>
      <c r="B16" s="125">
        <v>161769</v>
      </c>
      <c r="C16" s="125">
        <v>68414</v>
      </c>
      <c r="D16" s="125">
        <v>93355</v>
      </c>
    </row>
    <row r="17" spans="1:5" ht="21" customHeight="1" x14ac:dyDescent="0.5">
      <c r="A17" s="128" t="s">
        <v>18</v>
      </c>
      <c r="B17" s="127">
        <v>69588</v>
      </c>
      <c r="C17" s="127">
        <v>47684</v>
      </c>
      <c r="D17" s="127">
        <v>21904</v>
      </c>
    </row>
    <row r="18" spans="1:5" ht="21" customHeight="1" x14ac:dyDescent="0.5">
      <c r="A18" s="128" t="s">
        <v>17</v>
      </c>
      <c r="B18" s="127">
        <v>26123</v>
      </c>
      <c r="C18" s="127">
        <v>11832</v>
      </c>
      <c r="D18" s="127">
        <v>14291</v>
      </c>
    </row>
    <row r="19" spans="1:5" ht="21" customHeight="1" x14ac:dyDescent="0.5">
      <c r="A19" s="126" t="s">
        <v>16</v>
      </c>
      <c r="B19" s="127" t="s">
        <v>2</v>
      </c>
      <c r="C19" s="127" t="s">
        <v>2</v>
      </c>
      <c r="D19" s="127" t="s">
        <v>2</v>
      </c>
    </row>
    <row r="20" spans="1:5" ht="21" customHeight="1" x14ac:dyDescent="0.5">
      <c r="A20" s="126" t="s">
        <v>15</v>
      </c>
      <c r="B20" s="127">
        <v>1092</v>
      </c>
      <c r="C20" s="127">
        <v>255</v>
      </c>
      <c r="D20" s="127">
        <v>837</v>
      </c>
    </row>
    <row r="21" spans="1:5" ht="21" customHeight="1" x14ac:dyDescent="0.5">
      <c r="A21" s="112"/>
      <c r="B21" s="235" t="s">
        <v>29</v>
      </c>
      <c r="C21" s="235"/>
      <c r="D21" s="235"/>
    </row>
    <row r="22" spans="1:5" s="123" customFormat="1" ht="18.75" customHeight="1" x14ac:dyDescent="0.5">
      <c r="A22" s="124" t="s">
        <v>5</v>
      </c>
      <c r="B22" s="184">
        <f>B5/$B$5*100</f>
        <v>100</v>
      </c>
      <c r="C22" s="184">
        <f>C5/$C$5*100</f>
        <v>100</v>
      </c>
      <c r="D22" s="184">
        <f>D5/$D$5*100</f>
        <v>100</v>
      </c>
      <c r="E22" s="112"/>
    </row>
    <row r="23" spans="1:5" ht="6" customHeight="1" x14ac:dyDescent="0.5">
      <c r="A23" s="122"/>
      <c r="B23" s="185"/>
      <c r="C23" s="185"/>
      <c r="D23" s="186"/>
    </row>
    <row r="24" spans="1:5" s="116" customFormat="1" ht="20.25" customHeight="1" x14ac:dyDescent="0.55000000000000004">
      <c r="A24" s="121" t="s">
        <v>28</v>
      </c>
      <c r="B24" s="187">
        <f t="shared" ref="B24:B30" si="0">B7/$B$5*100</f>
        <v>2.9995976042875556</v>
      </c>
      <c r="C24" s="201">
        <f>C7/$C$5*100</f>
        <v>1.1849661200820734</v>
      </c>
      <c r="D24" s="187">
        <f t="shared" ref="D24:D37" si="1">D7/$D$5*100</f>
        <v>4.6913104924852451</v>
      </c>
      <c r="E24" s="112"/>
    </row>
    <row r="25" spans="1:5" s="116" customFormat="1" ht="20.25" customHeight="1" x14ac:dyDescent="0.55000000000000004">
      <c r="A25" s="116" t="s">
        <v>27</v>
      </c>
      <c r="B25" s="187">
        <f t="shared" si="0"/>
        <v>27.508801191246825</v>
      </c>
      <c r="C25" s="201">
        <f t="shared" ref="C25:C35" si="2">C8/$C$5*100</f>
        <v>25.232606512478711</v>
      </c>
      <c r="D25" s="187">
        <f t="shared" si="1"/>
        <v>29.630812138171947</v>
      </c>
      <c r="E25" s="112"/>
    </row>
    <row r="26" spans="1:5" s="116" customFormat="1" ht="20.25" customHeight="1" x14ac:dyDescent="0.55000000000000004">
      <c r="A26" s="118" t="s">
        <v>26</v>
      </c>
      <c r="B26" s="187">
        <f t="shared" si="0"/>
        <v>17.32891864414028</v>
      </c>
      <c r="C26" s="201">
        <f t="shared" si="2"/>
        <v>20.218761426351094</v>
      </c>
      <c r="D26" s="187">
        <f t="shared" si="1"/>
        <v>14.63482658077481</v>
      </c>
      <c r="E26" s="112"/>
    </row>
    <row r="27" spans="1:5" s="116" customFormat="1" ht="20.25" customHeight="1" x14ac:dyDescent="0.55000000000000004">
      <c r="A27" s="118" t="s">
        <v>25</v>
      </c>
      <c r="B27" s="187">
        <f t="shared" si="0"/>
        <v>20.367395061224411</v>
      </c>
      <c r="C27" s="201">
        <f t="shared" si="2"/>
        <v>22.626063815320954</v>
      </c>
      <c r="D27" s="187">
        <f t="shared" si="1"/>
        <v>18.26172287668853</v>
      </c>
      <c r="E27" s="112"/>
    </row>
    <row r="28" spans="1:5" s="116" customFormat="1" ht="20.25" customHeight="1" x14ac:dyDescent="0.55000000000000004">
      <c r="A28" s="116" t="s">
        <v>24</v>
      </c>
      <c r="B28" s="187">
        <f t="shared" si="0"/>
        <v>19.229072021056766</v>
      </c>
      <c r="C28" s="201">
        <f t="shared" si="2"/>
        <v>17.825762436654578</v>
      </c>
      <c r="D28" s="187">
        <f t="shared" si="1"/>
        <v>20.537324925697597</v>
      </c>
    </row>
    <row r="29" spans="1:5" s="116" customFormat="1" ht="20.25" customHeight="1" x14ac:dyDescent="0.55000000000000004">
      <c r="A29" s="118" t="s">
        <v>23</v>
      </c>
      <c r="B29" s="187">
        <f t="shared" si="0"/>
        <v>16.205904136511286</v>
      </c>
      <c r="C29" s="201">
        <f t="shared" si="2"/>
        <v>14.605080124217974</v>
      </c>
      <c r="D29" s="187">
        <f t="shared" si="1"/>
        <v>17.69829233593607</v>
      </c>
    </row>
    <row r="30" spans="1:5" s="116" customFormat="1" ht="20.25" customHeight="1" x14ac:dyDescent="0.55000000000000004">
      <c r="A30" s="118" t="s">
        <v>22</v>
      </c>
      <c r="B30" s="187">
        <f t="shared" si="0"/>
        <v>3.0231678845454772</v>
      </c>
      <c r="C30" s="201">
        <f t="shared" si="2"/>
        <v>3.2206823124366042</v>
      </c>
      <c r="D30" s="187">
        <f t="shared" si="1"/>
        <v>2.8390325897615281</v>
      </c>
    </row>
    <row r="31" spans="1:5" s="116" customFormat="1" ht="20.25" customHeight="1" x14ac:dyDescent="0.55000000000000004">
      <c r="A31" s="120" t="s">
        <v>21</v>
      </c>
      <c r="B31" s="117" t="s">
        <v>74</v>
      </c>
      <c r="C31" s="202" t="s">
        <v>74</v>
      </c>
      <c r="D31" s="117" t="s">
        <v>74</v>
      </c>
    </row>
    <row r="32" spans="1:5" s="116" customFormat="1" ht="20.25" customHeight="1" x14ac:dyDescent="0.55000000000000004">
      <c r="A32" s="116" t="s">
        <v>20</v>
      </c>
      <c r="B32" s="187">
        <f>B15/$B$5*100</f>
        <v>12.513145898576841</v>
      </c>
      <c r="C32" s="201">
        <f t="shared" si="2"/>
        <v>12.886154007318909</v>
      </c>
      <c r="D32" s="187">
        <f t="shared" si="1"/>
        <v>12.165404425746898</v>
      </c>
    </row>
    <row r="33" spans="1:4" s="116" customFormat="1" ht="20.25" customHeight="1" x14ac:dyDescent="0.55000000000000004">
      <c r="A33" s="120" t="s">
        <v>19</v>
      </c>
      <c r="B33" s="187">
        <f>B16/$B$5*100</f>
        <v>7.8617333341109097</v>
      </c>
      <c r="C33" s="201">
        <f t="shared" si="2"/>
        <v>6.8912166048363614</v>
      </c>
      <c r="D33" s="187">
        <f t="shared" si="1"/>
        <v>8.7665096886576741</v>
      </c>
    </row>
    <row r="34" spans="1:4" s="116" customFormat="1" ht="20.25" customHeight="1" x14ac:dyDescent="0.55000000000000004">
      <c r="A34" s="120" t="s">
        <v>18</v>
      </c>
      <c r="B34" s="187">
        <f>B17/$B$5*100</f>
        <v>3.381873531109854</v>
      </c>
      <c r="C34" s="201">
        <f t="shared" si="2"/>
        <v>4.8031217672554902</v>
      </c>
      <c r="D34" s="187">
        <f t="shared" si="1"/>
        <v>2.056897094106986</v>
      </c>
    </row>
    <row r="35" spans="1:4" s="116" customFormat="1" ht="20.25" customHeight="1" x14ac:dyDescent="0.55000000000000004">
      <c r="A35" s="120" t="s">
        <v>17</v>
      </c>
      <c r="B35" s="187">
        <f>B18/$B$5*100</f>
        <v>1.2695390333560774</v>
      </c>
      <c r="C35" s="201">
        <f t="shared" si="2"/>
        <v>1.1918156352270564</v>
      </c>
      <c r="D35" s="187">
        <f t="shared" si="1"/>
        <v>1.341997642982238</v>
      </c>
    </row>
    <row r="36" spans="1:4" s="116" customFormat="1" ht="20.25" customHeight="1" x14ac:dyDescent="0.55000000000000004">
      <c r="A36" s="118" t="s">
        <v>16</v>
      </c>
      <c r="B36" s="117" t="s">
        <v>74</v>
      </c>
      <c r="C36" s="117" t="s">
        <v>74</v>
      </c>
      <c r="D36" s="117" t="s">
        <v>74</v>
      </c>
    </row>
    <row r="37" spans="1:4" s="116" customFormat="1" ht="20.25" customHeight="1" x14ac:dyDescent="0.55000000000000004">
      <c r="A37" s="118" t="s">
        <v>15</v>
      </c>
      <c r="B37" s="187">
        <f>B20/$B$5*100</f>
        <v>5.3069579467321382E-2</v>
      </c>
      <c r="C37" s="201">
        <f>C20/$C$5*100+0.03</f>
        <v>5.5685681793686562E-2</v>
      </c>
      <c r="D37" s="187">
        <f t="shared" si="1"/>
        <v>7.8598560434968379E-2</v>
      </c>
    </row>
    <row r="38" spans="1:4" ht="2.25" customHeight="1" x14ac:dyDescent="0.5">
      <c r="A38" s="115"/>
      <c r="B38" s="115"/>
      <c r="C38" s="115"/>
      <c r="D38" s="114">
        <v>0</v>
      </c>
    </row>
    <row r="39" spans="1:4" ht="12.75" customHeight="1" x14ac:dyDescent="0.5">
      <c r="A39" s="77"/>
      <c r="B39" s="88"/>
    </row>
    <row r="40" spans="1:4" ht="20.25" customHeight="1" x14ac:dyDescent="0.5">
      <c r="A40" s="77" t="s">
        <v>14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12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Normal="100" workbookViewId="0"/>
  </sheetViews>
  <sheetFormatPr defaultColWidth="11.28515625" defaultRowHeight="18" customHeight="1" x14ac:dyDescent="0.5"/>
  <cols>
    <col min="1" max="1" width="45.140625" style="50" customWidth="1"/>
    <col min="2" max="4" width="17.140625" style="50" customWidth="1"/>
    <col min="5" max="16384" width="11.28515625" style="50"/>
  </cols>
  <sheetData>
    <row r="1" spans="1:16" s="7" customFormat="1" ht="34.5" customHeight="1" x14ac:dyDescent="0.55000000000000004">
      <c r="A1" s="7" t="s">
        <v>93</v>
      </c>
      <c r="B1" s="6"/>
      <c r="C1" s="6"/>
      <c r="D1" s="6"/>
    </row>
    <row r="2" spans="1:16" s="52" customFormat="1" ht="9" customHeight="1" x14ac:dyDescent="0.5">
      <c r="A2" s="55"/>
      <c r="B2" s="55"/>
      <c r="C2" s="55"/>
      <c r="D2" s="55"/>
    </row>
    <row r="3" spans="1:16" s="52" customFormat="1" ht="23.25" customHeight="1" x14ac:dyDescent="0.5">
      <c r="A3" s="74" t="s">
        <v>92</v>
      </c>
      <c r="B3" s="73" t="s">
        <v>0</v>
      </c>
      <c r="C3" s="73" t="s">
        <v>37</v>
      </c>
      <c r="D3" s="73" t="s">
        <v>36</v>
      </c>
    </row>
    <row r="4" spans="1:16" s="52" customFormat="1" ht="18" customHeight="1" x14ac:dyDescent="0.5">
      <c r="A4" s="55"/>
      <c r="B4" s="236" t="s">
        <v>35</v>
      </c>
      <c r="C4" s="236"/>
      <c r="D4" s="236"/>
    </row>
    <row r="5" spans="1:16" s="52" customFormat="1" ht="18" customHeight="1" x14ac:dyDescent="0.55000000000000004">
      <c r="A5" s="172" t="s">
        <v>5</v>
      </c>
      <c r="B5" s="144">
        <v>1259323</v>
      </c>
      <c r="C5" s="144">
        <v>700621</v>
      </c>
      <c r="D5" s="144">
        <v>558702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2" customFormat="1" ht="9" customHeight="1" x14ac:dyDescent="0.55000000000000004">
      <c r="A6" s="24"/>
      <c r="B6" s="142"/>
      <c r="C6" s="142"/>
      <c r="D6" s="142"/>
    </row>
    <row r="7" spans="1:16" ht="18.75" customHeight="1" x14ac:dyDescent="0.55000000000000004">
      <c r="A7" s="13" t="s">
        <v>91</v>
      </c>
      <c r="B7" s="142"/>
      <c r="C7" s="142"/>
      <c r="D7" s="142"/>
    </row>
    <row r="8" spans="1:16" ht="18.75" customHeight="1" x14ac:dyDescent="0.55000000000000004">
      <c r="A8" s="13" t="s">
        <v>90</v>
      </c>
      <c r="B8" s="60">
        <v>43883</v>
      </c>
      <c r="C8" s="60">
        <v>31487</v>
      </c>
      <c r="D8" s="60">
        <v>12396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8.75" customHeight="1" x14ac:dyDescent="0.55000000000000004">
      <c r="A9" s="13" t="s">
        <v>89</v>
      </c>
      <c r="B9" s="60">
        <v>52260</v>
      </c>
      <c r="C9" s="60">
        <v>18611</v>
      </c>
      <c r="D9" s="60">
        <v>33649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8.75" customHeight="1" x14ac:dyDescent="0.55000000000000004">
      <c r="A10" s="13" t="s">
        <v>88</v>
      </c>
      <c r="B10" s="142"/>
      <c r="C10" s="142"/>
      <c r="D10" s="14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8.75" customHeight="1" x14ac:dyDescent="0.55000000000000004">
      <c r="A11" s="13" t="s">
        <v>87</v>
      </c>
      <c r="B11" s="60">
        <v>30809</v>
      </c>
      <c r="C11" s="60">
        <v>12536</v>
      </c>
      <c r="D11" s="60">
        <v>18273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18.75" customHeight="1" x14ac:dyDescent="0.55000000000000004">
      <c r="A12" s="13" t="s">
        <v>86</v>
      </c>
      <c r="B12" s="60">
        <v>37884</v>
      </c>
      <c r="C12" s="60">
        <v>13496</v>
      </c>
      <c r="D12" s="60">
        <v>24388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18.75" customHeight="1" x14ac:dyDescent="0.55000000000000004">
      <c r="A13" s="13" t="s">
        <v>85</v>
      </c>
      <c r="B13" s="60">
        <v>240973</v>
      </c>
      <c r="C13" s="60">
        <v>101040</v>
      </c>
      <c r="D13" s="60">
        <v>139933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8.75" customHeight="1" x14ac:dyDescent="0.55000000000000004">
      <c r="A14" s="13" t="s">
        <v>84</v>
      </c>
      <c r="B14" s="142"/>
      <c r="C14" s="142"/>
      <c r="D14" s="14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8.75" customHeight="1" x14ac:dyDescent="0.55000000000000004">
      <c r="A15" s="143" t="s">
        <v>83</v>
      </c>
      <c r="B15" s="60">
        <v>464956</v>
      </c>
      <c r="C15" s="60">
        <v>283770</v>
      </c>
      <c r="D15" s="60">
        <v>181186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18.75" customHeight="1" x14ac:dyDescent="0.55000000000000004">
      <c r="A16" s="13" t="s">
        <v>82</v>
      </c>
      <c r="B16" s="142"/>
      <c r="C16" s="142"/>
      <c r="D16" s="14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8.75" customHeight="1" x14ac:dyDescent="0.55000000000000004">
      <c r="A17" s="13" t="s">
        <v>81</v>
      </c>
      <c r="B17" s="60">
        <v>116986</v>
      </c>
      <c r="C17" s="60">
        <v>85897</v>
      </c>
      <c r="D17" s="60">
        <v>31089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ht="18.75" customHeight="1" x14ac:dyDescent="0.55000000000000004">
      <c r="A18" s="13" t="s">
        <v>80</v>
      </c>
      <c r="B18" s="142"/>
      <c r="C18" s="142"/>
      <c r="D18" s="142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8.75" customHeight="1" x14ac:dyDescent="0.55000000000000004">
      <c r="A19" s="13" t="s">
        <v>79</v>
      </c>
      <c r="B19" s="60">
        <v>106812</v>
      </c>
      <c r="C19" s="60">
        <v>54646</v>
      </c>
      <c r="D19" s="60">
        <v>52166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1:16" ht="18.75" customHeight="1" x14ac:dyDescent="0.55000000000000004">
      <c r="A20" s="13" t="s">
        <v>78</v>
      </c>
      <c r="B20" s="142"/>
      <c r="C20" s="142"/>
      <c r="D20" s="14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8.75" customHeight="1" x14ac:dyDescent="0.55000000000000004">
      <c r="A21" s="13" t="s">
        <v>77</v>
      </c>
      <c r="B21" s="60">
        <v>164760</v>
      </c>
      <c r="C21" s="60">
        <v>99138</v>
      </c>
      <c r="D21" s="60">
        <v>65622</v>
      </c>
    </row>
    <row r="22" spans="1:16" ht="18.75" customHeight="1" x14ac:dyDescent="0.55000000000000004">
      <c r="A22" s="13" t="s">
        <v>76</v>
      </c>
      <c r="B22" s="141"/>
      <c r="C22" s="141"/>
      <c r="D22" s="141"/>
      <c r="E22" s="52"/>
      <c r="F22" s="52"/>
      <c r="G22" s="52"/>
    </row>
    <row r="23" spans="1:16" ht="21.75" customHeight="1" x14ac:dyDescent="0.5">
      <c r="B23" s="237" t="s">
        <v>29</v>
      </c>
      <c r="C23" s="237"/>
      <c r="D23" s="237"/>
    </row>
    <row r="24" spans="1:16" s="52" customFormat="1" ht="18" customHeight="1" x14ac:dyDescent="0.5">
      <c r="A24" s="55" t="s">
        <v>5</v>
      </c>
      <c r="B24" s="140">
        <f>B5/$B$5*100</f>
        <v>100</v>
      </c>
      <c r="C24" s="140">
        <f>C5/$C$5*100</f>
        <v>100</v>
      </c>
      <c r="D24" s="140">
        <f>D5/$D$5*100</f>
        <v>100</v>
      </c>
    </row>
    <row r="25" spans="1:16" s="52" customFormat="1" ht="10.9" customHeight="1" x14ac:dyDescent="0.5">
      <c r="A25" s="139"/>
      <c r="B25" s="138"/>
      <c r="C25" s="138"/>
      <c r="D25" s="138"/>
    </row>
    <row r="26" spans="1:16" ht="19.149999999999999" customHeight="1" x14ac:dyDescent="0.5">
      <c r="A26" s="81" t="s">
        <v>91</v>
      </c>
      <c r="B26" s="76"/>
      <c r="C26" s="76"/>
      <c r="D26" s="76"/>
    </row>
    <row r="27" spans="1:16" ht="19.149999999999999" customHeight="1" x14ac:dyDescent="0.5">
      <c r="A27" s="81" t="s">
        <v>90</v>
      </c>
      <c r="B27" s="136">
        <f>B8*100/$B$5</f>
        <v>3.4846500858000686</v>
      </c>
      <c r="C27" s="136">
        <f>C8*100/$C$5</f>
        <v>4.4941558988383159</v>
      </c>
      <c r="D27" s="136">
        <f>D8*100/$D$5</f>
        <v>2.2187140908749208</v>
      </c>
    </row>
    <row r="28" spans="1:16" ht="19.149999999999999" customHeight="1" x14ac:dyDescent="0.5">
      <c r="A28" s="81" t="s">
        <v>89</v>
      </c>
      <c r="B28" s="136">
        <f>B9*100/$B$5+0.03</f>
        <v>4.1798487679491281</v>
      </c>
      <c r="C28" s="136">
        <f>C9*100/$C$5</f>
        <v>2.6563577169396861</v>
      </c>
      <c r="D28" s="136">
        <f>D9*100/$D$5</f>
        <v>6.0227097808849797</v>
      </c>
    </row>
    <row r="29" spans="1:16" ht="19.149999999999999" customHeight="1" x14ac:dyDescent="0.5">
      <c r="A29" s="81" t="s">
        <v>88</v>
      </c>
      <c r="B29" s="137"/>
      <c r="C29" s="137"/>
      <c r="D29" s="137"/>
    </row>
    <row r="30" spans="1:16" ht="19.149999999999999" customHeight="1" x14ac:dyDescent="0.5">
      <c r="A30" s="81" t="s">
        <v>87</v>
      </c>
      <c r="B30" s="136">
        <f>B11*100/$B$5</f>
        <v>2.4464732241053326</v>
      </c>
      <c r="C30" s="136">
        <f>C11*100/$C$5</f>
        <v>1.7892698049301976</v>
      </c>
      <c r="D30" s="136">
        <f>D11*100/$D$5</f>
        <v>3.270616536185659</v>
      </c>
    </row>
    <row r="31" spans="1:16" ht="19.149999999999999" customHeight="1" x14ac:dyDescent="0.5">
      <c r="A31" s="81" t="s">
        <v>86</v>
      </c>
      <c r="B31" s="136">
        <f>B12*100/$B$5</f>
        <v>3.0082830219093908</v>
      </c>
      <c r="C31" s="136">
        <f>C12*100/$C$5</f>
        <v>1.9262911046057711</v>
      </c>
      <c r="D31" s="136">
        <f>D12*100/$D$5</f>
        <v>4.365117719285057</v>
      </c>
    </row>
    <row r="32" spans="1:16" ht="19.149999999999999" customHeight="1" x14ac:dyDescent="0.5">
      <c r="A32" s="81" t="s">
        <v>85</v>
      </c>
      <c r="B32" s="136">
        <f>B13*100/$B$5</f>
        <v>19.135122601588314</v>
      </c>
      <c r="C32" s="136">
        <f>C13*100/$C$5</f>
        <v>14.421491790854114</v>
      </c>
      <c r="D32" s="136">
        <f>D13*100/$D$5+0.03</f>
        <v>25.076088970506639</v>
      </c>
    </row>
    <row r="33" spans="1:4" ht="19.149999999999999" customHeight="1" x14ac:dyDescent="0.5">
      <c r="A33" s="81" t="s">
        <v>84</v>
      </c>
      <c r="B33" s="137"/>
      <c r="C33" s="137"/>
      <c r="D33" s="137"/>
    </row>
    <row r="34" spans="1:4" ht="19.149999999999999" customHeight="1" x14ac:dyDescent="0.5">
      <c r="A34" s="50" t="s">
        <v>83</v>
      </c>
      <c r="B34" s="136">
        <f>B15*100/$B$5</f>
        <v>36.921107610994163</v>
      </c>
      <c r="C34" s="136">
        <f>C15*100/$C$5</f>
        <v>40.50263980097656</v>
      </c>
      <c r="D34" s="136">
        <f>D15*100/$D$5</f>
        <v>32.429810525109986</v>
      </c>
    </row>
    <row r="35" spans="1:4" ht="19.149999999999999" customHeight="1" x14ac:dyDescent="0.5">
      <c r="A35" s="81" t="s">
        <v>82</v>
      </c>
      <c r="B35" s="137"/>
      <c r="C35" s="137"/>
      <c r="D35" s="137"/>
    </row>
    <row r="36" spans="1:4" ht="19.149999999999999" customHeight="1" x14ac:dyDescent="0.5">
      <c r="A36" s="81" t="s">
        <v>81</v>
      </c>
      <c r="B36" s="136">
        <f>B17*100/$B$5</f>
        <v>9.2895944884672161</v>
      </c>
      <c r="C36" s="136">
        <f>C17*100/$C$5</f>
        <v>12.260123518992437</v>
      </c>
      <c r="D36" s="136">
        <f>D17*100/$D$5</f>
        <v>5.5645048702170392</v>
      </c>
    </row>
    <row r="37" spans="1:4" ht="19.149999999999999" customHeight="1" x14ac:dyDescent="0.5">
      <c r="A37" s="81" t="s">
        <v>80</v>
      </c>
      <c r="B37" s="137"/>
      <c r="C37" s="137"/>
      <c r="D37" s="137"/>
    </row>
    <row r="38" spans="1:4" ht="19.149999999999999" customHeight="1" x14ac:dyDescent="0.5">
      <c r="A38" s="81" t="s">
        <v>79</v>
      </c>
      <c r="B38" s="136">
        <f>B19*100/$B$5</f>
        <v>8.4817000880631888</v>
      </c>
      <c r="C38" s="136">
        <f>C19*100/$C$5</f>
        <v>7.7996520229910322</v>
      </c>
      <c r="D38" s="136">
        <f>D19*100/$D$5</f>
        <v>9.3369989726186766</v>
      </c>
    </row>
    <row r="39" spans="1:4" ht="19.149999999999999" customHeight="1" x14ac:dyDescent="0.5">
      <c r="A39" s="81" t="s">
        <v>78</v>
      </c>
      <c r="B39" s="137"/>
      <c r="C39" s="137"/>
      <c r="D39" s="137"/>
    </row>
    <row r="40" spans="1:4" ht="19.149999999999999" customHeight="1" x14ac:dyDescent="0.5">
      <c r="A40" s="81" t="s">
        <v>77</v>
      </c>
      <c r="B40" s="136">
        <f>B21*100/$B$5</f>
        <v>13.083220111123198</v>
      </c>
      <c r="C40" s="136">
        <f>C21*100/$C$5-0.03</f>
        <v>14.120018340871884</v>
      </c>
      <c r="D40" s="136">
        <f>D21*100/$D$5</f>
        <v>11.745438534317042</v>
      </c>
    </row>
    <row r="41" spans="1:4" ht="19.149999999999999" customHeight="1" x14ac:dyDescent="0.55000000000000004">
      <c r="A41" s="81" t="s">
        <v>76</v>
      </c>
      <c r="B41" s="203" t="s">
        <v>2</v>
      </c>
      <c r="C41" s="135" t="s">
        <v>2</v>
      </c>
      <c r="D41" s="135" t="s">
        <v>2</v>
      </c>
    </row>
    <row r="42" spans="1:4" ht="9" customHeight="1" x14ac:dyDescent="0.5">
      <c r="A42" s="79"/>
      <c r="B42" s="79"/>
      <c r="C42" s="79"/>
      <c r="D42" s="79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zoomScale="60" zoomScaleNormal="60" workbookViewId="0"/>
  </sheetViews>
  <sheetFormatPr defaultRowHeight="14.25" customHeight="1" x14ac:dyDescent="0.55000000000000004"/>
  <cols>
    <col min="1" max="1" width="79.5703125" style="50" customWidth="1"/>
    <col min="2" max="2" width="12" style="50" customWidth="1"/>
    <col min="3" max="3" width="12.5703125" style="50" customWidth="1"/>
    <col min="4" max="4" width="11.85546875" style="78" customWidth="1"/>
    <col min="5" max="5" width="10.7109375" style="50" customWidth="1"/>
    <col min="6" max="6" width="9.28515625" style="50" customWidth="1"/>
    <col min="7" max="8" width="13.7109375" style="50" customWidth="1"/>
    <col min="9" max="9" width="13.7109375" style="6" customWidth="1"/>
    <col min="10" max="10" width="17.7109375" style="6" customWidth="1"/>
    <col min="11" max="13" width="13.7109375" style="6" customWidth="1"/>
    <col min="14" max="17" width="12.42578125" style="6" customWidth="1"/>
    <col min="18" max="18" width="14.28515625" style="6" customWidth="1"/>
    <col min="19" max="19" width="12.42578125" style="50" customWidth="1"/>
    <col min="20" max="20" width="9.140625" style="50"/>
    <col min="21" max="21" width="11.85546875" style="78" customWidth="1"/>
    <col min="22" max="22" width="9.140625" style="50"/>
    <col min="23" max="23" width="13.7109375" style="50" customWidth="1"/>
    <col min="24" max="24" width="11.5703125" style="50" customWidth="1"/>
    <col min="25" max="25" width="12.28515625" style="78" customWidth="1"/>
    <col min="26" max="26" width="12" style="50" customWidth="1"/>
    <col min="27" max="16384" width="9.140625" style="50"/>
  </cols>
  <sheetData>
    <row r="1" spans="1:32" s="87" customFormat="1" ht="51" customHeight="1" x14ac:dyDescent="0.55000000000000004">
      <c r="A1" s="40" t="s">
        <v>125</v>
      </c>
      <c r="B1" s="50"/>
      <c r="C1" s="50"/>
      <c r="D1" s="78"/>
      <c r="I1" s="78"/>
      <c r="K1" s="50"/>
      <c r="L1" s="50"/>
      <c r="M1" s="78"/>
    </row>
    <row r="2" spans="1:32" s="52" customFormat="1" ht="21.75" customHeight="1" x14ac:dyDescent="0.5">
      <c r="B2" s="50"/>
      <c r="C2" s="50"/>
      <c r="D2" s="78"/>
      <c r="I2" s="78"/>
      <c r="J2" s="87"/>
      <c r="K2" s="50"/>
      <c r="L2" s="50"/>
      <c r="M2" s="78"/>
      <c r="N2" s="87"/>
      <c r="O2" s="87"/>
      <c r="P2" s="87"/>
      <c r="Q2" s="87"/>
    </row>
    <row r="3" spans="1:32" s="52" customFormat="1" ht="23.25" customHeight="1" x14ac:dyDescent="0.55000000000000004">
      <c r="A3" s="74" t="s">
        <v>1</v>
      </c>
      <c r="B3" s="168" t="s">
        <v>0</v>
      </c>
      <c r="C3" s="168" t="s">
        <v>37</v>
      </c>
      <c r="D3" s="167" t="s">
        <v>36</v>
      </c>
      <c r="F3"/>
      <c r="G3" s="7"/>
      <c r="H3" s="7"/>
      <c r="I3" s="6"/>
      <c r="J3" s="6"/>
      <c r="K3" s="6"/>
      <c r="L3" s="50"/>
      <c r="M3" s="78"/>
      <c r="N3" s="87"/>
      <c r="O3" s="87"/>
      <c r="P3" s="87"/>
      <c r="Q3" s="87"/>
    </row>
    <row r="4" spans="1:32" s="52" customFormat="1" ht="21.75" customHeight="1" x14ac:dyDescent="0.55000000000000004">
      <c r="A4" s="55"/>
      <c r="B4" s="236" t="s">
        <v>35</v>
      </c>
      <c r="C4" s="236"/>
      <c r="D4" s="236"/>
      <c r="F4"/>
      <c r="G4" s="7"/>
      <c r="K4" s="6"/>
      <c r="L4" s="7"/>
      <c r="M4" s="7"/>
      <c r="N4" s="7"/>
      <c r="O4" s="7"/>
      <c r="P4" s="7"/>
      <c r="Q4" s="7"/>
      <c r="R4" s="7"/>
      <c r="T4" s="52" t="s">
        <v>124</v>
      </c>
      <c r="U4" s="78"/>
      <c r="V4" s="87"/>
      <c r="W4" s="50"/>
      <c r="X4" s="50"/>
      <c r="Y4" s="78"/>
      <c r="Z4" s="87"/>
      <c r="AA4" s="87"/>
      <c r="AB4" s="87"/>
      <c r="AC4" s="87"/>
    </row>
    <row r="5" spans="1:32" s="52" customFormat="1" ht="20.25" customHeight="1" x14ac:dyDescent="0.55000000000000004">
      <c r="A5" s="55" t="s">
        <v>5</v>
      </c>
      <c r="B5" s="166">
        <v>1259323</v>
      </c>
      <c r="C5" s="166">
        <v>700621</v>
      </c>
      <c r="D5" s="166">
        <v>558702</v>
      </c>
      <c r="H5" s="7"/>
      <c r="I5" s="6"/>
      <c r="J5" s="6"/>
      <c r="L5" s="7"/>
      <c r="M5" s="7"/>
      <c r="N5" s="7"/>
      <c r="O5" s="7"/>
      <c r="P5" s="7"/>
      <c r="Q5" s="7"/>
      <c r="R5" s="7"/>
      <c r="T5" s="50"/>
      <c r="U5" s="78"/>
      <c r="V5" s="87"/>
      <c r="W5" s="50"/>
      <c r="X5" s="50"/>
      <c r="Y5" s="78"/>
      <c r="Z5" s="87"/>
      <c r="AA5" s="87"/>
      <c r="AB5" s="87"/>
      <c r="AC5" s="87"/>
    </row>
    <row r="6" spans="1:32" s="52" customFormat="1" ht="8.25" customHeight="1" x14ac:dyDescent="0.55000000000000004">
      <c r="A6" s="55"/>
      <c r="B6" s="55"/>
      <c r="C6" s="55"/>
      <c r="D6" s="55"/>
      <c r="F6" s="50"/>
      <c r="G6" s="50"/>
      <c r="H6" s="50"/>
      <c r="I6" s="6"/>
      <c r="J6" s="6"/>
      <c r="K6" s="6"/>
      <c r="L6" s="6"/>
      <c r="M6" s="7"/>
      <c r="N6" s="7"/>
      <c r="O6" s="7"/>
      <c r="P6" s="7"/>
      <c r="Q6" s="7"/>
      <c r="R6" s="7"/>
      <c r="U6" s="78"/>
      <c r="V6" s="87"/>
      <c r="W6" s="50"/>
      <c r="X6" s="50"/>
      <c r="Y6" s="78"/>
      <c r="Z6" s="87"/>
      <c r="AA6" s="87"/>
      <c r="AB6" s="87"/>
      <c r="AC6" s="87"/>
    </row>
    <row r="7" spans="1:32" ht="16.5" customHeight="1" x14ac:dyDescent="0.55000000000000004">
      <c r="A7" s="150" t="s">
        <v>118</v>
      </c>
      <c r="B7" s="25">
        <v>512298</v>
      </c>
      <c r="C7" s="25">
        <v>316325</v>
      </c>
      <c r="D7" s="25">
        <v>195973</v>
      </c>
      <c r="E7" s="52"/>
      <c r="F7"/>
      <c r="G7" s="7"/>
      <c r="H7" s="7"/>
      <c r="T7" s="33" t="s">
        <v>30</v>
      </c>
      <c r="U7" s="33" t="s">
        <v>13</v>
      </c>
      <c r="V7" s="165" t="s">
        <v>12</v>
      </c>
      <c r="W7" s="33" t="s">
        <v>11</v>
      </c>
      <c r="X7" s="33" t="s">
        <v>123</v>
      </c>
      <c r="Y7" s="33" t="s">
        <v>122</v>
      </c>
      <c r="Z7" s="33" t="s">
        <v>121</v>
      </c>
      <c r="AA7" s="164" t="s">
        <v>3</v>
      </c>
      <c r="AB7" s="163" t="s">
        <v>120</v>
      </c>
      <c r="AC7" s="33" t="s">
        <v>119</v>
      </c>
      <c r="AD7" s="162" t="s">
        <v>4</v>
      </c>
      <c r="AF7" s="78"/>
    </row>
    <row r="8" spans="1:32" ht="16.5" customHeight="1" x14ac:dyDescent="0.55000000000000004">
      <c r="A8" s="150" t="s">
        <v>114</v>
      </c>
      <c r="B8" s="2">
        <v>214</v>
      </c>
      <c r="C8" s="2">
        <v>214</v>
      </c>
      <c r="D8" s="2" t="s">
        <v>74</v>
      </c>
      <c r="E8" s="52"/>
      <c r="F8"/>
      <c r="G8" s="7"/>
      <c r="H8" s="7"/>
      <c r="T8" s="171" t="s">
        <v>117</v>
      </c>
      <c r="U8" s="169">
        <v>498779</v>
      </c>
      <c r="V8" s="170">
        <v>226117</v>
      </c>
      <c r="W8" s="169">
        <v>99663</v>
      </c>
      <c r="X8" s="169">
        <v>166892</v>
      </c>
      <c r="Y8" s="169">
        <v>15359</v>
      </c>
      <c r="Z8" s="169">
        <v>69884</v>
      </c>
      <c r="AA8" s="169">
        <v>30343</v>
      </c>
      <c r="AB8" s="169">
        <v>6011</v>
      </c>
      <c r="AC8" s="169">
        <v>14666</v>
      </c>
      <c r="AD8" s="169">
        <v>107396</v>
      </c>
      <c r="AF8" s="78"/>
    </row>
    <row r="9" spans="1:32" ht="16.5" customHeight="1" x14ac:dyDescent="0.55000000000000004">
      <c r="A9" s="150" t="s">
        <v>113</v>
      </c>
      <c r="B9" s="25">
        <v>175032</v>
      </c>
      <c r="C9" s="25">
        <v>74424</v>
      </c>
      <c r="D9" s="25">
        <v>100608</v>
      </c>
      <c r="E9" s="52"/>
      <c r="F9"/>
      <c r="G9" s="7"/>
      <c r="H9" s="7"/>
      <c r="T9" s="171" t="s">
        <v>126</v>
      </c>
      <c r="U9" s="160">
        <f>B7</f>
        <v>512298</v>
      </c>
      <c r="V9" s="161">
        <f>B9</f>
        <v>175032</v>
      </c>
      <c r="W9" s="160">
        <f>B12</f>
        <v>72915</v>
      </c>
      <c r="X9" s="160">
        <f>B13</f>
        <v>227568</v>
      </c>
      <c r="Y9" s="160">
        <f>B14</f>
        <v>21649</v>
      </c>
      <c r="Z9" s="160">
        <f>B15</f>
        <v>55728</v>
      </c>
      <c r="AA9" s="160">
        <f>B22</f>
        <v>32885</v>
      </c>
      <c r="AB9" s="160">
        <f>B17</f>
        <v>5301</v>
      </c>
      <c r="AC9" s="160">
        <f>B25</f>
        <v>34837</v>
      </c>
      <c r="AD9" s="160">
        <f>B5-SUM(U9:AC9)</f>
        <v>121110</v>
      </c>
      <c r="AF9" s="78"/>
    </row>
    <row r="10" spans="1:32" ht="16.5" customHeight="1" x14ac:dyDescent="0.55000000000000004">
      <c r="A10" s="150" t="s">
        <v>112</v>
      </c>
      <c r="B10" s="25">
        <v>2613</v>
      </c>
      <c r="C10" s="25">
        <v>2613</v>
      </c>
      <c r="D10" s="2" t="s">
        <v>74</v>
      </c>
      <c r="E10" s="52"/>
      <c r="F10"/>
      <c r="G10" s="7"/>
      <c r="H10" s="7"/>
      <c r="T10" s="153"/>
      <c r="U10" s="159"/>
      <c r="V10" s="159"/>
      <c r="W10" s="159"/>
      <c r="X10" s="159"/>
      <c r="Y10" s="159"/>
      <c r="Z10" s="33"/>
      <c r="AA10" s="33"/>
      <c r="AB10" s="33"/>
      <c r="AC10" s="33"/>
      <c r="AD10" s="33"/>
      <c r="AF10" s="78"/>
    </row>
    <row r="11" spans="1:32" ht="16.5" customHeight="1" x14ac:dyDescent="0.55000000000000004">
      <c r="A11" s="150" t="s">
        <v>111</v>
      </c>
      <c r="B11" s="25">
        <v>4489</v>
      </c>
      <c r="C11" s="25">
        <v>3923</v>
      </c>
      <c r="D11" s="25">
        <v>566</v>
      </c>
      <c r="E11" s="52"/>
      <c r="F11"/>
      <c r="G11" s="7"/>
      <c r="H11" s="7"/>
      <c r="T11" s="153"/>
      <c r="U11" s="159"/>
      <c r="V11" s="159"/>
      <c r="W11" s="159"/>
      <c r="X11" s="159"/>
      <c r="Y11" s="159"/>
      <c r="Z11" s="33"/>
      <c r="AA11" s="33"/>
      <c r="AB11" s="33"/>
      <c r="AC11" s="33"/>
      <c r="AD11" s="153"/>
      <c r="AF11" s="78"/>
    </row>
    <row r="12" spans="1:32" ht="16.5" customHeight="1" x14ac:dyDescent="0.55000000000000004">
      <c r="A12" s="148" t="s">
        <v>110</v>
      </c>
      <c r="B12" s="25">
        <v>72915</v>
      </c>
      <c r="C12" s="25">
        <v>60414</v>
      </c>
      <c r="D12" s="25">
        <v>12501</v>
      </c>
      <c r="E12" s="52"/>
      <c r="F12"/>
      <c r="G12" s="7"/>
      <c r="H12" s="7"/>
      <c r="T12"/>
      <c r="U12" s="158" t="s">
        <v>116</v>
      </c>
      <c r="V12" s="33"/>
      <c r="W12" s="33"/>
      <c r="X12" s="33"/>
      <c r="Y12" s="33"/>
      <c r="Z12" s="33"/>
      <c r="AA12" s="33"/>
      <c r="AB12" s="33"/>
      <c r="AC12" s="33"/>
      <c r="AD12" s="33"/>
      <c r="AF12" s="78"/>
    </row>
    <row r="13" spans="1:32" ht="16.5" customHeight="1" x14ac:dyDescent="0.55000000000000004">
      <c r="A13" s="148" t="s">
        <v>109</v>
      </c>
      <c r="B13" s="25">
        <v>227568</v>
      </c>
      <c r="C13" s="25">
        <v>119372</v>
      </c>
      <c r="D13" s="25">
        <v>108196</v>
      </c>
      <c r="E13" s="52"/>
      <c r="F13"/>
      <c r="G13" s="156"/>
      <c r="H13" s="7"/>
      <c r="T13" s="15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F13" s="78"/>
    </row>
    <row r="14" spans="1:32" ht="16.5" customHeight="1" x14ac:dyDescent="0.55000000000000004">
      <c r="A14" s="148" t="s">
        <v>108</v>
      </c>
      <c r="B14" s="25">
        <v>21649</v>
      </c>
      <c r="C14" s="25">
        <v>18535</v>
      </c>
      <c r="D14" s="25">
        <v>3114</v>
      </c>
      <c r="E14" s="52"/>
      <c r="F14"/>
      <c r="G14" s="7"/>
      <c r="H14" s="7"/>
      <c r="I14"/>
      <c r="T14"/>
      <c r="U14" s="157">
        <f t="shared" ref="U14:AD14" si="0">U9-U8</f>
        <v>13519</v>
      </c>
      <c r="V14" s="157">
        <f t="shared" si="0"/>
        <v>-51085</v>
      </c>
      <c r="W14" s="157">
        <f t="shared" si="0"/>
        <v>-26748</v>
      </c>
      <c r="X14" s="157">
        <f t="shared" si="0"/>
        <v>60676</v>
      </c>
      <c r="Y14" s="157">
        <f t="shared" si="0"/>
        <v>6290</v>
      </c>
      <c r="Z14" s="157">
        <f t="shared" si="0"/>
        <v>-14156</v>
      </c>
      <c r="AA14" s="157">
        <f t="shared" si="0"/>
        <v>2542</v>
      </c>
      <c r="AB14" s="157">
        <f t="shared" si="0"/>
        <v>-710</v>
      </c>
      <c r="AC14" s="157">
        <f t="shared" si="0"/>
        <v>20171</v>
      </c>
      <c r="AD14" s="157">
        <f t="shared" si="0"/>
        <v>13714</v>
      </c>
      <c r="AF14" s="78"/>
    </row>
    <row r="15" spans="1:32" ht="16.5" customHeight="1" x14ac:dyDescent="0.55000000000000004">
      <c r="A15" s="150" t="s">
        <v>107</v>
      </c>
      <c r="B15" s="25">
        <v>55728</v>
      </c>
      <c r="C15" s="25">
        <v>17299</v>
      </c>
      <c r="D15" s="25">
        <v>38429</v>
      </c>
      <c r="E15" s="52"/>
      <c r="F15"/>
      <c r="G15" s="7"/>
      <c r="H15" s="7"/>
      <c r="I15" s="153"/>
      <c r="J15" s="155"/>
      <c r="T15" s="153"/>
      <c r="U15" s="6"/>
      <c r="V15" s="6"/>
      <c r="W15" s="6"/>
      <c r="X15" s="6"/>
      <c r="Y15" s="6"/>
      <c r="Z15" s="6"/>
      <c r="AA15" s="6"/>
      <c r="AB15" s="6"/>
      <c r="AC15" s="6"/>
      <c r="AF15" s="78"/>
    </row>
    <row r="16" spans="1:32" ht="16.5" customHeight="1" x14ac:dyDescent="0.55000000000000004">
      <c r="A16" s="148" t="s">
        <v>106</v>
      </c>
      <c r="B16" s="25">
        <v>2646</v>
      </c>
      <c r="C16" s="25">
        <v>1401</v>
      </c>
      <c r="D16" s="2">
        <v>1245</v>
      </c>
      <c r="E16" s="52"/>
      <c r="F16"/>
      <c r="G16" s="7"/>
      <c r="H16" s="7"/>
      <c r="I16"/>
      <c r="J16" s="155"/>
      <c r="V16" s="87"/>
      <c r="Z16" s="87"/>
      <c r="AA16" s="87"/>
      <c r="AB16" s="87"/>
      <c r="AC16" s="87"/>
    </row>
    <row r="17" spans="1:31" ht="16.5" customHeight="1" x14ac:dyDescent="0.55000000000000004">
      <c r="A17" s="148" t="s">
        <v>105</v>
      </c>
      <c r="B17" s="25">
        <v>5301</v>
      </c>
      <c r="C17" s="25">
        <v>1422</v>
      </c>
      <c r="D17" s="25">
        <v>3879</v>
      </c>
      <c r="E17" s="52"/>
      <c r="F17"/>
      <c r="G17" s="7"/>
      <c r="H17" s="7"/>
      <c r="I17" s="153"/>
      <c r="V17" s="87"/>
      <c r="Z17" s="87"/>
      <c r="AA17" s="87"/>
      <c r="AB17" s="87"/>
      <c r="AC17" s="87"/>
    </row>
    <row r="18" spans="1:31" ht="16.5" customHeight="1" x14ac:dyDescent="0.55000000000000004">
      <c r="A18" s="148" t="s">
        <v>104</v>
      </c>
      <c r="B18" s="25">
        <v>2802</v>
      </c>
      <c r="C18" s="25">
        <v>855</v>
      </c>
      <c r="D18" s="25">
        <v>1947</v>
      </c>
      <c r="E18" s="52"/>
      <c r="F18"/>
      <c r="G18" s="7"/>
      <c r="H18" s="7"/>
      <c r="I18" s="153"/>
      <c r="V18" s="87"/>
      <c r="Z18" s="87"/>
      <c r="AA18" s="87"/>
      <c r="AB18" s="87"/>
      <c r="AC18" s="87"/>
    </row>
    <row r="19" spans="1:31" ht="16.5" customHeight="1" x14ac:dyDescent="0.55000000000000004">
      <c r="A19" s="148" t="s">
        <v>103</v>
      </c>
      <c r="B19" s="25">
        <v>6690</v>
      </c>
      <c r="C19" s="2">
        <v>3231</v>
      </c>
      <c r="D19" s="25">
        <v>3459</v>
      </c>
      <c r="E19" s="52"/>
      <c r="F19"/>
      <c r="G19" s="7"/>
      <c r="H19" s="7"/>
      <c r="I19"/>
      <c r="V19" s="87"/>
      <c r="Z19" s="87"/>
      <c r="AA19" s="87"/>
      <c r="AB19" s="87"/>
      <c r="AC19" s="87"/>
    </row>
    <row r="20" spans="1:31" ht="16.5" customHeight="1" x14ac:dyDescent="0.55000000000000004">
      <c r="A20" s="150" t="s">
        <v>102</v>
      </c>
      <c r="B20" s="25">
        <v>5442</v>
      </c>
      <c r="C20" s="25">
        <v>2217</v>
      </c>
      <c r="D20" s="25">
        <v>3225</v>
      </c>
      <c r="E20" s="52"/>
      <c r="F20"/>
      <c r="G20" s="7"/>
      <c r="H20" s="7"/>
      <c r="I20" s="153"/>
      <c r="V20" s="87"/>
      <c r="Z20" s="87"/>
      <c r="AA20" s="87"/>
      <c r="AB20" s="87"/>
      <c r="AC20" s="87"/>
    </row>
    <row r="21" spans="1:31" ht="16.5" customHeight="1" x14ac:dyDescent="0.55000000000000004">
      <c r="A21" s="148" t="s">
        <v>101</v>
      </c>
      <c r="B21" s="25">
        <v>64051</v>
      </c>
      <c r="C21" s="25">
        <v>36963</v>
      </c>
      <c r="D21" s="25">
        <v>27088</v>
      </c>
      <c r="E21" s="52"/>
      <c r="F21"/>
      <c r="G21" s="7"/>
      <c r="H21" s="7"/>
      <c r="I21"/>
      <c r="V21" s="87"/>
      <c r="Z21" s="87"/>
      <c r="AA21" s="87"/>
      <c r="AB21" s="87"/>
      <c r="AC21" s="87"/>
    </row>
    <row r="22" spans="1:31" ht="16.5" customHeight="1" x14ac:dyDescent="0.55000000000000004">
      <c r="A22" s="148" t="s">
        <v>100</v>
      </c>
      <c r="B22" s="25">
        <v>32885</v>
      </c>
      <c r="C22" s="25">
        <v>11561</v>
      </c>
      <c r="D22" s="25">
        <v>21324</v>
      </c>
      <c r="E22" s="52"/>
      <c r="F22"/>
      <c r="G22" s="7"/>
      <c r="H22" s="7"/>
      <c r="I22" s="153"/>
      <c r="V22" s="87"/>
      <c r="Z22" s="87"/>
      <c r="AA22" s="87"/>
      <c r="AB22" s="87"/>
      <c r="AC22" s="87"/>
    </row>
    <row r="23" spans="1:31" ht="16.5" customHeight="1" x14ac:dyDescent="0.55000000000000004">
      <c r="A23" s="150" t="s">
        <v>99</v>
      </c>
      <c r="B23" s="25">
        <v>22301</v>
      </c>
      <c r="C23" s="25">
        <v>7188</v>
      </c>
      <c r="D23" s="25">
        <v>15113</v>
      </c>
      <c r="E23" s="52"/>
      <c r="F23"/>
      <c r="G23" s="7"/>
      <c r="H23" s="7"/>
      <c r="V23" s="87"/>
      <c r="Z23" s="87"/>
      <c r="AA23" s="87"/>
      <c r="AB23" s="87"/>
      <c r="AC23" s="87"/>
    </row>
    <row r="24" spans="1:31" ht="21" customHeight="1" x14ac:dyDescent="0.55000000000000004">
      <c r="A24" s="150" t="s">
        <v>98</v>
      </c>
      <c r="B24" s="25">
        <v>4057</v>
      </c>
      <c r="C24" s="25">
        <v>2356</v>
      </c>
      <c r="D24" s="25">
        <v>1701</v>
      </c>
      <c r="E24" s="52"/>
      <c r="F24"/>
      <c r="G24" s="7"/>
      <c r="H24" s="7"/>
      <c r="R24" s="50"/>
      <c r="V24" s="87"/>
      <c r="Z24" s="87"/>
      <c r="AA24" s="87"/>
      <c r="AB24" s="87"/>
      <c r="AC24" s="87"/>
    </row>
    <row r="25" spans="1:31" ht="16.5" customHeight="1" x14ac:dyDescent="0.55000000000000004">
      <c r="A25" s="148" t="s">
        <v>97</v>
      </c>
      <c r="B25" s="25">
        <v>34837</v>
      </c>
      <c r="C25" s="25">
        <v>20308</v>
      </c>
      <c r="D25" s="25">
        <v>14529</v>
      </c>
      <c r="E25" s="52"/>
      <c r="F25"/>
      <c r="G25" s="7"/>
      <c r="H25" s="7"/>
      <c r="I25" s="7"/>
      <c r="J25" s="7"/>
      <c r="K25" s="7"/>
      <c r="R25" s="50"/>
      <c r="T25" s="78"/>
      <c r="V25" s="87"/>
      <c r="Z25" s="87"/>
      <c r="AA25" s="87"/>
      <c r="AB25" s="87"/>
      <c r="AC25" s="87"/>
    </row>
    <row r="26" spans="1:31" ht="16.5" customHeight="1" x14ac:dyDescent="0.55000000000000004">
      <c r="A26" s="148" t="s">
        <v>96</v>
      </c>
      <c r="B26" s="119">
        <v>5805</v>
      </c>
      <c r="C26" s="119" t="s">
        <v>74</v>
      </c>
      <c r="D26" s="119">
        <v>5805</v>
      </c>
      <c r="E26" s="52"/>
      <c r="F26" s="153"/>
      <c r="G26" s="7"/>
      <c r="H26" s="7"/>
      <c r="I26" s="7"/>
      <c r="J26" s="7"/>
      <c r="K26" s="7"/>
      <c r="L26" s="7"/>
      <c r="P26" s="50"/>
      <c r="Q26" s="52"/>
      <c r="R26" s="50"/>
      <c r="T26" s="78"/>
      <c r="V26" s="87"/>
      <c r="Z26" s="87"/>
      <c r="AA26" s="87"/>
      <c r="AB26" s="87"/>
      <c r="AC26" s="87"/>
      <c r="AD26" s="52"/>
    </row>
    <row r="27" spans="1:31" ht="16.5" customHeight="1" x14ac:dyDescent="0.55000000000000004">
      <c r="A27" s="148" t="s">
        <v>95</v>
      </c>
      <c r="B27" s="2" t="s">
        <v>2</v>
      </c>
      <c r="C27" s="2" t="s">
        <v>74</v>
      </c>
      <c r="D27" s="2" t="s">
        <v>2</v>
      </c>
      <c r="E27" s="52"/>
      <c r="F27" s="6"/>
      <c r="G27" s="6"/>
      <c r="H27" s="6"/>
      <c r="L27" s="7"/>
      <c r="P27" s="50"/>
      <c r="Q27" s="52"/>
      <c r="R27" s="50"/>
      <c r="T27" s="78"/>
      <c r="V27" s="87"/>
      <c r="Z27" s="87"/>
      <c r="AA27" s="87"/>
      <c r="AB27" s="87"/>
      <c r="AC27" s="87"/>
      <c r="AD27" s="52"/>
      <c r="AE27" s="52"/>
    </row>
    <row r="28" spans="1:31" s="52" customFormat="1" ht="16.5" customHeight="1" x14ac:dyDescent="0.55000000000000004">
      <c r="A28" s="148" t="s">
        <v>94</v>
      </c>
      <c r="B28" s="2" t="s">
        <v>2</v>
      </c>
      <c r="C28" s="2" t="s">
        <v>74</v>
      </c>
      <c r="D28" s="2" t="s">
        <v>2</v>
      </c>
      <c r="F28" s="6"/>
      <c r="G28" s="6"/>
      <c r="H28" s="6"/>
      <c r="I28" s="6"/>
      <c r="J28" s="6"/>
      <c r="K28" s="6"/>
      <c r="L28" s="6"/>
      <c r="M28" s="7"/>
      <c r="N28" s="7"/>
      <c r="O28" s="7"/>
      <c r="Q28" s="50"/>
      <c r="R28" s="50"/>
      <c r="S28" s="50"/>
      <c r="T28" s="78"/>
      <c r="U28" s="78"/>
      <c r="V28" s="87"/>
      <c r="W28" s="50"/>
      <c r="X28" s="50"/>
      <c r="Y28" s="78"/>
      <c r="Z28" s="87"/>
      <c r="AA28" s="87"/>
      <c r="AB28" s="87"/>
      <c r="AC28" s="87"/>
      <c r="AD28" s="50"/>
    </row>
    <row r="29" spans="1:31" s="52" customFormat="1" ht="25.9" customHeight="1" x14ac:dyDescent="0.55000000000000004">
      <c r="C29" s="154" t="s">
        <v>29</v>
      </c>
      <c r="F29" s="6"/>
      <c r="G29" s="6"/>
      <c r="H29" s="6"/>
      <c r="I29" s="6"/>
      <c r="J29" s="6"/>
      <c r="K29" s="6"/>
      <c r="L29" s="6"/>
      <c r="M29" s="7"/>
      <c r="N29" s="7"/>
      <c r="O29" s="7"/>
      <c r="Q29" s="50"/>
      <c r="R29" s="50"/>
      <c r="S29" s="50"/>
      <c r="T29" s="78"/>
      <c r="U29" s="78"/>
      <c r="V29" s="87"/>
      <c r="W29" s="50"/>
      <c r="X29" s="50"/>
      <c r="Y29" s="78"/>
      <c r="Z29" s="87"/>
      <c r="AA29" s="87"/>
      <c r="AB29" s="87"/>
      <c r="AC29" s="87"/>
      <c r="AD29" s="50"/>
      <c r="AE29" s="50"/>
    </row>
    <row r="30" spans="1:31" ht="18" customHeight="1" x14ac:dyDescent="0.55000000000000004">
      <c r="A30" s="55" t="s">
        <v>5</v>
      </c>
      <c r="B30" s="152">
        <v>100</v>
      </c>
      <c r="C30" s="152">
        <v>100</v>
      </c>
      <c r="D30" s="152">
        <v>100</v>
      </c>
      <c r="E30" s="52"/>
      <c r="F30" s="6"/>
      <c r="G30" s="6"/>
      <c r="H30" s="6"/>
      <c r="P30" s="50"/>
      <c r="Q30" s="50"/>
      <c r="R30" s="50"/>
      <c r="T30" s="78"/>
      <c r="V30" s="87"/>
      <c r="Z30" s="87"/>
      <c r="AA30" s="87"/>
      <c r="AB30" s="87"/>
      <c r="AC30" s="87"/>
    </row>
    <row r="31" spans="1:31" ht="16.5" customHeight="1" x14ac:dyDescent="0.55000000000000004">
      <c r="A31" s="150" t="s">
        <v>115</v>
      </c>
      <c r="B31" s="149">
        <f>B7*100/$B$5</f>
        <v>40.680429087692353</v>
      </c>
      <c r="C31" s="149">
        <f>C7*100/$C$5</f>
        <v>45.149231895703956</v>
      </c>
      <c r="D31" s="151">
        <f>D7*100/$D$5</f>
        <v>35.076480843097038</v>
      </c>
      <c r="E31" s="52"/>
      <c r="F31" s="6"/>
      <c r="G31" s="6"/>
      <c r="H31" s="6"/>
      <c r="P31" s="50"/>
      <c r="Q31" s="50"/>
      <c r="R31" s="50"/>
      <c r="T31" s="78"/>
      <c r="V31" s="87"/>
      <c r="Z31" s="87"/>
      <c r="AA31" s="87"/>
      <c r="AB31" s="87"/>
      <c r="AC31" s="87"/>
    </row>
    <row r="32" spans="1:31" ht="16.5" customHeight="1" x14ac:dyDescent="0.55000000000000004">
      <c r="A32" s="150" t="s">
        <v>114</v>
      </c>
      <c r="B32" s="149">
        <f>B8*100/$B$5</f>
        <v>1.6993257488348897E-2</v>
      </c>
      <c r="C32" s="149">
        <f>C8*100/$C$5</f>
        <v>3.0544331386013264E-2</v>
      </c>
      <c r="D32" s="151" t="s">
        <v>2</v>
      </c>
      <c r="E32" s="52"/>
      <c r="F32" s="6"/>
      <c r="G32" s="6"/>
      <c r="H32" s="6"/>
      <c r="P32" s="50"/>
      <c r="Q32" s="50"/>
      <c r="R32" s="50"/>
      <c r="T32" s="78"/>
      <c r="V32" s="87"/>
      <c r="Z32" s="87"/>
      <c r="AA32" s="87"/>
      <c r="AB32" s="87"/>
      <c r="AC32" s="87"/>
    </row>
    <row r="33" spans="1:29" ht="16.5" customHeight="1" x14ac:dyDescent="0.55000000000000004">
      <c r="A33" s="150" t="s">
        <v>113</v>
      </c>
      <c r="B33" s="149">
        <f t="shared" ref="B33:B41" si="1">B9*100/$B$5</f>
        <v>13.898896470563946</v>
      </c>
      <c r="C33" s="149">
        <f>C9*100/$C$5+0.03</f>
        <v>10.652576257348837</v>
      </c>
      <c r="D33" s="151">
        <f>D9*100/$D$5</f>
        <v>18.007452989250083</v>
      </c>
      <c r="E33" s="52"/>
      <c r="F33" s="6"/>
      <c r="G33" s="6"/>
      <c r="H33" s="6"/>
      <c r="O33" s="50"/>
      <c r="P33" s="50"/>
      <c r="Q33" s="50"/>
      <c r="R33" s="50"/>
      <c r="T33" s="78"/>
      <c r="V33" s="87"/>
      <c r="Z33" s="87"/>
      <c r="AA33" s="87"/>
      <c r="AB33" s="87"/>
      <c r="AC33" s="87"/>
    </row>
    <row r="34" spans="1:29" ht="16.5" customHeight="1" x14ac:dyDescent="0.55000000000000004">
      <c r="A34" s="150" t="s">
        <v>112</v>
      </c>
      <c r="B34" s="149">
        <f t="shared" si="1"/>
        <v>0.2074924383974564</v>
      </c>
      <c r="C34" s="149">
        <f t="shared" ref="C34:C43" si="2">C10*100/$C$5</f>
        <v>0.37295485005445167</v>
      </c>
      <c r="D34" s="2" t="s">
        <v>74</v>
      </c>
      <c r="E34" s="52"/>
      <c r="F34" s="6"/>
      <c r="G34" s="6"/>
      <c r="H34" s="6"/>
      <c r="O34" s="50"/>
      <c r="P34" s="50"/>
      <c r="Q34" s="50"/>
      <c r="R34" s="50"/>
      <c r="T34" s="78"/>
      <c r="V34" s="87"/>
      <c r="Z34" s="87"/>
      <c r="AA34" s="87"/>
      <c r="AB34" s="87"/>
      <c r="AC34" s="87"/>
    </row>
    <row r="35" spans="1:29" ht="16.5" customHeight="1" x14ac:dyDescent="0.55000000000000004">
      <c r="A35" s="150" t="s">
        <v>111</v>
      </c>
      <c r="B35" s="149">
        <f t="shared" si="1"/>
        <v>0.3564613685289636</v>
      </c>
      <c r="C35" s="149">
        <f t="shared" si="2"/>
        <v>0.55993183190341145</v>
      </c>
      <c r="D35" s="151">
        <f t="shared" ref="D35:D40" si="3">D11*100/$D$5</f>
        <v>0.1013062419679901</v>
      </c>
      <c r="E35" s="52"/>
      <c r="F35" s="6"/>
      <c r="G35" s="6"/>
      <c r="H35" s="6"/>
      <c r="O35" s="50"/>
      <c r="P35" s="50"/>
      <c r="Q35" s="50"/>
      <c r="R35" s="50"/>
      <c r="T35" s="78"/>
      <c r="V35" s="87"/>
      <c r="Z35" s="87"/>
      <c r="AA35" s="87"/>
      <c r="AB35" s="87"/>
      <c r="AC35" s="87"/>
    </row>
    <row r="36" spans="1:29" ht="16.5" customHeight="1" x14ac:dyDescent="0.55000000000000004">
      <c r="A36" s="148" t="s">
        <v>110</v>
      </c>
      <c r="B36" s="149">
        <f t="shared" si="1"/>
        <v>5.7900157465558877</v>
      </c>
      <c r="C36" s="149">
        <f t="shared" si="2"/>
        <v>8.6229216652084357</v>
      </c>
      <c r="D36" s="151">
        <f t="shared" si="3"/>
        <v>2.2375076516640355</v>
      </c>
      <c r="E36" s="52"/>
      <c r="F36" s="6"/>
      <c r="G36" s="6"/>
      <c r="H36" s="6"/>
      <c r="O36" s="50"/>
      <c r="P36" s="50"/>
      <c r="Q36" s="50"/>
      <c r="R36" s="50"/>
      <c r="V36" s="87"/>
      <c r="Z36" s="87"/>
      <c r="AA36" s="87"/>
      <c r="AB36" s="87"/>
      <c r="AC36" s="87"/>
    </row>
    <row r="37" spans="1:29" ht="16.5" customHeight="1" x14ac:dyDescent="0.55000000000000004">
      <c r="A37" s="148" t="s">
        <v>109</v>
      </c>
      <c r="B37" s="149">
        <f>B13*100/$B$5+0.03</f>
        <v>18.10066177620833</v>
      </c>
      <c r="C37" s="149">
        <f t="shared" si="2"/>
        <v>17.038027692575586</v>
      </c>
      <c r="D37" s="151">
        <f t="shared" si="3"/>
        <v>19.365600982276778</v>
      </c>
      <c r="E37" s="52"/>
      <c r="F37" s="6"/>
      <c r="G37" s="6"/>
      <c r="H37" s="6"/>
      <c r="O37" s="50"/>
      <c r="P37" s="50"/>
      <c r="Q37" s="50"/>
      <c r="R37" s="50"/>
      <c r="V37" s="87"/>
      <c r="Z37" s="87"/>
      <c r="AA37" s="87"/>
      <c r="AB37" s="87"/>
      <c r="AC37" s="87"/>
    </row>
    <row r="38" spans="1:29" ht="16.5" customHeight="1" x14ac:dyDescent="0.55000000000000004">
      <c r="A38" s="148" t="s">
        <v>108</v>
      </c>
      <c r="B38" s="149">
        <f>B14*100/$B$5+0.03</f>
        <v>1.7490982774077819</v>
      </c>
      <c r="C38" s="149">
        <f t="shared" si="2"/>
        <v>2.6455101973820367</v>
      </c>
      <c r="D38" s="151">
        <f t="shared" si="3"/>
        <v>0.55736331711717513</v>
      </c>
      <c r="E38" s="52"/>
      <c r="F38" s="6"/>
      <c r="G38" s="6"/>
      <c r="H38" s="6"/>
      <c r="O38" s="50"/>
      <c r="P38" s="50"/>
      <c r="Q38" s="50"/>
      <c r="R38" s="50"/>
      <c r="U38" s="50"/>
      <c r="Y38" s="50"/>
    </row>
    <row r="39" spans="1:29" ht="16.5" customHeight="1" x14ac:dyDescent="0.55000000000000004">
      <c r="A39" s="150" t="s">
        <v>107</v>
      </c>
      <c r="B39" s="149">
        <f t="shared" si="1"/>
        <v>4.4252348285547072</v>
      </c>
      <c r="C39" s="149">
        <f t="shared" si="2"/>
        <v>2.4690952740497361</v>
      </c>
      <c r="D39" s="151">
        <f t="shared" si="3"/>
        <v>6.8782642625227757</v>
      </c>
      <c r="E39" s="52"/>
      <c r="F39" s="6"/>
      <c r="G39" s="6"/>
      <c r="H39" s="6"/>
      <c r="O39" s="50"/>
      <c r="P39" s="50"/>
      <c r="Q39" s="50"/>
      <c r="R39" s="50"/>
      <c r="U39" s="50"/>
      <c r="Y39" s="50"/>
    </row>
    <row r="40" spans="1:29" ht="16.5" customHeight="1" x14ac:dyDescent="0.55000000000000004">
      <c r="A40" s="148" t="s">
        <v>106</v>
      </c>
      <c r="B40" s="149">
        <f t="shared" si="1"/>
        <v>0.21011289399145414</v>
      </c>
      <c r="C40" s="149">
        <f t="shared" si="2"/>
        <v>0.1999654592140401</v>
      </c>
      <c r="D40" s="151">
        <f t="shared" si="3"/>
        <v>0.22283793507093227</v>
      </c>
      <c r="F40" s="6"/>
      <c r="G40" s="6"/>
      <c r="H40" s="6"/>
      <c r="O40" s="50"/>
      <c r="P40" s="50"/>
      <c r="Q40" s="50"/>
      <c r="R40" s="50"/>
      <c r="U40" s="50"/>
      <c r="Y40" s="50"/>
    </row>
    <row r="41" spans="1:29" ht="16.5" customHeight="1" x14ac:dyDescent="0.55000000000000004">
      <c r="A41" s="148" t="s">
        <v>105</v>
      </c>
      <c r="B41" s="149">
        <f t="shared" si="1"/>
        <v>0.4209404576903622</v>
      </c>
      <c r="C41" s="149">
        <f t="shared" si="2"/>
        <v>0.20296280014444329</v>
      </c>
      <c r="D41" s="151">
        <f t="shared" ref="D41:D50" si="4">D17*100/$D$5</f>
        <v>0.69428783143786854</v>
      </c>
      <c r="F41" s="6"/>
      <c r="G41" s="6"/>
      <c r="H41" s="6"/>
      <c r="O41" s="50"/>
      <c r="P41" s="50"/>
      <c r="Q41" s="50"/>
      <c r="R41" s="50"/>
      <c r="T41" s="76"/>
      <c r="U41" s="50"/>
      <c r="Y41" s="50"/>
    </row>
    <row r="42" spans="1:29" ht="16.5" customHeight="1" x14ac:dyDescent="0.55000000000000004">
      <c r="A42" s="148" t="s">
        <v>104</v>
      </c>
      <c r="B42" s="149">
        <f>B18*100/$B$5+0.03</f>
        <v>0.25250050225398885</v>
      </c>
      <c r="C42" s="149">
        <f t="shared" si="2"/>
        <v>0.12203459502355768</v>
      </c>
      <c r="D42" s="151">
        <f t="shared" si="4"/>
        <v>0.34848631291815674</v>
      </c>
      <c r="F42" s="6"/>
      <c r="G42" s="6"/>
      <c r="H42" s="6"/>
      <c r="O42" s="50"/>
      <c r="P42" s="50"/>
      <c r="Q42" s="50"/>
      <c r="R42" s="50"/>
      <c r="S42" s="76"/>
      <c r="T42" s="76"/>
      <c r="U42" s="50"/>
      <c r="Y42" s="50"/>
    </row>
    <row r="43" spans="1:29" ht="16.5" customHeight="1" x14ac:dyDescent="0.55000000000000004">
      <c r="A43" s="148" t="s">
        <v>103</v>
      </c>
      <c r="B43" s="149">
        <f t="shared" ref="B43:B50" si="5">B19*100/$B$5</f>
        <v>0.5312378158740847</v>
      </c>
      <c r="C43" s="149">
        <f t="shared" si="2"/>
        <v>0.46116231172060212</v>
      </c>
      <c r="D43" s="149">
        <f t="shared" si="4"/>
        <v>0.61911358828140939</v>
      </c>
      <c r="F43" s="6"/>
      <c r="G43" s="6"/>
      <c r="H43" s="6"/>
      <c r="O43" s="50"/>
      <c r="P43" s="50"/>
      <c r="Q43" s="50"/>
      <c r="R43" s="50"/>
      <c r="S43" s="76"/>
      <c r="T43" s="76"/>
      <c r="U43" s="50"/>
      <c r="Y43" s="50"/>
    </row>
    <row r="44" spans="1:29" ht="16.5" customHeight="1" x14ac:dyDescent="0.55000000000000004">
      <c r="A44" s="150" t="s">
        <v>102</v>
      </c>
      <c r="B44" s="149">
        <f t="shared" si="5"/>
        <v>0.43213694977380701</v>
      </c>
      <c r="C44" s="149">
        <f t="shared" ref="C44:C50" si="6">C20*100/$C$5</f>
        <v>0.3164335639382776</v>
      </c>
      <c r="D44" s="149">
        <f t="shared" si="4"/>
        <v>0.57723079566566793</v>
      </c>
      <c r="F44" s="6"/>
      <c r="G44" s="6"/>
      <c r="H44" s="6"/>
      <c r="P44" s="50"/>
      <c r="Q44" s="50"/>
      <c r="R44" s="50"/>
      <c r="S44" s="76"/>
      <c r="T44" s="76"/>
      <c r="U44" s="50"/>
      <c r="Y44" s="50"/>
    </row>
    <row r="45" spans="1:29" ht="16.5" customHeight="1" x14ac:dyDescent="0.55000000000000004">
      <c r="A45" s="148" t="s">
        <v>101</v>
      </c>
      <c r="B45" s="149">
        <f t="shared" si="5"/>
        <v>5.0861454924590435</v>
      </c>
      <c r="C45" s="149">
        <f t="shared" si="6"/>
        <v>5.2757482290710671</v>
      </c>
      <c r="D45" s="149">
        <f t="shared" si="4"/>
        <v>4.8483807110051513</v>
      </c>
      <c r="F45" s="6"/>
      <c r="G45" s="6"/>
      <c r="H45" s="6"/>
      <c r="P45" s="50"/>
      <c r="Q45" s="50"/>
      <c r="R45" s="50"/>
      <c r="S45" s="76"/>
      <c r="U45" s="50"/>
      <c r="Y45" s="50"/>
    </row>
    <row r="46" spans="1:29" ht="16.5" customHeight="1" x14ac:dyDescent="0.55000000000000004">
      <c r="A46" s="148" t="s">
        <v>100</v>
      </c>
      <c r="B46" s="149">
        <f t="shared" si="5"/>
        <v>2.6113237032913714</v>
      </c>
      <c r="C46" s="149">
        <f t="shared" si="6"/>
        <v>1.6501075474471933</v>
      </c>
      <c r="D46" s="149">
        <f t="shared" si="4"/>
        <v>3.8167037168293652</v>
      </c>
      <c r="F46" s="6"/>
      <c r="G46" s="6"/>
      <c r="H46" s="6"/>
      <c r="P46" s="50"/>
      <c r="Q46" s="50"/>
      <c r="U46" s="50"/>
      <c r="Y46" s="50"/>
    </row>
    <row r="47" spans="1:29" ht="16.5" customHeight="1" x14ac:dyDescent="0.55000000000000004">
      <c r="A47" s="150" t="s">
        <v>99</v>
      </c>
      <c r="B47" s="149">
        <f t="shared" si="5"/>
        <v>1.770872127325555</v>
      </c>
      <c r="C47" s="149">
        <f t="shared" si="6"/>
        <v>1.0259469813208568</v>
      </c>
      <c r="D47" s="149">
        <f t="shared" si="4"/>
        <v>2.7050198495799194</v>
      </c>
      <c r="F47" s="6"/>
      <c r="G47" s="6"/>
      <c r="H47" s="6"/>
      <c r="P47" s="50"/>
      <c r="Q47" s="50"/>
      <c r="U47" s="50"/>
      <c r="Y47" s="50"/>
    </row>
    <row r="48" spans="1:29" ht="16.5" customHeight="1" x14ac:dyDescent="0.55000000000000004">
      <c r="A48" s="150" t="s">
        <v>98</v>
      </c>
      <c r="B48" s="149">
        <f t="shared" si="5"/>
        <v>0.32215722257117513</v>
      </c>
      <c r="C48" s="149">
        <f t="shared" si="6"/>
        <v>0.33627310628713669</v>
      </c>
      <c r="D48" s="2" t="s">
        <v>74</v>
      </c>
      <c r="F48" s="6"/>
      <c r="G48" s="6"/>
      <c r="H48" s="6"/>
      <c r="P48" s="50"/>
      <c r="Q48" s="50"/>
      <c r="U48" s="50"/>
      <c r="Y48" s="50"/>
    </row>
    <row r="49" spans="1:25" ht="16.5" customHeight="1" x14ac:dyDescent="0.55000000000000004">
      <c r="A49" s="148" t="s">
        <v>97</v>
      </c>
      <c r="B49" s="149">
        <f t="shared" si="5"/>
        <v>2.7663276220636011</v>
      </c>
      <c r="C49" s="149">
        <f t="shared" si="6"/>
        <v>2.8985714102203617</v>
      </c>
      <c r="D49" s="149">
        <f t="shared" si="4"/>
        <v>2.6004918543337951</v>
      </c>
      <c r="F49" s="6"/>
      <c r="G49" s="6"/>
      <c r="H49" s="6"/>
      <c r="P49" s="50"/>
      <c r="Q49" s="50"/>
      <c r="U49" s="50"/>
      <c r="Y49" s="50"/>
    </row>
    <row r="50" spans="1:25" ht="16.5" customHeight="1" x14ac:dyDescent="0.55000000000000004">
      <c r="A50" s="148" t="s">
        <v>96</v>
      </c>
      <c r="B50" s="149">
        <f t="shared" si="5"/>
        <v>0.46096196130778205</v>
      </c>
      <c r="C50" s="149" t="e">
        <f t="shared" si="6"/>
        <v>#VALUE!</v>
      </c>
      <c r="D50" s="149">
        <f t="shared" si="4"/>
        <v>1.0390154321982024</v>
      </c>
      <c r="P50" s="50"/>
      <c r="Q50" s="50"/>
      <c r="U50" s="50"/>
      <c r="Y50" s="50"/>
    </row>
    <row r="51" spans="1:25" ht="16.5" customHeight="1" x14ac:dyDescent="0.55000000000000004">
      <c r="A51" s="148" t="s">
        <v>95</v>
      </c>
      <c r="B51" s="147">
        <v>0</v>
      </c>
      <c r="C51" s="146">
        <v>0</v>
      </c>
      <c r="D51" s="146">
        <v>0</v>
      </c>
      <c r="P51" s="50"/>
      <c r="Q51" s="50"/>
      <c r="U51" s="50"/>
      <c r="W51" s="76"/>
      <c r="X51" s="76"/>
      <c r="Y51" s="50"/>
    </row>
    <row r="52" spans="1:25" ht="16.5" customHeight="1" x14ac:dyDescent="0.55000000000000004">
      <c r="A52" s="148" t="s">
        <v>94</v>
      </c>
      <c r="B52" s="147">
        <v>0</v>
      </c>
      <c r="C52" s="146">
        <v>0</v>
      </c>
      <c r="D52" s="146">
        <v>0</v>
      </c>
      <c r="P52" s="50"/>
      <c r="Q52" s="50"/>
      <c r="U52" s="50"/>
      <c r="W52" s="76"/>
      <c r="X52" s="76"/>
      <c r="Y52" s="50"/>
    </row>
    <row r="53" spans="1:25" ht="14.25" customHeight="1" x14ac:dyDescent="0.55000000000000004">
      <c r="A53" s="79"/>
      <c r="B53" s="189"/>
      <c r="C53" s="145"/>
      <c r="D53" s="145"/>
      <c r="U53" s="50"/>
      <c r="W53" s="76"/>
      <c r="X53" s="76"/>
      <c r="Y53" s="50"/>
    </row>
    <row r="54" spans="1:25" ht="14.25" customHeight="1" x14ac:dyDescent="0.55000000000000004">
      <c r="B54" s="76"/>
      <c r="U54" s="50"/>
      <c r="W54" s="76"/>
      <c r="X54" s="76"/>
      <c r="Y54" s="50"/>
    </row>
    <row r="55" spans="1:25" ht="14.25" customHeight="1" x14ac:dyDescent="0.55000000000000004">
      <c r="A55" s="9" t="s">
        <v>14</v>
      </c>
      <c r="B55" s="76"/>
      <c r="U55" s="50"/>
      <c r="W55" s="76"/>
      <c r="X55" s="76"/>
      <c r="Y55" s="50"/>
    </row>
    <row r="56" spans="1:25" ht="14.25" customHeight="1" x14ac:dyDescent="0.55000000000000004">
      <c r="U56" s="50"/>
      <c r="W56" s="76"/>
      <c r="X56" s="76"/>
      <c r="Y56" s="50"/>
    </row>
    <row r="57" spans="1:25" ht="14.25" customHeight="1" x14ac:dyDescent="0.55000000000000004">
      <c r="U57" s="50"/>
      <c r="W57" s="76"/>
      <c r="X57" s="76"/>
      <c r="Y57" s="50"/>
    </row>
    <row r="58" spans="1:25" ht="14.25" customHeight="1" x14ac:dyDescent="0.55000000000000004">
      <c r="I58" s="50"/>
      <c r="U58" s="50"/>
      <c r="W58" s="76"/>
      <c r="X58" s="76"/>
      <c r="Y58" s="50"/>
    </row>
    <row r="59" spans="1:25" ht="14.25" customHeight="1" x14ac:dyDescent="0.55000000000000004">
      <c r="I59" s="50"/>
      <c r="U59" s="50"/>
      <c r="W59" s="76"/>
      <c r="X59" s="76"/>
      <c r="Y59" s="50"/>
    </row>
    <row r="60" spans="1:25" ht="14.25" customHeight="1" x14ac:dyDescent="0.55000000000000004">
      <c r="I60" s="50"/>
      <c r="U60" s="50"/>
      <c r="W60" s="76"/>
      <c r="X60" s="76"/>
      <c r="Y60" s="50"/>
    </row>
    <row r="61" spans="1:25" ht="14.25" customHeight="1" x14ac:dyDescent="0.55000000000000004">
      <c r="I61" s="50"/>
      <c r="U61" s="50"/>
      <c r="W61" s="76"/>
      <c r="X61" s="76"/>
      <c r="Y61" s="50"/>
    </row>
    <row r="62" spans="1:25" ht="14.25" customHeight="1" x14ac:dyDescent="0.55000000000000004">
      <c r="I62" s="50"/>
      <c r="U62" s="50"/>
      <c r="W62" s="76"/>
      <c r="X62" s="76"/>
      <c r="Y62" s="50"/>
    </row>
    <row r="63" spans="1:25" ht="14.25" customHeight="1" x14ac:dyDescent="0.55000000000000004">
      <c r="I63" s="50"/>
      <c r="U63" s="50"/>
      <c r="W63" s="76"/>
      <c r="X63" s="76"/>
      <c r="Y63" s="50"/>
    </row>
    <row r="64" spans="1:25" ht="14.25" customHeight="1" x14ac:dyDescent="0.55000000000000004">
      <c r="I64" s="50"/>
      <c r="U64" s="50"/>
      <c r="W64" s="76"/>
      <c r="X64" s="76"/>
      <c r="Y64" s="50"/>
    </row>
    <row r="65" spans="2:25" ht="14.25" customHeight="1" x14ac:dyDescent="0.55000000000000004">
      <c r="I65" s="50"/>
      <c r="U65" s="50"/>
      <c r="W65" s="76"/>
      <c r="X65" s="76"/>
      <c r="Y65" s="50"/>
    </row>
    <row r="66" spans="2:25" ht="14.25" customHeight="1" x14ac:dyDescent="0.55000000000000004">
      <c r="I66" s="50"/>
      <c r="U66" s="50"/>
      <c r="W66" s="76"/>
      <c r="X66" s="76"/>
      <c r="Y66" s="50"/>
    </row>
    <row r="67" spans="2:25" ht="14.25" customHeight="1" x14ac:dyDescent="0.55000000000000004">
      <c r="I67" s="50"/>
    </row>
    <row r="68" spans="2:25" ht="14.25" customHeight="1" x14ac:dyDescent="0.55000000000000004">
      <c r="I68" s="50"/>
    </row>
    <row r="69" spans="2:25" ht="14.25" customHeight="1" x14ac:dyDescent="0.55000000000000004">
      <c r="I69" s="50"/>
      <c r="R69" s="50"/>
    </row>
    <row r="70" spans="2:25" ht="14.25" customHeight="1" x14ac:dyDescent="0.55000000000000004">
      <c r="I70" s="50"/>
      <c r="R70" s="50"/>
    </row>
    <row r="71" spans="2:25" ht="14.25" customHeight="1" x14ac:dyDescent="0.55000000000000004">
      <c r="I71" s="50"/>
      <c r="R71" s="50"/>
    </row>
    <row r="72" spans="2:25" ht="14.25" customHeight="1" x14ac:dyDescent="0.55000000000000004">
      <c r="I72" s="50"/>
      <c r="R72" s="50"/>
    </row>
    <row r="73" spans="2:25" ht="14.25" customHeight="1" x14ac:dyDescent="0.55000000000000004">
      <c r="I73" s="50"/>
      <c r="J73" s="50"/>
      <c r="K73" s="50"/>
      <c r="R73" s="50"/>
    </row>
    <row r="74" spans="2:25" ht="14.25" customHeight="1" x14ac:dyDescent="0.55000000000000004">
      <c r="I74" s="50"/>
      <c r="J74" s="50"/>
      <c r="K74" s="50"/>
      <c r="L74" s="50"/>
      <c r="R74" s="50"/>
    </row>
    <row r="75" spans="2:25" ht="14.25" customHeight="1" x14ac:dyDescent="0.55000000000000004">
      <c r="I75" s="50"/>
      <c r="J75" s="50"/>
      <c r="K75" s="50"/>
      <c r="L75" s="50"/>
      <c r="R75" s="50"/>
    </row>
    <row r="76" spans="2:25" ht="14.25" customHeight="1" x14ac:dyDescent="0.5">
      <c r="B76" s="76"/>
      <c r="C76" s="76"/>
      <c r="D76" s="50"/>
      <c r="I76" s="50"/>
      <c r="J76" s="50"/>
      <c r="K76" s="50"/>
      <c r="L76" s="50"/>
      <c r="M76" s="50"/>
      <c r="N76" s="50"/>
      <c r="O76" s="50"/>
      <c r="P76" s="50"/>
      <c r="Q76" s="50"/>
      <c r="R76" s="50"/>
    </row>
    <row r="77" spans="2:25" ht="14.25" customHeight="1" x14ac:dyDescent="0.5">
      <c r="B77" s="76"/>
      <c r="C77" s="76"/>
      <c r="D77" s="50"/>
      <c r="I77" s="50"/>
      <c r="J77" s="50"/>
      <c r="K77" s="50"/>
      <c r="L77" s="50"/>
      <c r="M77" s="50"/>
      <c r="N77" s="50"/>
      <c r="O77" s="50"/>
      <c r="P77" s="50"/>
      <c r="Q77" s="50"/>
      <c r="R77" s="50"/>
    </row>
    <row r="78" spans="2:25" ht="14.25" customHeight="1" x14ac:dyDescent="0.55000000000000004">
      <c r="B78" s="76"/>
      <c r="C78" s="76"/>
      <c r="D78" s="50"/>
      <c r="J78" s="50"/>
      <c r="K78" s="50"/>
      <c r="L78" s="50"/>
      <c r="M78" s="50"/>
      <c r="N78" s="50"/>
      <c r="O78" s="50"/>
      <c r="P78" s="50"/>
      <c r="Q78" s="50"/>
      <c r="R78" s="50"/>
    </row>
    <row r="79" spans="2:25" ht="14.25" customHeight="1" x14ac:dyDescent="0.55000000000000004">
      <c r="B79" s="76"/>
      <c r="C79" s="76"/>
      <c r="D79" s="50"/>
      <c r="J79" s="50"/>
      <c r="K79" s="50"/>
      <c r="L79" s="50"/>
      <c r="M79" s="50"/>
      <c r="N79" s="50"/>
      <c r="O79" s="50"/>
      <c r="P79" s="50"/>
      <c r="Q79" s="50"/>
      <c r="R79" s="50"/>
    </row>
    <row r="80" spans="2:25" ht="14.25" customHeight="1" x14ac:dyDescent="0.55000000000000004">
      <c r="B80" s="76"/>
      <c r="C80" s="76"/>
      <c r="D80" s="50"/>
      <c r="J80" s="50"/>
      <c r="K80" s="50"/>
      <c r="L80" s="50"/>
      <c r="M80" s="50"/>
      <c r="N80" s="50"/>
      <c r="O80" s="50"/>
      <c r="P80" s="50"/>
      <c r="Q80" s="50"/>
      <c r="R80" s="50"/>
    </row>
    <row r="81" spans="2:18" ht="14.25" customHeight="1" x14ac:dyDescent="0.55000000000000004">
      <c r="B81" s="76"/>
      <c r="C81" s="76"/>
      <c r="D81" s="50"/>
      <c r="J81" s="50"/>
      <c r="K81" s="50"/>
      <c r="L81" s="50"/>
      <c r="M81" s="50"/>
      <c r="N81" s="50"/>
      <c r="O81" s="50"/>
      <c r="P81" s="50"/>
      <c r="Q81" s="50"/>
      <c r="R81" s="50"/>
    </row>
    <row r="82" spans="2:18" ht="14.25" customHeight="1" x14ac:dyDescent="0.55000000000000004">
      <c r="B82" s="76"/>
      <c r="C82" s="76"/>
      <c r="D82" s="50"/>
      <c r="J82" s="50"/>
      <c r="K82" s="50"/>
      <c r="L82" s="50"/>
      <c r="M82" s="50"/>
      <c r="N82" s="50"/>
      <c r="O82" s="50"/>
      <c r="P82" s="50"/>
      <c r="Q82" s="50"/>
      <c r="R82" s="50"/>
    </row>
    <row r="83" spans="2:18" ht="14.25" customHeight="1" x14ac:dyDescent="0.55000000000000004">
      <c r="B83" s="76"/>
      <c r="C83" s="76"/>
      <c r="D83" s="50"/>
      <c r="J83" s="50"/>
      <c r="K83" s="50"/>
      <c r="L83" s="50"/>
      <c r="M83" s="50"/>
      <c r="N83" s="50"/>
      <c r="O83" s="50"/>
      <c r="P83" s="50"/>
      <c r="Q83" s="50"/>
      <c r="R83" s="50"/>
    </row>
    <row r="84" spans="2:18" ht="14.25" customHeight="1" x14ac:dyDescent="0.55000000000000004">
      <c r="B84" s="76"/>
      <c r="C84" s="76"/>
      <c r="D84" s="50"/>
      <c r="J84" s="50"/>
      <c r="K84" s="50"/>
      <c r="L84" s="50"/>
      <c r="M84" s="50"/>
      <c r="N84" s="50"/>
      <c r="O84" s="50"/>
      <c r="P84" s="50"/>
      <c r="Q84" s="50"/>
      <c r="R84" s="50"/>
    </row>
    <row r="85" spans="2:18" ht="14.25" customHeight="1" x14ac:dyDescent="0.55000000000000004">
      <c r="B85" s="76"/>
      <c r="C85" s="76"/>
      <c r="D85" s="50"/>
      <c r="J85" s="50"/>
      <c r="K85" s="50"/>
      <c r="L85" s="50"/>
      <c r="M85" s="50"/>
      <c r="N85" s="50"/>
      <c r="O85" s="50"/>
      <c r="P85" s="50"/>
      <c r="Q85" s="50"/>
      <c r="R85" s="50"/>
    </row>
    <row r="86" spans="2:18" ht="14.25" customHeight="1" x14ac:dyDescent="0.55000000000000004">
      <c r="B86" s="76"/>
      <c r="C86" s="76"/>
      <c r="D86" s="50"/>
      <c r="J86" s="50"/>
      <c r="K86" s="50"/>
      <c r="L86" s="50"/>
      <c r="M86" s="50"/>
      <c r="N86" s="50"/>
      <c r="O86" s="50"/>
      <c r="P86" s="50"/>
      <c r="Q86" s="50"/>
      <c r="R86" s="50"/>
    </row>
    <row r="87" spans="2:18" ht="14.25" customHeight="1" x14ac:dyDescent="0.55000000000000004">
      <c r="B87" s="76"/>
      <c r="C87" s="76"/>
      <c r="D87" s="50"/>
      <c r="J87" s="50"/>
      <c r="K87" s="50"/>
      <c r="L87" s="50"/>
      <c r="M87" s="50"/>
      <c r="N87" s="50"/>
      <c r="O87" s="50"/>
      <c r="P87" s="50"/>
      <c r="Q87" s="50"/>
      <c r="R87" s="50"/>
    </row>
    <row r="88" spans="2:18" ht="14.25" customHeight="1" x14ac:dyDescent="0.55000000000000004">
      <c r="B88" s="76"/>
      <c r="C88" s="76"/>
      <c r="D88" s="50"/>
      <c r="J88" s="50"/>
      <c r="K88" s="50"/>
      <c r="L88" s="50"/>
      <c r="M88" s="50"/>
      <c r="N88" s="50"/>
      <c r="O88" s="50"/>
      <c r="P88" s="50"/>
      <c r="Q88" s="50"/>
      <c r="R88" s="50"/>
    </row>
    <row r="89" spans="2:18" ht="14.25" customHeight="1" x14ac:dyDescent="0.55000000000000004">
      <c r="B89" s="76"/>
      <c r="C89" s="76"/>
      <c r="D89" s="50"/>
      <c r="J89" s="50"/>
      <c r="K89" s="50"/>
      <c r="L89" s="50"/>
      <c r="M89" s="50"/>
      <c r="N89" s="50"/>
      <c r="O89" s="50"/>
      <c r="P89" s="50"/>
      <c r="Q89" s="50"/>
    </row>
    <row r="90" spans="2:18" ht="14.25" customHeight="1" x14ac:dyDescent="0.55000000000000004">
      <c r="B90" s="76"/>
      <c r="C90" s="76"/>
      <c r="D90" s="50"/>
      <c r="J90" s="50"/>
      <c r="K90" s="50"/>
      <c r="L90" s="50"/>
      <c r="M90" s="50"/>
      <c r="N90" s="50"/>
      <c r="O90" s="50"/>
      <c r="P90" s="50"/>
      <c r="Q90" s="50"/>
    </row>
    <row r="91" spans="2:18" ht="14.25" customHeight="1" x14ac:dyDescent="0.55000000000000004">
      <c r="B91" s="76"/>
      <c r="C91" s="76"/>
      <c r="D91" s="50"/>
      <c r="J91" s="50"/>
      <c r="K91" s="50"/>
      <c r="L91" s="50"/>
      <c r="M91" s="50"/>
      <c r="N91" s="50"/>
      <c r="O91" s="50"/>
      <c r="P91" s="50"/>
      <c r="Q91" s="50"/>
    </row>
    <row r="92" spans="2:18" ht="14.25" customHeight="1" x14ac:dyDescent="0.55000000000000004">
      <c r="B92" s="76"/>
      <c r="C92" s="76"/>
      <c r="D92" s="50"/>
      <c r="J92" s="50"/>
      <c r="K92" s="50"/>
      <c r="L92" s="50"/>
      <c r="M92" s="50"/>
      <c r="N92" s="50"/>
      <c r="O92" s="50"/>
      <c r="P92" s="50"/>
      <c r="Q92" s="50"/>
    </row>
    <row r="93" spans="2:18" ht="14.25" customHeight="1" x14ac:dyDescent="0.55000000000000004">
      <c r="B93" s="76"/>
      <c r="C93" s="76"/>
      <c r="D93" s="50"/>
      <c r="L93" s="50"/>
      <c r="M93" s="50"/>
      <c r="N93" s="50"/>
      <c r="O93" s="50"/>
      <c r="P93" s="50"/>
      <c r="Q93" s="50"/>
    </row>
    <row r="94" spans="2:18" ht="14.25" customHeight="1" x14ac:dyDescent="0.55000000000000004">
      <c r="B94" s="76"/>
      <c r="C94" s="76"/>
      <c r="D94" s="50"/>
      <c r="M94" s="50"/>
      <c r="N94" s="50"/>
      <c r="O94" s="50"/>
      <c r="P94" s="50"/>
      <c r="Q94" s="50"/>
    </row>
    <row r="95" spans="2:18" ht="14.25" customHeight="1" x14ac:dyDescent="0.55000000000000004">
      <c r="B95" s="76"/>
      <c r="C95" s="76"/>
      <c r="D95" s="50"/>
      <c r="M95" s="50"/>
      <c r="N95" s="50"/>
      <c r="O95" s="50"/>
      <c r="P95" s="50"/>
      <c r="Q95" s="50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6" customWidth="1"/>
    <col min="2" max="4" width="17.42578125" style="6" customWidth="1"/>
    <col min="5" max="5" width="9" style="6" customWidth="1"/>
    <col min="6" max="6" width="12.140625" style="6" customWidth="1"/>
    <col min="7" max="7" width="11.42578125" style="6" customWidth="1"/>
    <col min="8" max="8" width="20.42578125" style="6" customWidth="1"/>
    <col min="9" max="9" width="20.42578125" customWidth="1"/>
    <col min="10" max="10" width="20.42578125" style="6" customWidth="1"/>
    <col min="11" max="11" width="10" style="41" customWidth="1"/>
    <col min="12" max="12" width="14.85546875" style="6" customWidth="1"/>
    <col min="13" max="13" width="13" style="41" customWidth="1"/>
    <col min="14" max="14" width="12.5703125" style="41" customWidth="1"/>
    <col min="15" max="15" width="12" style="6" customWidth="1"/>
    <col min="16" max="16" width="14.42578125" style="6" customWidth="1"/>
    <col min="17" max="17" width="10.7109375" style="6" bestFit="1" customWidth="1"/>
    <col min="18" max="19" width="9.5703125" style="6" bestFit="1" customWidth="1"/>
    <col min="20" max="20" width="9" customWidth="1"/>
    <col min="21" max="22" width="15.85546875" customWidth="1"/>
    <col min="23" max="23" width="15.85546875" style="6" customWidth="1"/>
    <col min="24" max="16384" width="9.140625" style="6"/>
  </cols>
  <sheetData>
    <row r="1" spans="1:22" s="40" customFormat="1" ht="30.75" customHeight="1" x14ac:dyDescent="0.55000000000000004">
      <c r="A1" s="40" t="s">
        <v>50</v>
      </c>
      <c r="B1" s="75"/>
      <c r="C1" s="75"/>
      <c r="D1" s="75"/>
      <c r="K1" s="71"/>
      <c r="M1" s="71"/>
      <c r="N1" s="71"/>
    </row>
    <row r="2" spans="1:22" s="7" customFormat="1" ht="17.25" customHeight="1" x14ac:dyDescent="0.55000000000000004">
      <c r="A2" s="24"/>
      <c r="B2" s="24"/>
      <c r="C2" s="24"/>
      <c r="D2" s="24"/>
      <c r="K2" s="71"/>
      <c r="M2" s="71"/>
      <c r="N2" s="71"/>
    </row>
    <row r="3" spans="1:22" s="7" customFormat="1" ht="30.75" customHeight="1" x14ac:dyDescent="0.55000000000000004">
      <c r="A3" s="74" t="s">
        <v>49</v>
      </c>
      <c r="B3" s="73" t="s">
        <v>0</v>
      </c>
      <c r="C3" s="73" t="s">
        <v>37</v>
      </c>
      <c r="D3" s="73" t="s">
        <v>36</v>
      </c>
      <c r="F3" s="52"/>
      <c r="G3" s="52"/>
      <c r="H3" s="101"/>
      <c r="K3" s="71"/>
      <c r="M3" s="71"/>
      <c r="N3" s="71"/>
    </row>
    <row r="4" spans="1:22" s="7" customFormat="1" ht="30.75" customHeight="1" x14ac:dyDescent="0.55000000000000004">
      <c r="A4" s="55"/>
      <c r="B4" s="236" t="s">
        <v>35</v>
      </c>
      <c r="C4" s="236"/>
      <c r="D4" s="236"/>
      <c r="H4" s="72"/>
      <c r="J4" s="72"/>
      <c r="K4" s="71"/>
      <c r="L4" s="72"/>
      <c r="M4" s="71"/>
      <c r="N4" s="71"/>
    </row>
    <row r="5" spans="1:22" s="52" customFormat="1" ht="21.6" customHeight="1" x14ac:dyDescent="0.55000000000000004">
      <c r="A5" s="55" t="s">
        <v>5</v>
      </c>
      <c r="B5" s="34">
        <v>1259323</v>
      </c>
      <c r="C5" s="34">
        <v>700621</v>
      </c>
      <c r="D5" s="34">
        <v>558702</v>
      </c>
      <c r="F5" s="50"/>
      <c r="G5" s="34"/>
      <c r="H5" s="70"/>
      <c r="I5" s="34"/>
      <c r="J5" s="70"/>
      <c r="K5" s="34"/>
      <c r="L5" s="70"/>
      <c r="Q5" s="65"/>
      <c r="R5" s="65"/>
    </row>
    <row r="6" spans="1:22" s="52" customFormat="1" ht="10.9" customHeight="1" x14ac:dyDescent="0.25">
      <c r="A6" s="55"/>
      <c r="G6" s="69"/>
      <c r="H6" s="68"/>
      <c r="I6" s="69"/>
      <c r="J6" s="68"/>
      <c r="K6" s="69"/>
      <c r="L6" s="68"/>
      <c r="M6" s="62"/>
      <c r="N6" s="67"/>
      <c r="O6" s="50"/>
      <c r="P6" s="50"/>
      <c r="Q6" s="65"/>
      <c r="R6" s="65"/>
    </row>
    <row r="7" spans="1:22" s="50" customFormat="1" ht="24" customHeight="1" x14ac:dyDescent="0.55000000000000004">
      <c r="A7" s="49" t="s">
        <v>48</v>
      </c>
      <c r="B7" s="32">
        <v>14138</v>
      </c>
      <c r="C7" s="32">
        <v>12274</v>
      </c>
      <c r="D7" s="32">
        <v>1864</v>
      </c>
      <c r="F7" s="66"/>
      <c r="G7" s="192"/>
      <c r="H7" s="193"/>
      <c r="I7" s="192"/>
      <c r="J7" s="63"/>
      <c r="K7" s="32"/>
      <c r="L7" s="63"/>
      <c r="M7" s="62"/>
      <c r="N7" s="61"/>
      <c r="Q7" s="65"/>
      <c r="R7" s="65"/>
    </row>
    <row r="8" spans="1:22" s="50" customFormat="1" ht="24" customHeight="1" x14ac:dyDescent="0.55000000000000004">
      <c r="A8" s="49" t="s">
        <v>47</v>
      </c>
      <c r="B8" s="32">
        <v>125356</v>
      </c>
      <c r="C8" s="32">
        <v>66272</v>
      </c>
      <c r="D8" s="32">
        <v>59084</v>
      </c>
      <c r="F8" s="66"/>
      <c r="G8" s="192"/>
      <c r="H8" s="193"/>
      <c r="I8" s="192"/>
      <c r="J8" s="63"/>
      <c r="K8" s="32"/>
      <c r="L8" s="63"/>
      <c r="M8" s="62"/>
      <c r="N8" s="61"/>
      <c r="Q8" s="65"/>
      <c r="R8" s="65"/>
    </row>
    <row r="9" spans="1:22" s="50" customFormat="1" ht="24" customHeight="1" x14ac:dyDescent="0.55000000000000004">
      <c r="A9" s="49" t="s">
        <v>46</v>
      </c>
      <c r="B9" s="32">
        <v>434410</v>
      </c>
      <c r="C9" s="32">
        <v>237191</v>
      </c>
      <c r="D9" s="32">
        <v>197219</v>
      </c>
      <c r="F9" s="66"/>
      <c r="G9" s="192"/>
      <c r="H9" s="193"/>
      <c r="I9" s="192"/>
      <c r="J9" s="63"/>
      <c r="K9" s="32"/>
      <c r="L9" s="63"/>
      <c r="M9" s="62"/>
      <c r="N9" s="61"/>
      <c r="Q9" s="65"/>
      <c r="R9" s="65"/>
    </row>
    <row r="10" spans="1:22" s="50" customFormat="1" ht="24" customHeight="1" x14ac:dyDescent="0.55000000000000004">
      <c r="A10" s="49" t="s">
        <v>45</v>
      </c>
      <c r="B10" s="32">
        <v>441288</v>
      </c>
      <c r="C10" s="32">
        <v>272078</v>
      </c>
      <c r="D10" s="32">
        <v>169210</v>
      </c>
      <c r="F10" s="64"/>
      <c r="G10" s="192"/>
      <c r="H10" s="193"/>
      <c r="I10" s="192"/>
      <c r="J10" s="63"/>
      <c r="K10" s="32"/>
      <c r="L10" s="63"/>
      <c r="M10" s="62"/>
      <c r="N10" s="61"/>
      <c r="O10" s="6"/>
      <c r="P10" s="6"/>
      <c r="Q10" s="22"/>
      <c r="R10" s="22"/>
    </row>
    <row r="11" spans="1:22" ht="24" customHeight="1" x14ac:dyDescent="0.55000000000000004">
      <c r="A11" s="49" t="s">
        <v>44</v>
      </c>
      <c r="B11" s="32">
        <v>244131</v>
      </c>
      <c r="C11" s="32">
        <v>112806</v>
      </c>
      <c r="D11" s="32">
        <v>131325</v>
      </c>
      <c r="F11" s="64"/>
      <c r="G11" s="192"/>
      <c r="H11" s="193"/>
      <c r="I11" s="192"/>
      <c r="J11" s="63"/>
      <c r="K11" s="32"/>
      <c r="L11" s="63"/>
      <c r="M11" s="62"/>
      <c r="N11" s="61"/>
      <c r="Q11" s="22"/>
      <c r="R11" s="22"/>
      <c r="T11" s="6"/>
      <c r="U11" s="6"/>
      <c r="V11" s="6"/>
    </row>
    <row r="12" spans="1:22" ht="24" customHeight="1" x14ac:dyDescent="0.55000000000000004">
      <c r="A12" s="49" t="s">
        <v>42</v>
      </c>
      <c r="B12" s="60" t="s">
        <v>2</v>
      </c>
      <c r="C12" s="60" t="s">
        <v>2</v>
      </c>
      <c r="D12" s="60" t="s">
        <v>2</v>
      </c>
      <c r="F12" s="22"/>
      <c r="G12" s="194"/>
      <c r="H12" s="192"/>
      <c r="I12" s="194"/>
      <c r="K12" s="59"/>
      <c r="T12" s="6"/>
      <c r="U12" s="6"/>
      <c r="V12" s="6"/>
    </row>
    <row r="13" spans="1:22" ht="24.95" customHeight="1" x14ac:dyDescent="0.55000000000000004">
      <c r="B13" s="238" t="s">
        <v>29</v>
      </c>
      <c r="C13" s="238"/>
      <c r="D13" s="238"/>
      <c r="G13" s="192"/>
      <c r="H13" s="192"/>
      <c r="I13" s="195"/>
      <c r="K13" s="58"/>
      <c r="M13" s="58"/>
      <c r="T13" s="6"/>
      <c r="U13" s="6"/>
      <c r="V13" s="6"/>
    </row>
    <row r="14" spans="1:22" s="52" customFormat="1" ht="24.95" customHeight="1" x14ac:dyDescent="0.55000000000000004">
      <c r="A14" s="55" t="s">
        <v>5</v>
      </c>
      <c r="B14" s="57">
        <f>B5/$B$5*100</f>
        <v>100</v>
      </c>
      <c r="C14" s="57">
        <f>C5/$C$5*100</f>
        <v>100</v>
      </c>
      <c r="D14" s="57">
        <f>D5/$D$5*100</f>
        <v>100</v>
      </c>
      <c r="E14" s="56"/>
      <c r="F14" s="6"/>
      <c r="G14" s="6"/>
      <c r="H14" s="6"/>
      <c r="I14" s="188"/>
      <c r="J14" s="144"/>
      <c r="K14" s="53"/>
      <c r="M14" s="53"/>
      <c r="N14" s="53"/>
    </row>
    <row r="15" spans="1:22" s="52" customFormat="1" ht="8.25" customHeight="1" x14ac:dyDescent="0.55000000000000004">
      <c r="A15" s="55"/>
      <c r="B15" s="54"/>
      <c r="C15" s="54"/>
      <c r="D15" s="54"/>
      <c r="F15" s="6"/>
      <c r="G15" s="6"/>
      <c r="H15" s="6"/>
      <c r="J15" s="144"/>
      <c r="K15" s="53"/>
      <c r="M15" s="53"/>
      <c r="N15" s="53"/>
    </row>
    <row r="16" spans="1:22" s="50" customFormat="1" ht="24.95" customHeight="1" x14ac:dyDescent="0.55000000000000004">
      <c r="A16" s="49" t="s">
        <v>48</v>
      </c>
      <c r="B16" s="48">
        <f>B7/$B$5*100</f>
        <v>1.1226667026648445</v>
      </c>
      <c r="C16" s="48">
        <f>C7/$C$5*100-0.03</f>
        <v>1.7218744085604059</v>
      </c>
      <c r="D16" s="48">
        <f>D7/$D$5*100</f>
        <v>0.33363045058009461</v>
      </c>
      <c r="E16" s="19"/>
      <c r="F16" s="6"/>
      <c r="G16" s="6"/>
      <c r="H16" s="6"/>
      <c r="I16" s="182"/>
      <c r="J16" s="144"/>
      <c r="K16" s="51"/>
      <c r="M16" s="51"/>
      <c r="N16" s="51"/>
    </row>
    <row r="17" spans="1:22" s="50" customFormat="1" ht="24.95" customHeight="1" x14ac:dyDescent="0.55000000000000004">
      <c r="A17" s="49" t="s">
        <v>47</v>
      </c>
      <c r="B17" s="48">
        <f>B8/$B$5*100</f>
        <v>9.9542373163993663</v>
      </c>
      <c r="C17" s="233">
        <f>C8/$C$5*100</f>
        <v>9.4590370542704267</v>
      </c>
      <c r="D17" s="48">
        <f>D8/$D$5*100</f>
        <v>10.575226149181495</v>
      </c>
      <c r="E17" s="19"/>
      <c r="F17" s="6"/>
      <c r="G17" s="6"/>
      <c r="H17" s="6"/>
      <c r="I17" s="182"/>
      <c r="J17" s="144"/>
      <c r="K17" s="51"/>
      <c r="M17" s="51"/>
      <c r="N17" s="51"/>
    </row>
    <row r="18" spans="1:22" s="50" customFormat="1" ht="24.95" customHeight="1" x14ac:dyDescent="0.55000000000000004">
      <c r="A18" s="49" t="s">
        <v>46</v>
      </c>
      <c r="B18" s="48">
        <f>B9/$B$5*100</f>
        <v>34.495518623895535</v>
      </c>
      <c r="C18" s="233">
        <f>C9/$C$5*100</f>
        <v>33.854394886821829</v>
      </c>
      <c r="D18" s="48">
        <f>D9/$D$5*100</f>
        <v>35.299497764461194</v>
      </c>
      <c r="E18" s="19"/>
      <c r="F18" s="6"/>
      <c r="G18" s="6"/>
      <c r="H18" s="6"/>
      <c r="I18" s="182"/>
      <c r="J18" s="144"/>
      <c r="K18" s="51"/>
      <c r="M18" s="51"/>
      <c r="N18" s="51"/>
      <c r="R18" s="42" t="s">
        <v>43</v>
      </c>
    </row>
    <row r="19" spans="1:22" s="50" customFormat="1" ht="24.95" customHeight="1" x14ac:dyDescent="0.55000000000000004">
      <c r="A19" s="49" t="s">
        <v>45</v>
      </c>
      <c r="B19" s="48">
        <f>B10/$B$5*100</f>
        <v>35.041685095880879</v>
      </c>
      <c r="C19" s="233">
        <f>C10/$C$5*100</f>
        <v>38.833834555344474</v>
      </c>
      <c r="D19" s="48">
        <f>D10/$D$5*100</f>
        <v>30.286270677391524</v>
      </c>
      <c r="E19" s="19"/>
      <c r="F19" s="6"/>
      <c r="G19" s="6"/>
      <c r="H19" s="6"/>
      <c r="I19" s="182"/>
      <c r="J19" s="144"/>
      <c r="K19" s="51"/>
      <c r="M19" s="51"/>
      <c r="N19" s="51"/>
    </row>
    <row r="20" spans="1:22" ht="24.95" customHeight="1" x14ac:dyDescent="0.55000000000000004">
      <c r="A20" s="49" t="s">
        <v>44</v>
      </c>
      <c r="B20" s="48">
        <f>B11/$B$5*100</f>
        <v>19.38589226115937</v>
      </c>
      <c r="C20" s="233">
        <f>C11/$C$5*100</f>
        <v>16.10085909500286</v>
      </c>
      <c r="D20" s="48">
        <f>D11/$D$5*100</f>
        <v>23.505374958385687</v>
      </c>
      <c r="E20" s="19"/>
      <c r="I20" s="191"/>
      <c r="J20" s="144"/>
      <c r="P20" s="42"/>
      <c r="Q20" s="42"/>
      <c r="R20" s="42"/>
      <c r="S20" s="42"/>
      <c r="T20" s="42"/>
      <c r="U20" s="42"/>
      <c r="V20" s="6"/>
    </row>
    <row r="21" spans="1:22" ht="24.95" customHeight="1" x14ac:dyDescent="0.55000000000000004">
      <c r="A21" s="49" t="s">
        <v>42</v>
      </c>
      <c r="B21" s="48" t="s">
        <v>2</v>
      </c>
      <c r="C21" s="48" t="s">
        <v>2</v>
      </c>
      <c r="D21" s="48" t="s">
        <v>2</v>
      </c>
      <c r="E21" s="19"/>
      <c r="I21" s="191"/>
      <c r="J21" s="144"/>
      <c r="O21" s="42"/>
      <c r="P21" s="42" t="s">
        <v>41</v>
      </c>
      <c r="Q21" s="42"/>
      <c r="R21" s="42"/>
      <c r="S21" s="42"/>
      <c r="T21" s="42"/>
      <c r="U21" s="42"/>
      <c r="V21" s="6"/>
    </row>
    <row r="22" spans="1:22" ht="18.75" customHeight="1" x14ac:dyDescent="0.55000000000000004">
      <c r="A22" s="47"/>
      <c r="B22" s="46"/>
      <c r="C22" s="46"/>
      <c r="D22" s="46"/>
      <c r="E22" s="19"/>
      <c r="G22" s="190"/>
      <c r="H22" s="190"/>
      <c r="I22" s="191"/>
      <c r="J22" s="144"/>
      <c r="O22" s="42"/>
      <c r="P22" s="42"/>
      <c r="Q22" s="42"/>
      <c r="R22" s="42"/>
      <c r="T22" s="6"/>
      <c r="U22" s="6"/>
      <c r="V22" s="6"/>
    </row>
    <row r="23" spans="1:22" ht="30.75" customHeight="1" x14ac:dyDescent="0.55000000000000004">
      <c r="G23" s="190"/>
      <c r="H23" s="190"/>
      <c r="I23" s="191"/>
      <c r="O23" s="42"/>
      <c r="P23" s="42"/>
      <c r="Q23" s="42">
        <v>2562</v>
      </c>
      <c r="R23" s="42">
        <v>2563</v>
      </c>
      <c r="T23" s="6"/>
      <c r="U23" s="6"/>
      <c r="V23" s="6"/>
    </row>
    <row r="24" spans="1:22" ht="30.75" customHeight="1" x14ac:dyDescent="0.55000000000000004">
      <c r="B24" s="8"/>
      <c r="C24" s="8"/>
      <c r="D24" s="8"/>
      <c r="O24" s="44">
        <v>1</v>
      </c>
      <c r="P24" s="42" t="s">
        <v>10</v>
      </c>
      <c r="Q24" s="45">
        <v>11358</v>
      </c>
      <c r="R24" s="32">
        <v>18232</v>
      </c>
      <c r="T24" s="6"/>
      <c r="U24" s="6"/>
      <c r="V24" s="6"/>
    </row>
    <row r="25" spans="1:22" ht="30.75" customHeight="1" x14ac:dyDescent="0.55000000000000004">
      <c r="B25" s="8"/>
      <c r="C25" s="8"/>
      <c r="D25" s="8"/>
      <c r="O25" s="44">
        <v>2</v>
      </c>
      <c r="P25" s="42" t="s">
        <v>9</v>
      </c>
      <c r="Q25" s="43">
        <v>113629</v>
      </c>
      <c r="R25" s="32">
        <v>96313</v>
      </c>
      <c r="T25" s="6"/>
      <c r="U25" s="6"/>
      <c r="V25" s="6"/>
    </row>
    <row r="26" spans="1:22" ht="30.75" customHeight="1" x14ac:dyDescent="0.55000000000000004">
      <c r="B26" s="8"/>
      <c r="C26" s="8"/>
      <c r="D26" s="8"/>
      <c r="O26" s="44">
        <v>3</v>
      </c>
      <c r="P26" s="42" t="s">
        <v>8</v>
      </c>
      <c r="Q26" s="43">
        <v>478691</v>
      </c>
      <c r="R26" s="32">
        <v>441750</v>
      </c>
      <c r="T26" s="6"/>
      <c r="U26" s="6"/>
      <c r="V26" s="6"/>
    </row>
    <row r="27" spans="1:22" ht="30.75" customHeight="1" x14ac:dyDescent="0.55000000000000004">
      <c r="B27" s="8"/>
      <c r="C27" s="8"/>
      <c r="D27" s="8"/>
      <c r="O27" s="44">
        <v>4</v>
      </c>
      <c r="P27" s="42" t="s">
        <v>7</v>
      </c>
      <c r="Q27" s="43">
        <v>379025</v>
      </c>
      <c r="R27" s="32">
        <v>447025</v>
      </c>
      <c r="T27" s="6"/>
      <c r="U27" s="6"/>
      <c r="V27" s="6"/>
    </row>
    <row r="28" spans="1:22" ht="30.75" customHeight="1" x14ac:dyDescent="0.55000000000000004">
      <c r="B28" s="8"/>
      <c r="C28" s="8"/>
      <c r="D28" s="8"/>
      <c r="O28" s="44">
        <v>5</v>
      </c>
      <c r="P28" s="42" t="s">
        <v>40</v>
      </c>
      <c r="Q28" s="43">
        <v>186565</v>
      </c>
      <c r="R28" s="32">
        <v>223503</v>
      </c>
      <c r="T28" s="6"/>
      <c r="U28" s="6"/>
      <c r="V28" s="6"/>
    </row>
    <row r="29" spans="1:22" ht="30.75" customHeight="1" x14ac:dyDescent="0.55000000000000004">
      <c r="B29" s="8"/>
      <c r="C29" s="8"/>
      <c r="D29" s="8"/>
      <c r="O29" s="44">
        <v>6</v>
      </c>
      <c r="P29" s="42" t="s">
        <v>6</v>
      </c>
      <c r="Q29" s="43">
        <v>1827</v>
      </c>
      <c r="R29" s="32">
        <v>8287</v>
      </c>
      <c r="T29" s="6"/>
      <c r="U29" s="6"/>
      <c r="V29" s="6"/>
    </row>
    <row r="30" spans="1:22" ht="30.75" customHeight="1" x14ac:dyDescent="0.55000000000000004">
      <c r="B30" s="8"/>
      <c r="C30" s="8"/>
      <c r="D30" s="8"/>
      <c r="O30" s="41"/>
      <c r="P30" s="41"/>
      <c r="Q30" s="41"/>
      <c r="R30" s="41"/>
      <c r="S30" s="41"/>
      <c r="T30" s="41"/>
      <c r="U30" s="6"/>
      <c r="V30" s="6"/>
    </row>
    <row r="31" spans="1:22" ht="30.75" customHeight="1" x14ac:dyDescent="0.55000000000000004">
      <c r="O31" s="41"/>
      <c r="P31" s="41"/>
      <c r="Q31" s="41"/>
      <c r="R31" s="41"/>
      <c r="S31" s="41"/>
      <c r="T31" s="41"/>
      <c r="U31" s="6"/>
      <c r="V31" s="6"/>
    </row>
    <row r="32" spans="1:22" ht="30.75" customHeight="1" x14ac:dyDescent="0.55000000000000004">
      <c r="O32" s="41"/>
      <c r="P32" s="41"/>
      <c r="Q32" s="41"/>
      <c r="R32" s="41"/>
      <c r="S32" s="41"/>
      <c r="T32" s="41"/>
      <c r="U32" s="41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zoomScaleNormal="100" workbookViewId="0"/>
  </sheetViews>
  <sheetFormatPr defaultRowHeight="17.25" customHeight="1" x14ac:dyDescent="0.55000000000000004"/>
  <cols>
    <col min="1" max="1" width="32.5703125" style="50" customWidth="1"/>
    <col min="2" max="4" width="17.85546875" style="50" customWidth="1"/>
    <col min="5" max="5" width="22.7109375" style="6" customWidth="1"/>
    <col min="6" max="6" width="14.28515625" style="50" customWidth="1"/>
    <col min="7" max="7" width="15.7109375" style="50" customWidth="1"/>
    <col min="8" max="8" width="13.28515625" style="50" customWidth="1"/>
    <col min="9" max="10" width="12.140625" style="50" bestFit="1" customWidth="1"/>
    <col min="11" max="11" width="14.5703125" style="50" customWidth="1"/>
    <col min="12" max="12" width="10.42578125" style="50" customWidth="1"/>
    <col min="13" max="13" width="9.140625" style="50"/>
    <col min="14" max="14" width="13" style="50" customWidth="1"/>
    <col min="15" max="16384" width="9.140625" style="50"/>
  </cols>
  <sheetData>
    <row r="1" spans="1:13" s="87" customFormat="1" ht="36.75" customHeight="1" x14ac:dyDescent="0.55000000000000004">
      <c r="A1" s="87" t="s">
        <v>61</v>
      </c>
      <c r="B1" s="88"/>
      <c r="C1" s="88"/>
      <c r="D1" s="88"/>
      <c r="E1" s="40"/>
    </row>
    <row r="2" spans="1:13" ht="17.25" customHeight="1" x14ac:dyDescent="0.5">
      <c r="E2" s="50"/>
    </row>
    <row r="3" spans="1:13" s="52" customFormat="1" ht="30.75" customHeight="1" x14ac:dyDescent="0.5">
      <c r="A3" s="74" t="s">
        <v>60</v>
      </c>
      <c r="B3" s="73" t="s">
        <v>0</v>
      </c>
      <c r="C3" s="73" t="s">
        <v>37</v>
      </c>
      <c r="D3" s="73" t="s">
        <v>36</v>
      </c>
    </row>
    <row r="4" spans="1:13" s="52" customFormat="1" ht="24.6" customHeight="1" x14ac:dyDescent="0.5">
      <c r="A4" s="55"/>
      <c r="B4" s="236" t="s">
        <v>35</v>
      </c>
      <c r="C4" s="236"/>
      <c r="D4" s="236"/>
    </row>
    <row r="5" spans="1:13" s="52" customFormat="1" ht="24.6" customHeight="1" x14ac:dyDescent="0.5">
      <c r="A5" s="55" t="s">
        <v>5</v>
      </c>
      <c r="B5" s="85">
        <v>1259323</v>
      </c>
      <c r="C5" s="85">
        <v>700621</v>
      </c>
      <c r="D5" s="85">
        <v>558702</v>
      </c>
      <c r="G5" s="101"/>
    </row>
    <row r="6" spans="1:13" s="52" customFormat="1" ht="12.6" customHeight="1" x14ac:dyDescent="0.5">
      <c r="A6" s="86"/>
    </row>
    <row r="7" spans="1:13" ht="20.45" customHeight="1" x14ac:dyDescent="0.5">
      <c r="A7" s="81" t="s">
        <v>59</v>
      </c>
      <c r="B7" s="84">
        <v>34788</v>
      </c>
      <c r="C7" s="84">
        <v>16909</v>
      </c>
      <c r="D7" s="84">
        <v>17879</v>
      </c>
      <c r="E7" s="50"/>
      <c r="J7" s="197"/>
      <c r="K7" s="197"/>
      <c r="L7" s="197"/>
    </row>
    <row r="8" spans="1:13" ht="20.45" customHeight="1" x14ac:dyDescent="0.5">
      <c r="A8" s="81" t="s">
        <v>58</v>
      </c>
      <c r="B8" s="84">
        <v>19967</v>
      </c>
      <c r="C8" s="84">
        <v>13397</v>
      </c>
      <c r="D8" s="84">
        <v>6570</v>
      </c>
      <c r="E8" s="50"/>
      <c r="G8" s="65"/>
      <c r="H8" s="65"/>
      <c r="I8" s="65"/>
    </row>
    <row r="9" spans="1:13" ht="20.45" customHeight="1" x14ac:dyDescent="0.5">
      <c r="A9" s="82" t="s">
        <v>57</v>
      </c>
      <c r="B9" s="84">
        <v>72250</v>
      </c>
      <c r="C9" s="84">
        <v>45941</v>
      </c>
      <c r="D9" s="84">
        <v>26309</v>
      </c>
      <c r="E9" s="50"/>
      <c r="G9" s="65"/>
      <c r="H9" s="65"/>
      <c r="I9" s="65"/>
    </row>
    <row r="10" spans="1:13" ht="20.45" customHeight="1" x14ac:dyDescent="0.5">
      <c r="A10" s="81" t="s">
        <v>56</v>
      </c>
      <c r="B10" s="84">
        <v>101268</v>
      </c>
      <c r="C10" s="84">
        <v>60443</v>
      </c>
      <c r="D10" s="84">
        <v>40825</v>
      </c>
      <c r="E10" s="50"/>
      <c r="G10" s="65"/>
      <c r="H10" s="65"/>
      <c r="I10" s="65"/>
    </row>
    <row r="11" spans="1:13" ht="20.45" customHeight="1" x14ac:dyDescent="0.5">
      <c r="A11" s="81" t="s">
        <v>55</v>
      </c>
      <c r="B11" s="84">
        <v>143927</v>
      </c>
      <c r="C11" s="84">
        <v>82703</v>
      </c>
      <c r="D11" s="84">
        <v>61224</v>
      </c>
      <c r="E11" s="50"/>
      <c r="G11" s="65"/>
      <c r="H11" s="65"/>
      <c r="I11" s="65"/>
    </row>
    <row r="12" spans="1:13" ht="20.45" customHeight="1" x14ac:dyDescent="0.5">
      <c r="A12" s="81" t="s">
        <v>54</v>
      </c>
      <c r="B12" s="84">
        <v>200639</v>
      </c>
      <c r="C12" s="84">
        <v>108327</v>
      </c>
      <c r="D12" s="84">
        <v>92312</v>
      </c>
      <c r="E12" s="50"/>
      <c r="G12" s="65"/>
      <c r="H12" s="65"/>
      <c r="I12" s="65"/>
    </row>
    <row r="13" spans="1:13" ht="20.45" customHeight="1" x14ac:dyDescent="0.5">
      <c r="A13" s="81" t="s">
        <v>53</v>
      </c>
      <c r="B13" s="84">
        <v>495598</v>
      </c>
      <c r="C13" s="84">
        <v>281295</v>
      </c>
      <c r="D13" s="84">
        <v>214303</v>
      </c>
      <c r="E13" s="50"/>
      <c r="G13" s="65"/>
      <c r="H13" s="65"/>
      <c r="I13" s="65"/>
    </row>
    <row r="14" spans="1:13" ht="20.45" customHeight="1" x14ac:dyDescent="0.5">
      <c r="A14" s="81" t="s">
        <v>52</v>
      </c>
      <c r="B14" s="84">
        <v>190886</v>
      </c>
      <c r="C14" s="84">
        <v>91606</v>
      </c>
      <c r="D14" s="84">
        <v>99280</v>
      </c>
      <c r="E14" s="50"/>
      <c r="G14" s="65"/>
      <c r="H14" s="65"/>
      <c r="I14" s="65"/>
    </row>
    <row r="15" spans="1:13" ht="20.45" customHeight="1" x14ac:dyDescent="0.5">
      <c r="B15" s="237" t="s">
        <v>29</v>
      </c>
      <c r="C15" s="237"/>
      <c r="D15" s="237"/>
      <c r="E15" s="50"/>
      <c r="G15" s="65"/>
      <c r="H15" s="65"/>
      <c r="I15" s="65"/>
    </row>
    <row r="16" spans="1:13" s="52" customFormat="1" ht="20.45" customHeight="1" x14ac:dyDescent="0.5">
      <c r="A16" s="55" t="s">
        <v>5</v>
      </c>
      <c r="B16" s="83">
        <f>B5/$B$5*100</f>
        <v>100</v>
      </c>
      <c r="C16" s="83">
        <f>C5/$C$5*100</f>
        <v>100</v>
      </c>
      <c r="D16" s="83">
        <f>D5/$D$5*100</f>
        <v>100</v>
      </c>
      <c r="G16" s="196"/>
      <c r="H16" s="196"/>
      <c r="I16" s="196"/>
      <c r="M16" s="50"/>
    </row>
    <row r="17" spans="1:5" s="52" customFormat="1" ht="6" customHeight="1" x14ac:dyDescent="0.5">
      <c r="A17" s="55"/>
      <c r="B17" s="83"/>
      <c r="C17" s="83"/>
      <c r="D17" s="83"/>
    </row>
    <row r="18" spans="1:5" ht="20.45" customHeight="1" x14ac:dyDescent="0.5">
      <c r="A18" s="81" t="s">
        <v>59</v>
      </c>
      <c r="B18" s="80">
        <f t="shared" ref="B18:B24" si="0">B7*100/$B$5</f>
        <v>2.7624366425452407</v>
      </c>
      <c r="C18" s="80">
        <f>C7*100/$C$5</f>
        <v>2.4134303710565344</v>
      </c>
      <c r="D18" s="80">
        <f t="shared" ref="D18:D25" si="1">D7*100/$D$5</f>
        <v>3.2000959366531712</v>
      </c>
      <c r="E18" s="50"/>
    </row>
    <row r="19" spans="1:5" ht="20.45" customHeight="1" x14ac:dyDescent="0.5">
      <c r="A19" s="81" t="s">
        <v>58</v>
      </c>
      <c r="B19" s="80">
        <f t="shared" si="0"/>
        <v>1.5855344498591704</v>
      </c>
      <c r="C19" s="80">
        <f t="shared" ref="C19:C25" si="2">C8*100/$C$5</f>
        <v>1.9121607830767275</v>
      </c>
      <c r="D19" s="80">
        <f t="shared" si="1"/>
        <v>1.1759399465188956</v>
      </c>
      <c r="E19" s="50"/>
    </row>
    <row r="20" spans="1:5" ht="20.45" customHeight="1" x14ac:dyDescent="0.5">
      <c r="A20" s="82" t="s">
        <v>57</v>
      </c>
      <c r="B20" s="80">
        <f t="shared" si="0"/>
        <v>5.7372095959495697</v>
      </c>
      <c r="C20" s="80">
        <f t="shared" si="2"/>
        <v>6.55718284207867</v>
      </c>
      <c r="D20" s="80">
        <f t="shared" si="1"/>
        <v>4.7089503885792423</v>
      </c>
      <c r="E20" s="50"/>
    </row>
    <row r="21" spans="1:5" ht="20.45" customHeight="1" x14ac:dyDescent="0.5">
      <c r="A21" s="81" t="s">
        <v>56</v>
      </c>
      <c r="B21" s="80">
        <f t="shared" si="0"/>
        <v>8.0414635482715706</v>
      </c>
      <c r="C21" s="80">
        <f t="shared" si="2"/>
        <v>8.6270608503028026</v>
      </c>
      <c r="D21" s="80">
        <f t="shared" si="1"/>
        <v>7.3071154211010523</v>
      </c>
      <c r="E21" s="50"/>
    </row>
    <row r="22" spans="1:5" ht="20.45" customHeight="1" x14ac:dyDescent="0.5">
      <c r="A22" s="81" t="s">
        <v>55</v>
      </c>
      <c r="B22" s="80">
        <f t="shared" si="0"/>
        <v>11.428918553857907</v>
      </c>
      <c r="C22" s="80">
        <f t="shared" si="2"/>
        <v>11.804242236530165</v>
      </c>
      <c r="D22" s="80">
        <f t="shared" si="1"/>
        <v>10.958256816692977</v>
      </c>
      <c r="E22" s="50"/>
    </row>
    <row r="23" spans="1:5" ht="20.45" customHeight="1" x14ac:dyDescent="0.5">
      <c r="A23" s="81" t="s">
        <v>54</v>
      </c>
      <c r="B23" s="80">
        <f t="shared" si="0"/>
        <v>15.93229060376091</v>
      </c>
      <c r="C23" s="80">
        <f t="shared" si="2"/>
        <v>15.461569093704014</v>
      </c>
      <c r="D23" s="80">
        <f t="shared" si="1"/>
        <v>16.522582700616788</v>
      </c>
      <c r="E23" s="50"/>
    </row>
    <row r="24" spans="1:5" ht="20.45" customHeight="1" x14ac:dyDescent="0.5">
      <c r="A24" s="81" t="s">
        <v>53</v>
      </c>
      <c r="B24" s="80">
        <f t="shared" si="0"/>
        <v>39.35431974163896</v>
      </c>
      <c r="C24" s="80">
        <f t="shared" si="2"/>
        <v>40.149381762750473</v>
      </c>
      <c r="D24" s="80">
        <f t="shared" si="1"/>
        <v>38.357299597996786</v>
      </c>
      <c r="E24" s="50"/>
    </row>
    <row r="25" spans="1:5" ht="20.45" customHeight="1" x14ac:dyDescent="0.5">
      <c r="A25" s="81" t="s">
        <v>52</v>
      </c>
      <c r="B25" s="80">
        <f>B14*100/$B$5</f>
        <v>15.157826864116672</v>
      </c>
      <c r="C25" s="80">
        <f t="shared" si="2"/>
        <v>13.074972060500613</v>
      </c>
      <c r="D25" s="80">
        <f t="shared" si="1"/>
        <v>17.769759191841089</v>
      </c>
      <c r="E25" s="50"/>
    </row>
    <row r="26" spans="1:5" ht="5.25" customHeight="1" x14ac:dyDescent="0.5">
      <c r="A26" s="79"/>
      <c r="B26" s="79"/>
      <c r="C26" s="79"/>
      <c r="D26" s="79"/>
      <c r="E26" s="50"/>
    </row>
    <row r="27" spans="1:5" ht="6.75" customHeight="1" x14ac:dyDescent="0.5">
      <c r="E27" s="50"/>
    </row>
    <row r="28" spans="1:5" ht="37.5" customHeight="1" x14ac:dyDescent="0.55000000000000004">
      <c r="A28" s="239" t="s">
        <v>51</v>
      </c>
      <c r="B28" s="239"/>
      <c r="D28" s="78"/>
      <c r="E28" s="19"/>
    </row>
    <row r="29" spans="1:5" ht="17.25" customHeight="1" x14ac:dyDescent="0.55000000000000004">
      <c r="A29" s="77"/>
      <c r="C29" s="76"/>
      <c r="D29" s="76"/>
      <c r="E29" s="19"/>
    </row>
    <row r="30" spans="1:5" ht="17.25" customHeight="1" x14ac:dyDescent="0.55000000000000004">
      <c r="B30" s="76"/>
      <c r="C30" s="76"/>
      <c r="D30" s="76"/>
      <c r="E30" s="19"/>
    </row>
    <row r="31" spans="1:5" ht="17.25" customHeight="1" x14ac:dyDescent="0.55000000000000004">
      <c r="B31" s="76"/>
      <c r="C31" s="76"/>
      <c r="D31" s="76"/>
      <c r="E31" s="19"/>
    </row>
    <row r="32" spans="1:5" ht="17.25" customHeight="1" x14ac:dyDescent="0.55000000000000004">
      <c r="B32" s="76"/>
      <c r="C32" s="76"/>
      <c r="D32" s="76"/>
      <c r="E32" s="19"/>
    </row>
    <row r="33" spans="2:5" ht="17.25" customHeight="1" x14ac:dyDescent="0.55000000000000004">
      <c r="B33" s="76"/>
      <c r="C33" s="76"/>
      <c r="D33" s="76"/>
      <c r="E33" s="19"/>
    </row>
    <row r="34" spans="2:5" ht="17.25" customHeight="1" x14ac:dyDescent="0.55000000000000004">
      <c r="B34" s="76"/>
      <c r="C34" s="76"/>
      <c r="D34" s="76"/>
      <c r="E34" s="19"/>
    </row>
    <row r="35" spans="2:5" ht="17.25" customHeight="1" x14ac:dyDescent="0.55000000000000004">
      <c r="B35" s="76"/>
      <c r="C35" s="76"/>
      <c r="D35" s="76"/>
      <c r="E35" s="19"/>
    </row>
    <row r="36" spans="2:5" ht="17.25" customHeight="1" x14ac:dyDescent="0.55000000000000004">
      <c r="B36" s="76"/>
      <c r="C36" s="76"/>
      <c r="D36" s="76"/>
      <c r="E36" s="19"/>
    </row>
    <row r="37" spans="2:5" ht="17.25" customHeight="1" x14ac:dyDescent="0.55000000000000004">
      <c r="B37" s="76"/>
      <c r="C37" s="76"/>
      <c r="D37" s="76"/>
      <c r="E37" s="19"/>
    </row>
    <row r="38" spans="2:5" ht="17.25" customHeight="1" x14ac:dyDescent="0.55000000000000004">
      <c r="B38" s="76"/>
      <c r="C38" s="76"/>
      <c r="D38" s="76"/>
    </row>
    <row r="39" spans="2:5" ht="17.25" customHeight="1" x14ac:dyDescent="0.55000000000000004">
      <c r="B39" s="76"/>
      <c r="C39" s="76"/>
      <c r="D39" s="76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view="pageBreakPreview" zoomScale="90" zoomScaleNormal="90" zoomScaleSheetLayoutView="90" workbookViewId="0">
      <selection activeCell="C19" sqref="C19"/>
    </sheetView>
  </sheetViews>
  <sheetFormatPr defaultRowHeight="5.25" customHeight="1" x14ac:dyDescent="0.55000000000000004"/>
  <cols>
    <col min="1" max="1" width="40.42578125" style="7" customWidth="1"/>
    <col min="2" max="2" width="16.5703125" style="6" customWidth="1"/>
    <col min="3" max="3" width="17.7109375" style="6" customWidth="1"/>
    <col min="4" max="4" width="16.140625" style="6" customWidth="1"/>
    <col min="5" max="5" width="22.7109375" style="6" customWidth="1"/>
    <col min="6" max="6" width="23" style="4" customWidth="1"/>
    <col min="7" max="7" width="20.7109375" style="4" customWidth="1"/>
    <col min="8" max="8" width="10.28515625" style="4" customWidth="1"/>
    <col min="9" max="9" width="10.85546875" style="4" customWidth="1"/>
    <col min="10" max="10" width="11.7109375" style="4" customWidth="1"/>
    <col min="11" max="11" width="13.5703125" style="4" customWidth="1"/>
    <col min="12" max="12" width="13.7109375" style="4" customWidth="1"/>
    <col min="13" max="13" width="16.42578125" style="4" customWidth="1"/>
    <col min="14" max="14" width="9.140625" style="6" customWidth="1"/>
    <col min="15" max="15" width="13.5703125" style="6" customWidth="1"/>
    <col min="16" max="17" width="13.85546875" style="6" customWidth="1"/>
    <col min="18" max="18" width="11.42578125" style="6" customWidth="1"/>
    <col min="19" max="20" width="13.140625" style="6" customWidth="1"/>
    <col min="21" max="21" width="19.42578125" style="6" customWidth="1"/>
    <col min="22" max="22" width="14.42578125" style="6" customWidth="1"/>
    <col min="23" max="23" width="14.28515625" style="6" bestFit="1" customWidth="1"/>
    <col min="24" max="16384" width="9.140625" style="6"/>
  </cols>
  <sheetData>
    <row r="1" spans="1:26" s="40" customFormat="1" ht="26.25" customHeight="1" x14ac:dyDescent="0.55000000000000004">
      <c r="A1" s="40" t="s">
        <v>39</v>
      </c>
      <c r="B1" s="6"/>
      <c r="C1" s="6"/>
      <c r="D1" s="6"/>
      <c r="F1" s="3"/>
      <c r="G1" s="3"/>
      <c r="H1" s="3"/>
      <c r="I1" s="3"/>
      <c r="J1" s="3"/>
      <c r="K1" s="3"/>
      <c r="L1" s="3"/>
      <c r="M1" s="3"/>
    </row>
    <row r="3" spans="1:26" s="7" customFormat="1" ht="26.25" customHeight="1" x14ac:dyDescent="0.55000000000000004">
      <c r="A3" s="39" t="s">
        <v>38</v>
      </c>
      <c r="B3" s="38" t="s">
        <v>0</v>
      </c>
      <c r="C3" s="38" t="s">
        <v>37</v>
      </c>
      <c r="D3" s="38" t="s">
        <v>36</v>
      </c>
      <c r="E3" s="40"/>
      <c r="F3" s="3"/>
      <c r="G3" s="3"/>
      <c r="H3" s="3"/>
      <c r="I3" s="5"/>
      <c r="J3" s="5"/>
      <c r="K3" s="5"/>
      <c r="L3" s="5"/>
      <c r="M3" s="5"/>
      <c r="R3" s="34"/>
      <c r="S3" s="34"/>
      <c r="T3" s="34"/>
      <c r="U3" s="34"/>
    </row>
    <row r="4" spans="1:26" s="7" customFormat="1" ht="21.75" customHeight="1" x14ac:dyDescent="0.55000000000000004">
      <c r="B4" s="240" t="s">
        <v>35</v>
      </c>
      <c r="C4" s="240"/>
      <c r="D4" s="240"/>
      <c r="E4" s="6"/>
      <c r="F4" s="4"/>
      <c r="G4" s="4"/>
      <c r="H4" s="4"/>
      <c r="I4" s="5"/>
      <c r="J4" s="5"/>
      <c r="K4" s="5"/>
      <c r="L4" s="5"/>
      <c r="M4" s="5"/>
      <c r="N4" s="6"/>
      <c r="O4" s="6"/>
      <c r="P4" s="6"/>
      <c r="Q4" s="6"/>
      <c r="R4" s="4"/>
      <c r="S4" s="4"/>
      <c r="T4" s="4"/>
    </row>
    <row r="5" spans="1:26" ht="21" customHeight="1" x14ac:dyDescent="0.55000000000000004">
      <c r="A5" s="24" t="s">
        <v>5</v>
      </c>
      <c r="B5" s="31">
        <v>1259323</v>
      </c>
      <c r="C5" s="31">
        <v>700621</v>
      </c>
      <c r="D5" s="31">
        <v>558702</v>
      </c>
      <c r="E5" s="6" t="s">
        <v>34</v>
      </c>
      <c r="I5" s="5"/>
      <c r="J5" s="5"/>
      <c r="K5" s="5"/>
      <c r="L5" s="5"/>
      <c r="M5" s="5"/>
      <c r="R5" s="4"/>
      <c r="S5" s="37"/>
      <c r="T5" s="37"/>
      <c r="U5" s="34"/>
    </row>
    <row r="6" spans="1:26" ht="5.25" customHeight="1" x14ac:dyDescent="0.55000000000000004">
      <c r="A6" s="24"/>
      <c r="B6" s="31"/>
      <c r="C6" s="36"/>
      <c r="D6" s="35"/>
      <c r="I6" s="5"/>
      <c r="J6" s="5"/>
      <c r="K6" s="5"/>
      <c r="L6" s="5"/>
      <c r="M6" s="5"/>
      <c r="R6" s="4"/>
      <c r="S6" s="30"/>
      <c r="T6" s="30"/>
      <c r="U6" s="34"/>
    </row>
    <row r="7" spans="1:26" ht="20.25" customHeight="1" x14ac:dyDescent="0.55000000000000004">
      <c r="A7" s="20" t="s">
        <v>28</v>
      </c>
      <c r="B7" s="26">
        <v>12999</v>
      </c>
      <c r="C7" s="26">
        <v>3838</v>
      </c>
      <c r="D7" s="26">
        <v>9161</v>
      </c>
      <c r="E7" s="11"/>
      <c r="I7" s="5"/>
      <c r="J7" s="5"/>
      <c r="K7" s="5"/>
      <c r="L7" s="5"/>
      <c r="M7" s="5"/>
      <c r="R7" s="4"/>
    </row>
    <row r="8" spans="1:26" ht="20.25" customHeight="1" x14ac:dyDescent="0.55000000000000004">
      <c r="A8" s="6" t="s">
        <v>27</v>
      </c>
      <c r="B8" s="26">
        <v>292210</v>
      </c>
      <c r="C8" s="26">
        <v>162141</v>
      </c>
      <c r="D8" s="26">
        <v>130069</v>
      </c>
      <c r="E8" s="11"/>
      <c r="I8" s="5"/>
      <c r="J8" s="5"/>
      <c r="K8" s="5"/>
      <c r="L8" s="5"/>
      <c r="M8" s="5"/>
      <c r="R8" s="4"/>
    </row>
    <row r="9" spans="1:26" ht="20.25" customHeight="1" x14ac:dyDescent="0.55000000000000004">
      <c r="A9" s="13" t="s">
        <v>26</v>
      </c>
      <c r="B9" s="26">
        <v>250592</v>
      </c>
      <c r="C9" s="26">
        <v>149978</v>
      </c>
      <c r="D9" s="26">
        <v>100614</v>
      </c>
      <c r="E9" s="11"/>
      <c r="I9" s="5"/>
      <c r="J9" s="5"/>
      <c r="K9" s="5"/>
      <c r="L9" s="5"/>
      <c r="M9" s="5"/>
      <c r="R9" s="4"/>
    </row>
    <row r="10" spans="1:26" ht="20.25" customHeight="1" x14ac:dyDescent="0.55000000000000004">
      <c r="A10" s="13" t="s">
        <v>25</v>
      </c>
      <c r="B10" s="26">
        <v>233536</v>
      </c>
      <c r="C10" s="26">
        <v>145949</v>
      </c>
      <c r="D10" s="26">
        <v>87587</v>
      </c>
      <c r="E10" s="11"/>
      <c r="I10" s="5"/>
      <c r="J10" s="5"/>
      <c r="K10" s="5"/>
      <c r="L10" s="5"/>
      <c r="M10" s="5"/>
      <c r="R10" s="4"/>
    </row>
    <row r="11" spans="1:26" ht="20.25" customHeight="1" x14ac:dyDescent="0.55000000000000004">
      <c r="A11" s="6" t="s">
        <v>24</v>
      </c>
      <c r="B11" s="26">
        <v>259870</v>
      </c>
      <c r="C11" s="26">
        <v>132451</v>
      </c>
      <c r="D11" s="26">
        <v>127419</v>
      </c>
      <c r="E11" s="11"/>
      <c r="I11" s="5"/>
      <c r="J11" s="5"/>
      <c r="K11" s="5"/>
      <c r="L11" s="5"/>
      <c r="M11" s="5"/>
      <c r="R11" s="4"/>
    </row>
    <row r="12" spans="1:26" ht="20.25" customHeight="1" x14ac:dyDescent="0.55000000000000004">
      <c r="A12" s="13" t="s">
        <v>33</v>
      </c>
      <c r="B12" s="26">
        <v>217834</v>
      </c>
      <c r="C12" s="26">
        <v>112085</v>
      </c>
      <c r="D12" s="26">
        <v>105749</v>
      </c>
      <c r="E12" s="11"/>
      <c r="I12" s="5"/>
      <c r="J12" s="5"/>
      <c r="K12" s="5"/>
      <c r="L12" s="5"/>
      <c r="M12" s="5"/>
      <c r="R12" s="4"/>
    </row>
    <row r="13" spans="1:26" ht="20.25" customHeight="1" x14ac:dyDescent="0.55000000000000004">
      <c r="A13" s="13" t="s">
        <v>32</v>
      </c>
      <c r="B13" s="26">
        <v>42036</v>
      </c>
      <c r="C13" s="26">
        <v>20366</v>
      </c>
      <c r="D13" s="26">
        <v>21670</v>
      </c>
      <c r="E13" s="11"/>
      <c r="I13" s="5"/>
      <c r="J13" s="5"/>
      <c r="K13" s="5"/>
      <c r="L13" s="5"/>
      <c r="M13" s="5"/>
      <c r="R13" s="4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5" t="s">
        <v>31</v>
      </c>
      <c r="B14" s="12" t="s">
        <v>2</v>
      </c>
      <c r="C14" s="12" t="s">
        <v>2</v>
      </c>
      <c r="D14" s="12" t="s">
        <v>2</v>
      </c>
      <c r="E14" s="11"/>
      <c r="I14" s="5"/>
      <c r="J14" s="5"/>
      <c r="K14" s="5"/>
      <c r="L14" s="5"/>
      <c r="M14" s="5"/>
      <c r="R14" s="4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6" t="s">
        <v>20</v>
      </c>
      <c r="B15" s="26">
        <v>209279</v>
      </c>
      <c r="C15" s="26">
        <v>106264</v>
      </c>
      <c r="D15" s="26">
        <v>103015</v>
      </c>
      <c r="E15" s="11"/>
      <c r="I15" s="5"/>
      <c r="J15" s="5"/>
      <c r="K15" s="5"/>
      <c r="L15" s="5"/>
      <c r="M15" s="5"/>
      <c r="R15" s="4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5" t="s">
        <v>19</v>
      </c>
      <c r="B16" s="26">
        <v>131654</v>
      </c>
      <c r="C16" s="26">
        <v>57412</v>
      </c>
      <c r="D16" s="26">
        <v>74242</v>
      </c>
      <c r="E16" s="11"/>
      <c r="I16" s="5"/>
      <c r="J16" s="5"/>
      <c r="K16" s="5"/>
      <c r="L16" s="5"/>
      <c r="M16" s="5"/>
      <c r="R16" s="4"/>
    </row>
    <row r="17" spans="1:18" ht="20.25" customHeight="1" x14ac:dyDescent="0.55000000000000004">
      <c r="A17" s="15" t="s">
        <v>18</v>
      </c>
      <c r="B17" s="26">
        <v>59252</v>
      </c>
      <c r="C17" s="26">
        <v>41150</v>
      </c>
      <c r="D17" s="26">
        <v>18102</v>
      </c>
      <c r="E17" s="11"/>
      <c r="I17" s="5"/>
      <c r="J17" s="5"/>
      <c r="K17" s="5"/>
      <c r="L17" s="5"/>
      <c r="M17" s="5"/>
      <c r="R17" s="4"/>
    </row>
    <row r="18" spans="1:18" ht="20.25" customHeight="1" x14ac:dyDescent="0.55000000000000004">
      <c r="A18" s="15" t="s">
        <v>17</v>
      </c>
      <c r="B18" s="26">
        <v>18373</v>
      </c>
      <c r="C18" s="26">
        <v>7702</v>
      </c>
      <c r="D18" s="26">
        <v>10671</v>
      </c>
      <c r="E18" s="11"/>
      <c r="I18" s="5"/>
      <c r="J18" s="5"/>
      <c r="K18" s="5"/>
      <c r="L18" s="5"/>
      <c r="M18" s="5"/>
      <c r="R18" s="4"/>
    </row>
    <row r="19" spans="1:18" ht="18" customHeight="1" x14ac:dyDescent="0.55000000000000004">
      <c r="A19" s="13" t="s">
        <v>16</v>
      </c>
      <c r="B19" s="12" t="s">
        <v>2</v>
      </c>
      <c r="C19" s="12" t="s">
        <v>2</v>
      </c>
      <c r="D19" s="12" t="s">
        <v>2</v>
      </c>
      <c r="E19" s="11"/>
      <c r="I19" s="5"/>
      <c r="J19" s="5"/>
      <c r="K19" s="5"/>
      <c r="L19" s="5"/>
      <c r="M19" s="5"/>
      <c r="R19" s="4"/>
    </row>
    <row r="20" spans="1:18" ht="22.5" customHeight="1" x14ac:dyDescent="0.8">
      <c r="A20" s="13" t="s">
        <v>15</v>
      </c>
      <c r="B20" s="12">
        <v>837</v>
      </c>
      <c r="C20" s="12">
        <v>0</v>
      </c>
      <c r="D20" s="12">
        <v>837</v>
      </c>
      <c r="E20" s="231"/>
      <c r="I20" s="5"/>
      <c r="J20" s="5"/>
      <c r="K20" s="5"/>
      <c r="L20" s="5"/>
      <c r="M20" s="5"/>
      <c r="R20" s="4"/>
    </row>
    <row r="21" spans="1:18" ht="22.5" customHeight="1" x14ac:dyDescent="0.55000000000000004">
      <c r="A21" s="6"/>
      <c r="B21" s="238" t="s">
        <v>29</v>
      </c>
      <c r="C21" s="238"/>
      <c r="D21" s="238"/>
      <c r="E21" s="11"/>
      <c r="I21" s="5"/>
      <c r="J21" s="5"/>
      <c r="K21" s="5"/>
      <c r="L21" s="5"/>
      <c r="M21" s="5"/>
      <c r="R21" s="4"/>
    </row>
    <row r="22" spans="1:18" ht="21" customHeight="1" x14ac:dyDescent="0.55000000000000004">
      <c r="A22" s="24" t="s">
        <v>5</v>
      </c>
      <c r="B22" s="23">
        <f>B5/$B$5*100</f>
        <v>100</v>
      </c>
      <c r="C22" s="23">
        <f>C5/$C$5*100</f>
        <v>100</v>
      </c>
      <c r="D22" s="23">
        <f>D5/$D$5*100</f>
        <v>100</v>
      </c>
      <c r="E22" s="22"/>
      <c r="F22" s="6"/>
      <c r="G22" s="19"/>
      <c r="H22" s="1"/>
      <c r="I22" s="6"/>
      <c r="J22" s="2"/>
      <c r="K22" s="2"/>
      <c r="L22" s="2"/>
      <c r="M22" s="6"/>
    </row>
    <row r="23" spans="1:18" ht="15.75" customHeight="1" x14ac:dyDescent="0.55000000000000004">
      <c r="A23" s="24"/>
      <c r="B23" s="23"/>
      <c r="C23" s="23"/>
      <c r="D23" s="23"/>
      <c r="E23" s="22"/>
      <c r="F23" s="6"/>
      <c r="G23" s="19"/>
      <c r="H23" s="21"/>
      <c r="I23" s="6"/>
      <c r="J23" s="2"/>
      <c r="K23" s="2"/>
      <c r="L23" s="2"/>
      <c r="M23" s="6"/>
    </row>
    <row r="24" spans="1:18" ht="20.25" customHeight="1" x14ac:dyDescent="0.55000000000000004">
      <c r="A24" s="20" t="s">
        <v>28</v>
      </c>
      <c r="B24" s="14">
        <f>B7*100/$B$5</f>
        <v>1.0322212807992865</v>
      </c>
      <c r="C24" s="14">
        <f>C7*100/$C$5</f>
        <v>0.5477997376613033</v>
      </c>
      <c r="D24" s="14">
        <f>D7*100/$D$5</f>
        <v>1.6396934322769563</v>
      </c>
      <c r="F24" s="6"/>
      <c r="G24" s="19"/>
      <c r="H24" s="19"/>
      <c r="I24" s="6"/>
      <c r="J24" s="6"/>
      <c r="K24" s="6"/>
      <c r="L24" s="6"/>
      <c r="M24" s="6"/>
    </row>
    <row r="25" spans="1:18" ht="20.25" customHeight="1" x14ac:dyDescent="0.55000000000000004">
      <c r="A25" s="6" t="s">
        <v>27</v>
      </c>
      <c r="B25" s="14">
        <f>B8*100/$B$5</f>
        <v>23.203737246123513</v>
      </c>
      <c r="C25" s="14">
        <f>C8*100/$C$5</f>
        <v>23.142469323642882</v>
      </c>
      <c r="D25" s="14">
        <f>D8*100/$D$5</f>
        <v>23.280568174089229</v>
      </c>
      <c r="F25" s="6"/>
      <c r="H25" s="19"/>
      <c r="I25" s="6"/>
      <c r="J25" s="6"/>
      <c r="K25" s="6"/>
      <c r="L25" s="6"/>
      <c r="M25" s="6"/>
    </row>
    <row r="26" spans="1:18" ht="20.25" customHeight="1" x14ac:dyDescent="0.55000000000000004">
      <c r="A26" s="13" t="s">
        <v>26</v>
      </c>
      <c r="B26" s="14">
        <f>B9*100/$B$5</f>
        <v>19.898945703366014</v>
      </c>
      <c r="C26" s="14">
        <f>C9*100/$C$5</f>
        <v>21.406438002857467</v>
      </c>
      <c r="D26" s="14">
        <f>D9*100/$D$5</f>
        <v>18.008526907009461</v>
      </c>
      <c r="F26" s="6"/>
      <c r="G26" s="19"/>
      <c r="I26" s="6"/>
      <c r="J26" s="6"/>
      <c r="K26" s="6"/>
      <c r="L26" s="6"/>
      <c r="M26" s="6"/>
    </row>
    <row r="27" spans="1:18" ht="20.25" customHeight="1" x14ac:dyDescent="0.55000000000000004">
      <c r="A27" s="13" t="s">
        <v>25</v>
      </c>
      <c r="B27" s="14">
        <f>B10*100/$B$5</f>
        <v>18.544567199995551</v>
      </c>
      <c r="C27" s="14">
        <f>C10*100/$C$5</f>
        <v>20.831376735781543</v>
      </c>
      <c r="D27" s="14">
        <f>D10*100/$D$5</f>
        <v>15.676872465106623</v>
      </c>
      <c r="F27" s="6"/>
      <c r="H27" s="1"/>
      <c r="I27" s="6"/>
      <c r="J27" s="6"/>
      <c r="K27" s="6"/>
      <c r="L27" s="6"/>
      <c r="M27" s="6"/>
    </row>
    <row r="28" spans="1:18" ht="20.25" customHeight="1" x14ac:dyDescent="0.55000000000000004">
      <c r="A28" s="6" t="s">
        <v>24</v>
      </c>
      <c r="B28" s="14">
        <f>SUM(B29:B31)</f>
        <v>20.635690764005737</v>
      </c>
      <c r="C28" s="14">
        <f>SUM(C29:C31)</f>
        <v>18.904800170134781</v>
      </c>
      <c r="D28" s="14">
        <f>SUM(D29:D31)</f>
        <v>22.806254497030618</v>
      </c>
      <c r="F28" s="6"/>
      <c r="I28" s="6"/>
      <c r="J28" s="6"/>
      <c r="K28" s="6"/>
      <c r="L28" s="6"/>
      <c r="M28" s="6"/>
    </row>
    <row r="29" spans="1:18" ht="20.25" customHeight="1" x14ac:dyDescent="0.55000000000000004">
      <c r="A29" s="13" t="s">
        <v>23</v>
      </c>
      <c r="B29" s="14">
        <f>B12*100/$B$5</f>
        <v>17.297706783724269</v>
      </c>
      <c r="C29" s="14">
        <f>C12*100/$C$5</f>
        <v>15.997950389725686</v>
      </c>
      <c r="D29" s="14">
        <f>D12*100/$D$5</f>
        <v>18.927621522743788</v>
      </c>
      <c r="F29" s="6"/>
      <c r="G29" s="18"/>
      <c r="I29" s="6"/>
      <c r="J29" s="6"/>
      <c r="K29" s="6"/>
      <c r="L29" s="6"/>
      <c r="M29" s="6"/>
    </row>
    <row r="30" spans="1:18" ht="20.25" customHeight="1" x14ac:dyDescent="0.55000000000000004">
      <c r="A30" s="13" t="s">
        <v>22</v>
      </c>
      <c r="B30" s="14">
        <f>B13*100/$B$5</f>
        <v>3.3379839802814688</v>
      </c>
      <c r="C30" s="14">
        <f>C13*100/$C$5</f>
        <v>2.906849780409094</v>
      </c>
      <c r="D30" s="14">
        <f>D13*100/$D$5</f>
        <v>3.8786329742868291</v>
      </c>
      <c r="F30" s="6"/>
      <c r="G30" s="17"/>
      <c r="I30" s="6"/>
      <c r="J30" s="6"/>
      <c r="K30" s="6"/>
      <c r="L30" s="6"/>
      <c r="M30" s="6"/>
    </row>
    <row r="31" spans="1:18" ht="20.25" customHeight="1" x14ac:dyDescent="0.55000000000000004">
      <c r="A31" s="15" t="s">
        <v>21</v>
      </c>
      <c r="B31" s="16">
        <v>0</v>
      </c>
      <c r="C31" s="16">
        <v>0</v>
      </c>
      <c r="D31" s="16">
        <v>0</v>
      </c>
      <c r="F31" s="6"/>
      <c r="I31" s="6"/>
      <c r="J31" s="6"/>
      <c r="K31" s="6"/>
      <c r="L31" s="6"/>
      <c r="M31" s="6"/>
    </row>
    <row r="32" spans="1:18" ht="20.25" customHeight="1" x14ac:dyDescent="0.55000000000000004">
      <c r="A32" s="6" t="s">
        <v>20</v>
      </c>
      <c r="B32" s="14">
        <f>SUM(B33:B35)+0.05</f>
        <v>16.668373522916678</v>
      </c>
      <c r="C32" s="14">
        <f>SUM(C33:C35)</f>
        <v>15.167116029922026</v>
      </c>
      <c r="D32" s="14">
        <f>SUM(D33:D35)</f>
        <v>18.438272997053886</v>
      </c>
      <c r="F32" s="6"/>
      <c r="I32" s="6"/>
      <c r="J32" s="6"/>
      <c r="K32" s="6"/>
      <c r="L32" s="6"/>
      <c r="M32" s="6"/>
    </row>
    <row r="33" spans="1:13" ht="20.25" customHeight="1" x14ac:dyDescent="0.55000000000000004">
      <c r="A33" s="15" t="s">
        <v>19</v>
      </c>
      <c r="B33" s="14">
        <f>B16*100/$B$5</f>
        <v>10.454347296126569</v>
      </c>
      <c r="C33" s="14">
        <f>C16*100/$C$5</f>
        <v>8.1944446426812778</v>
      </c>
      <c r="D33" s="14">
        <f>D16*100/$D$5</f>
        <v>13.28830038195675</v>
      </c>
      <c r="F33" s="6"/>
      <c r="G33" s="6"/>
      <c r="I33" s="6"/>
      <c r="J33" s="6"/>
      <c r="K33" s="6"/>
      <c r="L33" s="6"/>
      <c r="M33" s="6"/>
    </row>
    <row r="34" spans="1:13" ht="20.25" customHeight="1" x14ac:dyDescent="0.55000000000000004">
      <c r="A34" s="15" t="s">
        <v>18</v>
      </c>
      <c r="B34" s="14">
        <f>B17*100/$B$5</f>
        <v>4.7050677228955555</v>
      </c>
      <c r="C34" s="14">
        <f>C17*100/$C$5</f>
        <v>5.8733609183852611</v>
      </c>
      <c r="D34" s="14">
        <f>D17*100/$D$5</f>
        <v>3.2400098800433863</v>
      </c>
      <c r="F34" s="6"/>
      <c r="G34" s="6"/>
      <c r="H34" s="6"/>
      <c r="I34" s="6"/>
      <c r="J34" s="6"/>
      <c r="K34" s="6"/>
      <c r="L34" s="6"/>
      <c r="M34" s="6"/>
    </row>
    <row r="35" spans="1:13" ht="20.25" customHeight="1" x14ac:dyDescent="0.55000000000000004">
      <c r="A35" s="15" t="s">
        <v>17</v>
      </c>
      <c r="B35" s="14">
        <f>B18*100/$B$5</f>
        <v>1.4589585038945529</v>
      </c>
      <c r="C35" s="14">
        <f>C18*100/$C$5</f>
        <v>1.0993104688554867</v>
      </c>
      <c r="D35" s="14">
        <f>D18*100/$D$5</f>
        <v>1.9099627350537496</v>
      </c>
      <c r="F35" s="6"/>
      <c r="G35" s="6"/>
      <c r="H35" s="6"/>
      <c r="I35" s="6"/>
      <c r="J35" s="6"/>
      <c r="K35" s="6"/>
      <c r="L35" s="6"/>
      <c r="M35" s="6"/>
    </row>
    <row r="36" spans="1:13" ht="20.25" customHeight="1" x14ac:dyDescent="0.55000000000000004">
      <c r="A36" s="13" t="s">
        <v>16</v>
      </c>
      <c r="B36" s="232">
        <v>0</v>
      </c>
      <c r="C36" s="232">
        <v>0</v>
      </c>
      <c r="D36" s="232">
        <v>0</v>
      </c>
      <c r="F36" s="6"/>
      <c r="G36" s="6"/>
      <c r="H36" s="6"/>
      <c r="I36" s="6"/>
      <c r="J36" s="6"/>
      <c r="K36" s="6"/>
      <c r="L36" s="6"/>
      <c r="M36" s="6"/>
    </row>
    <row r="37" spans="1:13" ht="20.25" customHeight="1" x14ac:dyDescent="0.55000000000000004">
      <c r="A37" s="13" t="s">
        <v>15</v>
      </c>
      <c r="B37" s="14">
        <f t="shared" ref="B37" si="0">B20*100/$B$5</f>
        <v>6.646428279321509E-2</v>
      </c>
      <c r="C37" s="14">
        <f t="shared" ref="C37" si="1">C20*100/$C$5</f>
        <v>0</v>
      </c>
      <c r="D37" s="14">
        <f t="shared" ref="D37" si="2">D20*100/$D$5</f>
        <v>0.14981152743322917</v>
      </c>
      <c r="F37" s="6"/>
      <c r="G37" s="6"/>
      <c r="H37" s="6"/>
      <c r="I37" s="6"/>
      <c r="J37" s="6"/>
      <c r="K37" s="6"/>
      <c r="L37" s="6"/>
      <c r="M37" s="6"/>
    </row>
    <row r="38" spans="1:13" ht="17.25" customHeight="1" x14ac:dyDescent="0.55000000000000004">
      <c r="A38" s="10"/>
      <c r="B38" s="10"/>
      <c r="C38" s="10"/>
      <c r="D38" s="10"/>
      <c r="F38" s="6"/>
      <c r="G38" s="6"/>
      <c r="H38" s="6"/>
      <c r="I38" s="6"/>
      <c r="J38" s="6"/>
      <c r="K38" s="6"/>
      <c r="L38" s="6"/>
      <c r="M38" s="6"/>
    </row>
    <row r="39" spans="1:13" ht="17.25" customHeight="1" x14ac:dyDescent="0.55000000000000004">
      <c r="F39" s="6"/>
      <c r="G39" s="6"/>
      <c r="H39" s="6"/>
      <c r="I39" s="6"/>
      <c r="J39" s="6"/>
      <c r="K39" s="6"/>
      <c r="L39" s="6"/>
      <c r="M39" s="6"/>
    </row>
    <row r="40" spans="1:13" ht="23.25" customHeight="1" x14ac:dyDescent="0.55000000000000004">
      <c r="A40" s="9" t="s">
        <v>14</v>
      </c>
      <c r="B40" s="8"/>
      <c r="C40" s="8"/>
      <c r="D40" s="8"/>
      <c r="F40" s="6"/>
      <c r="G40" s="6"/>
      <c r="H40" s="6"/>
      <c r="I40" s="6"/>
      <c r="J40" s="6"/>
      <c r="K40" s="6"/>
      <c r="L40" s="6"/>
      <c r="M40" s="6"/>
    </row>
    <row r="41" spans="1:13" ht="15" customHeight="1" x14ac:dyDescent="0.55000000000000004">
      <c r="B41" s="8"/>
      <c r="C41" s="8"/>
      <c r="D41" s="8"/>
      <c r="F41" s="6"/>
      <c r="G41" s="6"/>
      <c r="H41" s="6"/>
      <c r="I41" s="6"/>
      <c r="J41" s="6"/>
      <c r="K41" s="6"/>
      <c r="L41" s="6"/>
      <c r="M41" s="6"/>
    </row>
    <row r="42" spans="1:13" ht="15" customHeight="1" x14ac:dyDescent="0.55000000000000004">
      <c r="B42" s="8"/>
      <c r="C42" s="8"/>
      <c r="D42" s="8"/>
      <c r="F42" s="6"/>
      <c r="G42" s="6"/>
      <c r="H42" s="6"/>
      <c r="I42" s="6"/>
      <c r="J42" s="6"/>
      <c r="K42" s="6"/>
      <c r="L42" s="6"/>
      <c r="M42" s="6"/>
    </row>
    <row r="43" spans="1:13" ht="15" customHeight="1" x14ac:dyDescent="0.55000000000000004">
      <c r="B43" s="8"/>
      <c r="C43" s="8"/>
      <c r="D43" s="8"/>
      <c r="F43" s="6"/>
      <c r="G43" s="6"/>
      <c r="H43" s="6"/>
      <c r="I43" s="6"/>
      <c r="J43" s="6"/>
      <c r="K43" s="6"/>
      <c r="L43" s="6"/>
      <c r="M43" s="6"/>
    </row>
    <row r="44" spans="1:13" ht="15" customHeight="1" x14ac:dyDescent="0.55000000000000004">
      <c r="B44" s="8"/>
      <c r="C44" s="8"/>
      <c r="D44" s="8"/>
      <c r="F44" s="6"/>
      <c r="G44" s="6"/>
      <c r="H44" s="6"/>
      <c r="I44" s="6"/>
      <c r="J44" s="6"/>
      <c r="K44" s="6"/>
      <c r="L44" s="6"/>
      <c r="M44" s="6"/>
    </row>
    <row r="45" spans="1:13" ht="15" customHeight="1" x14ac:dyDescent="0.55000000000000004">
      <c r="B45" s="8"/>
      <c r="C45" s="8"/>
      <c r="D45" s="8"/>
      <c r="F45" s="6"/>
      <c r="G45" s="6"/>
      <c r="H45" s="6"/>
      <c r="I45" s="6"/>
      <c r="J45" s="6"/>
      <c r="K45" s="6"/>
      <c r="L45" s="6"/>
      <c r="M45" s="6"/>
    </row>
    <row r="46" spans="1:13" ht="15" customHeight="1" x14ac:dyDescent="0.55000000000000004">
      <c r="B46" s="8"/>
      <c r="C46" s="8"/>
      <c r="D46" s="8"/>
      <c r="F46" s="6"/>
      <c r="G46" s="6"/>
      <c r="H46" s="6"/>
      <c r="I46" s="6"/>
      <c r="J46" s="6"/>
      <c r="K46" s="6"/>
      <c r="L46" s="6"/>
      <c r="M46" s="6"/>
    </row>
    <row r="47" spans="1:13" ht="15" customHeight="1" x14ac:dyDescent="0.55000000000000004">
      <c r="B47" s="8"/>
      <c r="C47" s="8"/>
      <c r="D47" s="8"/>
      <c r="F47" s="6"/>
      <c r="G47" s="6"/>
      <c r="H47" s="6"/>
      <c r="I47" s="6"/>
      <c r="J47" s="6"/>
      <c r="K47" s="6"/>
      <c r="L47" s="6"/>
      <c r="M47" s="6"/>
    </row>
    <row r="48" spans="1:13" ht="15" customHeight="1" x14ac:dyDescent="0.55000000000000004">
      <c r="B48" s="8"/>
      <c r="C48" s="8"/>
      <c r="D48" s="8"/>
      <c r="F48" s="6"/>
      <c r="G48" s="6"/>
      <c r="H48" s="6"/>
      <c r="I48" s="6"/>
      <c r="J48" s="6"/>
      <c r="K48" s="6"/>
      <c r="L48" s="6"/>
      <c r="M48" s="6"/>
    </row>
    <row r="49" spans="2:4" s="6" customFormat="1" ht="15" customHeight="1" x14ac:dyDescent="0.55000000000000004">
      <c r="B49" s="8"/>
      <c r="C49" s="8"/>
      <c r="D49" s="8"/>
    </row>
    <row r="50" spans="2:4" s="6" customFormat="1" ht="15" customHeight="1" x14ac:dyDescent="0.55000000000000004">
      <c r="B50" s="8"/>
      <c r="C50" s="8"/>
      <c r="D50" s="8"/>
    </row>
    <row r="51" spans="2:4" s="6" customFormat="1" ht="15" customHeight="1" x14ac:dyDescent="0.55000000000000004">
      <c r="B51" s="8"/>
      <c r="C51" s="8"/>
      <c r="D51" s="8"/>
    </row>
    <row r="52" spans="2:4" s="6" customFormat="1" ht="15" customHeight="1" x14ac:dyDescent="0.55000000000000004">
      <c r="B52" s="8"/>
      <c r="C52" s="8"/>
      <c r="D52" s="8"/>
    </row>
    <row r="53" spans="2:4" s="6" customFormat="1" ht="15" customHeight="1" x14ac:dyDescent="0.55000000000000004">
      <c r="B53" s="8"/>
      <c r="C53" s="8"/>
      <c r="D53" s="8"/>
    </row>
    <row r="54" spans="2:4" s="6" customFormat="1" ht="15" customHeight="1" x14ac:dyDescent="0.55000000000000004">
      <c r="B54" s="8"/>
      <c r="C54" s="8"/>
      <c r="D54" s="8"/>
    </row>
    <row r="55" spans="2:4" s="6" customFormat="1" ht="15" customHeight="1" x14ac:dyDescent="0.55000000000000004">
      <c r="B55" s="8"/>
      <c r="C55" s="8"/>
      <c r="D55" s="8"/>
    </row>
    <row r="56" spans="2:4" s="6" customFormat="1" ht="15" customHeight="1" x14ac:dyDescent="0.55000000000000004">
      <c r="B56" s="8"/>
      <c r="C56" s="8"/>
      <c r="D56" s="8"/>
    </row>
    <row r="57" spans="2:4" s="6" customFormat="1" ht="15" customHeight="1" x14ac:dyDescent="0.55000000000000004">
      <c r="B57" s="8"/>
      <c r="C57" s="8"/>
      <c r="D57" s="8"/>
    </row>
    <row r="58" spans="2:4" s="6" customFormat="1" ht="15" customHeight="1" x14ac:dyDescent="0.55000000000000004">
      <c r="B58" s="8"/>
      <c r="C58" s="8"/>
      <c r="D58" s="8"/>
    </row>
    <row r="59" spans="2:4" s="6" customFormat="1" ht="15" customHeight="1" x14ac:dyDescent="0.55000000000000004">
      <c r="B59" s="8"/>
      <c r="C59" s="8"/>
      <c r="D59" s="8"/>
    </row>
    <row r="60" spans="2:4" s="6" customFormat="1" ht="15" customHeight="1" x14ac:dyDescent="0.55000000000000004">
      <c r="B60" s="8"/>
      <c r="C60" s="8"/>
      <c r="D60" s="8"/>
    </row>
    <row r="61" spans="2:4" s="6" customFormat="1" ht="15" customHeight="1" x14ac:dyDescent="0.55000000000000004">
      <c r="B61" s="8"/>
      <c r="C61" s="8"/>
      <c r="D61" s="8"/>
    </row>
    <row r="62" spans="2:4" s="6" customFormat="1" ht="15" customHeight="1" x14ac:dyDescent="0.55000000000000004">
      <c r="B62" s="8"/>
      <c r="C62" s="8"/>
      <c r="D62" s="8"/>
    </row>
    <row r="63" spans="2:4" s="6" customFormat="1" ht="15" customHeight="1" x14ac:dyDescent="0.55000000000000004">
      <c r="B63" s="8"/>
      <c r="C63" s="8"/>
      <c r="D63" s="8"/>
    </row>
    <row r="64" spans="2:4" s="6" customFormat="1" ht="15" customHeight="1" x14ac:dyDescent="0.55000000000000004"/>
    <row r="65" spans="1:13" ht="15" customHeight="1" x14ac:dyDescent="0.55000000000000004">
      <c r="A65" s="6"/>
      <c r="F65" s="6"/>
      <c r="G65" s="6"/>
      <c r="H65" s="6"/>
      <c r="I65" s="6"/>
      <c r="J65" s="6"/>
      <c r="K65" s="6"/>
      <c r="L65" s="6"/>
      <c r="M65" s="6"/>
    </row>
    <row r="66" spans="1:13" ht="15" customHeight="1" x14ac:dyDescent="0.55000000000000004">
      <c r="A66" s="6"/>
      <c r="F66" s="6"/>
      <c r="G66" s="6"/>
      <c r="H66" s="6"/>
      <c r="I66" s="6"/>
      <c r="J66" s="6"/>
      <c r="K66" s="6"/>
      <c r="L66" s="6"/>
      <c r="M66" s="6"/>
    </row>
    <row r="67" spans="1:13" ht="15" customHeight="1" x14ac:dyDescent="0.55000000000000004">
      <c r="A67" s="6"/>
      <c r="F67" s="6"/>
      <c r="G67" s="6"/>
      <c r="H67" s="6"/>
      <c r="I67" s="6"/>
      <c r="J67" s="6"/>
      <c r="K67" s="6"/>
      <c r="L67" s="6"/>
      <c r="M67" s="6"/>
    </row>
    <row r="68" spans="1:13" ht="15" customHeight="1" x14ac:dyDescent="0.55000000000000004">
      <c r="A68" s="6"/>
      <c r="F68" s="6"/>
      <c r="G68" s="6"/>
      <c r="H68" s="6"/>
      <c r="I68" s="6"/>
      <c r="J68" s="6"/>
      <c r="K68" s="6"/>
      <c r="L68" s="6"/>
      <c r="M68" s="6"/>
    </row>
    <row r="69" spans="1:13" ht="15" customHeight="1" x14ac:dyDescent="0.55000000000000004">
      <c r="A69" s="6"/>
      <c r="F69" s="6"/>
      <c r="G69" s="6"/>
      <c r="H69" s="6"/>
      <c r="I69" s="6"/>
      <c r="J69" s="6"/>
      <c r="K69" s="6"/>
      <c r="L69" s="6"/>
      <c r="M69" s="6"/>
    </row>
    <row r="70" spans="1:13" ht="15" customHeight="1" x14ac:dyDescent="0.55000000000000004">
      <c r="A70" s="6"/>
      <c r="F70" s="6"/>
      <c r="G70" s="6"/>
      <c r="H70" s="6"/>
      <c r="I70" s="6"/>
      <c r="J70" s="6"/>
      <c r="K70" s="6"/>
      <c r="L70" s="6"/>
      <c r="M70" s="6"/>
    </row>
    <row r="71" spans="1:13" ht="15" customHeight="1" x14ac:dyDescent="0.55000000000000004">
      <c r="A71" s="6"/>
      <c r="F71" s="6"/>
      <c r="G71" s="6"/>
      <c r="H71" s="6"/>
      <c r="I71" s="6"/>
      <c r="J71" s="6"/>
      <c r="K71" s="6"/>
      <c r="L71" s="6"/>
      <c r="M71" s="6"/>
    </row>
    <row r="72" spans="1:13" ht="15" customHeight="1" x14ac:dyDescent="0.55000000000000004">
      <c r="A72" s="6"/>
      <c r="F72" s="6"/>
      <c r="G72" s="6"/>
      <c r="H72" s="6"/>
      <c r="I72" s="6"/>
      <c r="J72" s="6"/>
      <c r="K72" s="6"/>
      <c r="L72" s="6"/>
      <c r="M72" s="6"/>
    </row>
    <row r="73" spans="1:13" ht="15" customHeight="1" x14ac:dyDescent="0.55000000000000004">
      <c r="A73" s="6"/>
      <c r="F73" s="6"/>
      <c r="G73" s="6"/>
      <c r="H73" s="6"/>
      <c r="I73" s="6"/>
      <c r="J73" s="6"/>
      <c r="K73" s="6"/>
      <c r="L73" s="6"/>
      <c r="M73" s="6"/>
    </row>
    <row r="74" spans="1:13" ht="15" customHeight="1" x14ac:dyDescent="0.55000000000000004">
      <c r="A74" s="6"/>
      <c r="F74" s="6"/>
      <c r="G74" s="6"/>
      <c r="H74" s="6"/>
      <c r="I74" s="6"/>
      <c r="J74" s="6"/>
      <c r="K74" s="6"/>
      <c r="L74" s="6"/>
      <c r="M74" s="6"/>
    </row>
    <row r="75" spans="1:13" ht="15" customHeight="1" x14ac:dyDescent="0.55000000000000004">
      <c r="A75" s="6"/>
      <c r="F75" s="6"/>
      <c r="G75" s="6"/>
      <c r="H75" s="6"/>
      <c r="I75" s="6"/>
      <c r="J75" s="6"/>
      <c r="K75" s="6"/>
      <c r="L75" s="6"/>
      <c r="M75" s="6"/>
    </row>
    <row r="76" spans="1:13" ht="15" customHeight="1" x14ac:dyDescent="0.55000000000000004">
      <c r="A76" s="6"/>
      <c r="F76" s="6"/>
      <c r="G76" s="6"/>
      <c r="H76" s="6"/>
      <c r="I76" s="6"/>
      <c r="J76" s="6"/>
      <c r="K76" s="6"/>
      <c r="L76" s="6"/>
      <c r="M76" s="6"/>
    </row>
    <row r="77" spans="1:13" ht="15" customHeight="1" x14ac:dyDescent="0.55000000000000004">
      <c r="A77" s="6"/>
      <c r="F77" s="6"/>
      <c r="G77" s="6"/>
      <c r="H77" s="6"/>
      <c r="I77" s="6"/>
      <c r="J77" s="6"/>
      <c r="K77" s="6"/>
      <c r="L77" s="6"/>
      <c r="M77" s="6"/>
    </row>
    <row r="78" spans="1:13" ht="15" customHeight="1" x14ac:dyDescent="0.55000000000000004">
      <c r="A78" s="6"/>
      <c r="F78" s="6"/>
      <c r="G78" s="6"/>
      <c r="H78" s="6"/>
      <c r="I78" s="6"/>
      <c r="J78" s="6"/>
      <c r="K78" s="6"/>
      <c r="L78" s="6"/>
      <c r="M78" s="6"/>
    </row>
    <row r="79" spans="1:13" ht="15" customHeight="1" x14ac:dyDescent="0.55000000000000004">
      <c r="A79" s="6"/>
      <c r="F79" s="6"/>
      <c r="G79" s="6"/>
      <c r="H79" s="6"/>
      <c r="I79" s="6"/>
      <c r="J79" s="6"/>
      <c r="K79" s="6"/>
      <c r="L79" s="6"/>
      <c r="M79" s="6"/>
    </row>
    <row r="80" spans="1:13" ht="15" customHeight="1" x14ac:dyDescent="0.55000000000000004">
      <c r="A80" s="6"/>
      <c r="F80" s="6"/>
      <c r="G80" s="6"/>
      <c r="H80" s="6"/>
      <c r="I80" s="6"/>
      <c r="J80" s="6"/>
      <c r="K80" s="6"/>
      <c r="L80" s="6"/>
      <c r="M80" s="6"/>
    </row>
    <row r="81" spans="1:13" ht="15" customHeight="1" x14ac:dyDescent="0.55000000000000004">
      <c r="A81" s="6"/>
      <c r="F81" s="6"/>
      <c r="G81" s="6"/>
      <c r="H81" s="6"/>
      <c r="I81" s="6"/>
      <c r="J81" s="6"/>
      <c r="K81" s="6"/>
      <c r="L81" s="6"/>
      <c r="M81" s="6"/>
    </row>
    <row r="82" spans="1:13" ht="15" customHeight="1" x14ac:dyDescent="0.55000000000000004">
      <c r="A82" s="6"/>
      <c r="F82" s="6"/>
      <c r="G82" s="6"/>
      <c r="H82" s="6"/>
      <c r="I82" s="6"/>
      <c r="J82" s="6"/>
      <c r="K82" s="6"/>
      <c r="L82" s="6"/>
      <c r="M82" s="6"/>
    </row>
    <row r="83" spans="1:13" ht="15" customHeight="1" x14ac:dyDescent="0.55000000000000004">
      <c r="A83" s="6"/>
      <c r="F83" s="6"/>
      <c r="G83" s="6"/>
      <c r="H83" s="6"/>
      <c r="I83" s="6"/>
      <c r="J83" s="6"/>
      <c r="K83" s="6"/>
      <c r="L83" s="6"/>
      <c r="M83" s="6"/>
    </row>
    <row r="84" spans="1:13" ht="15" customHeight="1" x14ac:dyDescent="0.55000000000000004">
      <c r="A84" s="6"/>
      <c r="F84" s="6"/>
      <c r="G84" s="6"/>
      <c r="H84" s="6"/>
      <c r="I84" s="6"/>
      <c r="J84" s="6"/>
      <c r="K84" s="6"/>
      <c r="L84" s="6"/>
      <c r="M84" s="6"/>
    </row>
    <row r="85" spans="1:13" ht="15" customHeight="1" x14ac:dyDescent="0.55000000000000004">
      <c r="A85" s="6"/>
      <c r="F85" s="6"/>
      <c r="G85" s="6"/>
      <c r="H85" s="6"/>
      <c r="I85" s="6"/>
      <c r="J85" s="6"/>
      <c r="K85" s="6"/>
      <c r="L85" s="6"/>
      <c r="M85" s="6"/>
    </row>
    <row r="86" spans="1:13" ht="15" customHeight="1" x14ac:dyDescent="0.55000000000000004">
      <c r="A86" s="6"/>
      <c r="F86" s="6"/>
      <c r="G86" s="6"/>
      <c r="H86" s="6"/>
      <c r="I86" s="6"/>
      <c r="J86" s="6"/>
      <c r="K86" s="6"/>
      <c r="L86" s="6"/>
      <c r="M86" s="6"/>
    </row>
    <row r="87" spans="1:13" ht="15" customHeight="1" x14ac:dyDescent="0.55000000000000004">
      <c r="A87" s="6"/>
      <c r="F87" s="6"/>
      <c r="G87" s="6"/>
      <c r="H87" s="6"/>
      <c r="I87" s="6"/>
      <c r="J87" s="6"/>
      <c r="K87" s="6"/>
      <c r="L87" s="6"/>
      <c r="M87" s="6"/>
    </row>
    <row r="88" spans="1:13" ht="15" customHeight="1" x14ac:dyDescent="0.55000000000000004">
      <c r="A88" s="6"/>
      <c r="F88" s="6"/>
      <c r="G88" s="6"/>
      <c r="H88" s="6"/>
      <c r="I88" s="6"/>
      <c r="J88" s="6"/>
      <c r="K88" s="6"/>
      <c r="L88" s="6"/>
      <c r="M88" s="6"/>
    </row>
    <row r="89" spans="1:13" ht="15" customHeight="1" x14ac:dyDescent="0.55000000000000004">
      <c r="A89" s="6"/>
      <c r="F89" s="6"/>
      <c r="G89" s="6"/>
      <c r="H89" s="6"/>
      <c r="I89" s="6"/>
      <c r="J89" s="6"/>
      <c r="K89" s="6"/>
      <c r="L89" s="6"/>
      <c r="M89" s="6"/>
    </row>
    <row r="90" spans="1:13" ht="15" customHeight="1" x14ac:dyDescent="0.55000000000000004">
      <c r="A90" s="6"/>
      <c r="F90" s="6"/>
      <c r="G90" s="6"/>
      <c r="H90" s="6"/>
      <c r="I90" s="6"/>
      <c r="J90" s="6"/>
      <c r="K90" s="6"/>
      <c r="L90" s="6"/>
      <c r="M90" s="6"/>
    </row>
    <row r="91" spans="1:13" ht="15" customHeight="1" x14ac:dyDescent="0.55000000000000004">
      <c r="A91" s="6"/>
      <c r="F91" s="6"/>
      <c r="G91" s="6"/>
      <c r="H91" s="6"/>
      <c r="I91" s="6"/>
      <c r="J91" s="6"/>
      <c r="K91" s="6"/>
      <c r="L91" s="6"/>
      <c r="M91" s="6"/>
    </row>
    <row r="92" spans="1:13" ht="15" customHeight="1" x14ac:dyDescent="0.55000000000000004">
      <c r="A92" s="6"/>
      <c r="L92" s="6"/>
      <c r="M92" s="6"/>
    </row>
    <row r="93" spans="1:13" ht="15" customHeight="1" x14ac:dyDescent="0.55000000000000004">
      <c r="A93" s="6"/>
      <c r="L93" s="6"/>
      <c r="M93" s="6"/>
    </row>
    <row r="94" spans="1:13" ht="15" customHeight="1" x14ac:dyDescent="0.55000000000000004">
      <c r="A94" s="6"/>
      <c r="L94" s="6"/>
      <c r="M94" s="6"/>
    </row>
    <row r="95" spans="1:13" ht="15" customHeight="1" x14ac:dyDescent="0.55000000000000004">
      <c r="A95" s="6"/>
      <c r="L95" s="6"/>
      <c r="M95" s="6"/>
    </row>
    <row r="96" spans="1:13" ht="15" customHeight="1" x14ac:dyDescent="0.55000000000000004">
      <c r="A96" s="6"/>
      <c r="L96" s="6"/>
      <c r="M96" s="6"/>
    </row>
    <row r="97" spans="1:13" ht="15" customHeight="1" x14ac:dyDescent="0.55000000000000004">
      <c r="A97" s="6"/>
      <c r="L97" s="6"/>
      <c r="M97" s="6"/>
    </row>
    <row r="98" spans="1:13" ht="15" customHeight="1" x14ac:dyDescent="0.55000000000000004">
      <c r="A98" s="6"/>
      <c r="L98" s="6"/>
      <c r="M98" s="6"/>
    </row>
    <row r="99" spans="1:13" ht="15" customHeight="1" x14ac:dyDescent="0.55000000000000004">
      <c r="A99" s="6"/>
      <c r="L99" s="6"/>
      <c r="M99" s="6"/>
    </row>
    <row r="100" spans="1:13" ht="15" customHeight="1" x14ac:dyDescent="0.55000000000000004">
      <c r="A100" s="6"/>
      <c r="L100" s="6"/>
      <c r="M100" s="6"/>
    </row>
    <row r="101" spans="1:13" ht="15" customHeight="1" x14ac:dyDescent="0.55000000000000004">
      <c r="A101" s="6"/>
      <c r="L101" s="6"/>
      <c r="M101" s="6"/>
    </row>
    <row r="102" spans="1:13" ht="15" customHeight="1" x14ac:dyDescent="0.55000000000000004">
      <c r="A102" s="6"/>
      <c r="L102" s="6"/>
      <c r="M102" s="6"/>
    </row>
    <row r="103" spans="1:13" ht="15" customHeight="1" x14ac:dyDescent="0.55000000000000004">
      <c r="A103" s="6"/>
      <c r="L103" s="6"/>
      <c r="M103" s="6"/>
    </row>
    <row r="104" spans="1:13" ht="15" customHeight="1" x14ac:dyDescent="0.55000000000000004">
      <c r="A104" s="6"/>
      <c r="L104" s="6"/>
      <c r="M104" s="6"/>
    </row>
    <row r="105" spans="1:13" ht="5.25" customHeight="1" x14ac:dyDescent="0.55000000000000004">
      <c r="A105" s="6"/>
      <c r="L105" s="6"/>
      <c r="M105" s="6"/>
    </row>
    <row r="65522" spans="1:13" ht="5.25" customHeight="1" x14ac:dyDescent="0.55000000000000004">
      <c r="F65522" s="6"/>
      <c r="G65522" s="6"/>
      <c r="H65522" s="6"/>
      <c r="I65522" s="6"/>
      <c r="J65522" s="6"/>
      <c r="K65522" s="6"/>
    </row>
    <row r="65536" spans="1:13" ht="26.25" customHeight="1" x14ac:dyDescent="0.55000000000000004">
      <c r="A65536" s="6"/>
      <c r="L65536" s="6"/>
      <c r="M65536" s="6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tabSelected="1" zoomScaleNormal="100" workbookViewId="0"/>
  </sheetViews>
  <sheetFormatPr defaultColWidth="11.28515625" defaultRowHeight="8.25" customHeight="1" x14ac:dyDescent="0.5"/>
  <cols>
    <col min="1" max="1" width="25.28515625" style="204" customWidth="1"/>
    <col min="2" max="4" width="20.140625" style="28" customWidth="1"/>
    <col min="5" max="5" width="11.28515625" style="28" customWidth="1"/>
    <col min="6" max="6" width="15.28515625" style="28" customWidth="1"/>
    <col min="7" max="7" width="20.28515625" style="28" customWidth="1"/>
    <col min="8" max="8" width="12.42578125" style="28" customWidth="1"/>
    <col min="9" max="9" width="11" style="28" customWidth="1"/>
    <col min="10" max="10" width="12.42578125" style="28" customWidth="1"/>
    <col min="11" max="11" width="12.42578125" style="28" bestFit="1" customWidth="1"/>
    <col min="12" max="12" width="14.28515625" style="28" bestFit="1" customWidth="1"/>
    <col min="13" max="13" width="12.5703125" style="28" bestFit="1" customWidth="1"/>
    <col min="14" max="14" width="12.7109375" style="28" bestFit="1" customWidth="1"/>
    <col min="15" max="17" width="13.42578125" style="28" customWidth="1"/>
    <col min="18" max="16384" width="11.28515625" style="28"/>
  </cols>
  <sheetData>
    <row r="1" spans="1:17" s="229" customFormat="1" ht="31.5" customHeight="1" x14ac:dyDescent="0.55000000000000004">
      <c r="A1" s="229" t="s">
        <v>129</v>
      </c>
      <c r="B1" s="230"/>
      <c r="C1" s="230"/>
      <c r="D1" s="230"/>
      <c r="K1" s="28"/>
      <c r="L1" s="28"/>
      <c r="M1" s="28"/>
    </row>
    <row r="3" spans="1:17" s="204" customFormat="1" ht="30" customHeight="1" x14ac:dyDescent="0.55000000000000004">
      <c r="A3" s="228" t="s">
        <v>38</v>
      </c>
      <c r="B3" s="227" t="s">
        <v>0</v>
      </c>
      <c r="C3" s="227" t="s">
        <v>37</v>
      </c>
      <c r="D3" s="227" t="s">
        <v>36</v>
      </c>
      <c r="O3" s="226"/>
      <c r="P3" s="226"/>
      <c r="Q3" s="226"/>
    </row>
    <row r="4" spans="1:17" s="204" customFormat="1" ht="24" customHeight="1" x14ac:dyDescent="0.5">
      <c r="B4" s="241" t="s">
        <v>35</v>
      </c>
      <c r="C4" s="241"/>
      <c r="D4" s="241"/>
    </row>
    <row r="5" spans="1:17" ht="21" customHeight="1" x14ac:dyDescent="0.5">
      <c r="A5" s="218" t="s">
        <v>5</v>
      </c>
      <c r="B5" s="225">
        <v>161304</v>
      </c>
      <c r="C5" s="225">
        <v>98632</v>
      </c>
      <c r="D5" s="225">
        <v>62672</v>
      </c>
      <c r="E5" s="204"/>
      <c r="F5" s="204"/>
      <c r="G5" s="204"/>
      <c r="H5" s="205"/>
      <c r="K5" s="27"/>
      <c r="L5" s="27"/>
      <c r="M5" s="27"/>
    </row>
    <row r="6" spans="1:17" ht="3.75" customHeight="1" x14ac:dyDescent="0.5">
      <c r="A6" s="218"/>
      <c r="B6" s="224"/>
      <c r="C6" s="224"/>
      <c r="D6" s="223"/>
      <c r="E6" s="204"/>
      <c r="F6" s="204"/>
      <c r="G6" s="204"/>
      <c r="H6" s="205"/>
    </row>
    <row r="7" spans="1:17" ht="21" customHeight="1" x14ac:dyDescent="0.55000000000000004">
      <c r="A7" s="213" t="s">
        <v>128</v>
      </c>
      <c r="B7" s="223">
        <v>87126</v>
      </c>
      <c r="C7" s="223">
        <v>58271</v>
      </c>
      <c r="D7" s="223">
        <v>28855</v>
      </c>
      <c r="E7" s="204"/>
      <c r="F7" s="204"/>
      <c r="G7" s="204"/>
      <c r="K7" s="27"/>
      <c r="L7" s="27"/>
      <c r="M7" s="27"/>
      <c r="N7" s="222"/>
    </row>
    <row r="8" spans="1:17" ht="21" customHeight="1" x14ac:dyDescent="0.55000000000000004">
      <c r="A8" s="29" t="s">
        <v>127</v>
      </c>
      <c r="B8" s="223">
        <v>74178</v>
      </c>
      <c r="C8" s="223">
        <v>40361</v>
      </c>
      <c r="D8" s="223">
        <v>33817</v>
      </c>
      <c r="E8" s="204"/>
      <c r="F8" s="204"/>
      <c r="G8" s="204"/>
      <c r="K8" s="27"/>
      <c r="L8" s="27"/>
      <c r="M8" s="27"/>
      <c r="N8" s="222"/>
    </row>
    <row r="9" spans="1:17" ht="21" customHeight="1" x14ac:dyDescent="0.5">
      <c r="A9" s="28"/>
      <c r="B9" s="242" t="s">
        <v>29</v>
      </c>
      <c r="C9" s="242"/>
      <c r="D9" s="242"/>
      <c r="E9" s="219"/>
      <c r="F9" s="219"/>
      <c r="G9" s="219"/>
      <c r="H9" s="205"/>
    </row>
    <row r="10" spans="1:17" s="219" customFormat="1" ht="18.75" customHeight="1" x14ac:dyDescent="0.5">
      <c r="A10" s="221" t="s">
        <v>5</v>
      </c>
      <c r="B10" s="220">
        <f>B5/$B$5*100</f>
        <v>100</v>
      </c>
      <c r="C10" s="220">
        <f>C5/$C$5*100</f>
        <v>100</v>
      </c>
      <c r="D10" s="220">
        <f>D5/$D$5*100</f>
        <v>100</v>
      </c>
      <c r="E10" s="28"/>
      <c r="F10" s="28"/>
      <c r="G10" s="28"/>
      <c r="H10" s="205"/>
      <c r="I10" s="28"/>
      <c r="J10" s="28"/>
      <c r="K10" s="28"/>
      <c r="L10" s="28"/>
      <c r="M10" s="28"/>
    </row>
    <row r="11" spans="1:17" ht="6" customHeight="1" x14ac:dyDescent="0.55000000000000004">
      <c r="A11" s="218"/>
      <c r="B11" s="217"/>
      <c r="C11" s="217"/>
      <c r="D11" s="216"/>
      <c r="E11" s="29"/>
      <c r="F11" s="29"/>
      <c r="G11" s="29"/>
      <c r="H11" s="215"/>
      <c r="K11" s="205"/>
      <c r="L11" s="205"/>
      <c r="M11" s="214"/>
    </row>
    <row r="12" spans="1:17" s="29" customFormat="1" ht="20.25" customHeight="1" x14ac:dyDescent="0.55000000000000004">
      <c r="A12" s="213" t="s">
        <v>128</v>
      </c>
      <c r="B12" s="212">
        <f>B7/$B$5*100-0.03</f>
        <v>53.983539651837525</v>
      </c>
      <c r="C12" s="212">
        <f>C7/$C$5*100</f>
        <v>59.079203503933819</v>
      </c>
      <c r="D12" s="212">
        <f>D7/$D$5*100</f>
        <v>46.041294357926986</v>
      </c>
      <c r="H12" s="28"/>
      <c r="I12" s="28"/>
      <c r="J12" s="205"/>
      <c r="K12" s="208"/>
      <c r="L12" s="208"/>
      <c r="M12" s="205"/>
    </row>
    <row r="13" spans="1:17" s="29" customFormat="1" ht="20.25" customHeight="1" x14ac:dyDescent="0.55000000000000004">
      <c r="A13" s="29" t="s">
        <v>127</v>
      </c>
      <c r="B13" s="212">
        <f>B8/$B$5*100</f>
        <v>45.986460348162481</v>
      </c>
      <c r="C13" s="212">
        <f>C8/$C$5*100</f>
        <v>40.920796496066188</v>
      </c>
      <c r="D13" s="212">
        <f>D8/$D$5*100</f>
        <v>53.958705642073014</v>
      </c>
      <c r="H13" s="2"/>
      <c r="I13" s="2"/>
      <c r="J13" s="209"/>
      <c r="K13" s="208"/>
      <c r="L13" s="208"/>
      <c r="M13" s="208"/>
      <c r="O13" s="29" t="e">
        <f>SUM(#REF!)</f>
        <v>#REF!</v>
      </c>
      <c r="P13" s="29" t="e">
        <f>SUM(#REF!)</f>
        <v>#REF!</v>
      </c>
      <c r="Q13" s="29" t="e">
        <f>SUM(#REF!)</f>
        <v>#REF!</v>
      </c>
    </row>
    <row r="14" spans="1:17" ht="2.25" customHeight="1" x14ac:dyDescent="0.55000000000000004">
      <c r="A14" s="211"/>
      <c r="B14" s="211"/>
      <c r="C14" s="211"/>
      <c r="D14" s="210">
        <v>0</v>
      </c>
      <c r="E14" s="29"/>
      <c r="F14" s="29"/>
      <c r="G14" s="29"/>
      <c r="H14" s="2"/>
      <c r="I14" s="2"/>
      <c r="J14" s="209"/>
      <c r="K14" s="205"/>
      <c r="L14" s="205"/>
      <c r="M14" s="208"/>
    </row>
    <row r="15" spans="1:17" ht="12.75" customHeight="1" x14ac:dyDescent="0.55000000000000004">
      <c r="A15" s="206"/>
      <c r="B15" s="207"/>
      <c r="E15" s="29"/>
      <c r="F15" s="29"/>
      <c r="G15" s="29"/>
      <c r="J15" s="205"/>
      <c r="K15" s="205"/>
      <c r="L15" s="205"/>
      <c r="M15" s="205"/>
    </row>
    <row r="16" spans="1:17" ht="20.25" customHeight="1" x14ac:dyDescent="0.55000000000000004">
      <c r="E16" s="29"/>
      <c r="F16" s="29"/>
      <c r="G16" s="29"/>
      <c r="J16" s="205"/>
      <c r="K16" s="205"/>
      <c r="L16" s="205"/>
      <c r="M16" s="205"/>
    </row>
    <row r="17" spans="5:10" ht="20.25" customHeight="1" x14ac:dyDescent="0.55000000000000004">
      <c r="E17" s="29"/>
      <c r="F17" s="29"/>
      <c r="G17" s="29"/>
      <c r="J17" s="205"/>
    </row>
    <row r="18" spans="5:10" ht="20.25" customHeight="1" x14ac:dyDescent="0.55000000000000004">
      <c r="E18" s="29"/>
      <c r="F18" s="29"/>
      <c r="G18" s="29"/>
    </row>
    <row r="19" spans="5:10" ht="20.25" customHeight="1" x14ac:dyDescent="0.55000000000000004">
      <c r="E19" s="29"/>
      <c r="F19" s="29"/>
      <c r="G19" s="29"/>
    </row>
    <row r="65511" spans="1:1" ht="26.25" customHeight="1" x14ac:dyDescent="0.5">
      <c r="A65511" s="28"/>
    </row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ตารางที่1ไตรมาส3พ.ศ.2564 </vt:lpstr>
      <vt:lpstr>ตารางที่2ไตรมาส 3 พ.ศ.2564</vt:lpstr>
      <vt:lpstr>ตารางที่3ไตรมาส 3 พ.ศ. 2564</vt:lpstr>
      <vt:lpstr>ตารางที่4ไตรมาส 3 พ.ศ. 2564</vt:lpstr>
      <vt:lpstr>ตารางที่5ไตรมาส3 พ.ศ.2564</vt:lpstr>
      <vt:lpstr>ตารางที่6ไตรมาส3 พ.ศ. 2564</vt:lpstr>
      <vt:lpstr>ตารางที่7ไตรมาส 3 พ.ศ. 2564</vt:lpstr>
      <vt:lpstr>ตารางที่8ไตรมาส 3 พ.ศ.2564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2021-08-30T04:56:35Z</dcterms:created>
  <dcterms:modified xsi:type="dcterms:W3CDTF">2021-12-13T08:15:10Z</dcterms:modified>
</cp:coreProperties>
</file>