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19320" windowHeight="9675"/>
  </bookViews>
  <sheets>
    <sheet name="T-1.11" sheetId="11" r:id="rId1"/>
  </sheets>
  <definedNames>
    <definedName name="_xlnm.Print_Area" localSheetId="0">'T-1.11'!$A$1:$Q$24</definedName>
  </definedNames>
  <calcPr calcId="144525"/>
</workbook>
</file>

<file path=xl/calcChain.xml><?xml version="1.0" encoding="utf-8"?>
<calcChain xmlns="http://schemas.openxmlformats.org/spreadsheetml/2006/main">
  <c r="I7" i="11" l="1"/>
  <c r="J8" i="11" l="1"/>
  <c r="J9" i="11"/>
  <c r="J10" i="11"/>
  <c r="J11" i="11"/>
  <c r="J12" i="11"/>
  <c r="J13" i="11"/>
  <c r="J14" i="11"/>
  <c r="J15" i="11"/>
  <c r="J16" i="11"/>
  <c r="J17" i="11"/>
  <c r="J18" i="11"/>
  <c r="J19" i="11"/>
  <c r="J20" i="11"/>
  <c r="F7" i="11"/>
  <c r="G7" i="11"/>
  <c r="E7" i="11"/>
  <c r="H20" i="11"/>
  <c r="M20" i="11" s="1"/>
  <c r="H19" i="11"/>
  <c r="M19" i="11" s="1"/>
  <c r="H18" i="11"/>
  <c r="M18" i="11" s="1"/>
  <c r="H17" i="11"/>
  <c r="M17" i="11" s="1"/>
  <c r="H16" i="11"/>
  <c r="M16" i="11" s="1"/>
  <c r="H15" i="11"/>
  <c r="M15" i="11" s="1"/>
  <c r="H14" i="11"/>
  <c r="M14" i="11" s="1"/>
  <c r="H13" i="11"/>
  <c r="M13" i="11" s="1"/>
  <c r="H12" i="11"/>
  <c r="M12" i="11" s="1"/>
  <c r="H11" i="11"/>
  <c r="M11" i="11" s="1"/>
  <c r="H10" i="11"/>
  <c r="M10" i="11" s="1"/>
  <c r="H9" i="11"/>
  <c r="M9" i="11" s="1"/>
  <c r="H8" i="11"/>
  <c r="M8" i="11" s="1"/>
  <c r="J7" i="11" l="1"/>
  <c r="H7" i="11"/>
  <c r="M7" i="11" s="1"/>
</calcChain>
</file>

<file path=xl/sharedStrings.xml><?xml version="1.0" encoding="utf-8"?>
<sst xmlns="http://schemas.openxmlformats.org/spreadsheetml/2006/main" count="47" uniqueCount="47">
  <si>
    <t>ตาราง</t>
  </si>
  <si>
    <t>Total</t>
  </si>
  <si>
    <t>รวมยอด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</si>
  <si>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</si>
  <si>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</si>
  <si>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District</t>
  </si>
  <si>
    <t>อำเภอ</t>
  </si>
  <si>
    <t>Table</t>
  </si>
  <si>
    <t>อัตราการเปลี่ยนแปลง</t>
  </si>
  <si>
    <r>
      <t xml:space="preserve">Percentage  change </t>
    </r>
    <r>
      <rPr>
        <sz val="11"/>
        <rFont val="TH SarabunPSK"/>
        <family val="2"/>
      </rPr>
      <t>(%)</t>
    </r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</si>
  <si>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</si>
  <si>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</si>
  <si>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</si>
  <si>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</si>
  <si>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</si>
  <si>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</si>
  <si>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</si>
  <si>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</si>
  <si>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</si>
  <si>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</si>
  <si>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</si>
  <si>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</si>
  <si>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</si>
  <si>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</si>
  <si>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</si>
  <si>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</si>
  <si>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</si>
  <si>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 xml:space="preserve">Nong Saeng </t>
  </si>
  <si>
    <t xml:space="preserve">Ban Mo </t>
  </si>
  <si>
    <t xml:space="preserve">Don Phut </t>
  </si>
  <si>
    <t xml:space="preserve">Nong Don </t>
  </si>
  <si>
    <t xml:space="preserve">Phra Phutthabat </t>
  </si>
  <si>
    <t>Sao Hai</t>
  </si>
  <si>
    <t>Muak Lek</t>
  </si>
  <si>
    <t>Wang Muang</t>
  </si>
  <si>
    <t>Chaloerm Phra Kiet</t>
  </si>
  <si>
    <t>2558 (2015)</t>
  </si>
  <si>
    <t>2559 (2016)</t>
  </si>
  <si>
    <t>2560 (2017)</t>
  </si>
  <si>
    <t>2557 (2014)</t>
  </si>
  <si>
    <t>บ้านจากการทะเบียน เป็นรายอำเภอ พ.ศ. 2556 - 2560</t>
  </si>
  <si>
    <t xml:space="preserve">      2556       (2013)            </t>
  </si>
  <si>
    <t xml:space="preserve">       2558        (2015)            </t>
  </si>
  <si>
    <t xml:space="preserve">       2557        (2014)            </t>
  </si>
  <si>
    <t xml:space="preserve">       2559        (2016)            </t>
  </si>
  <si>
    <t>House from Registration Record by District: 2013 - 2017</t>
  </si>
  <si>
    <t xml:space="preserve">      2560       (2017)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</si>
</sst>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0.0"/>
    <numFmt numFmtId="192" formatCode="_(* #,##0.00_);_(* \(#,##0.00\);_(* &quot;-&quot;??_);_(@_)"/>
  </numFmts>
  <fonts count="3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  <font>
      <sz val="10"/>
      <name val="Arial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0" fontId="3" fillId="0" borderId="0"/>
    <xf numFmtId="0" fontId="11" fillId="0" borderId="0"/>
    <xf numFmtId="0" fontId="12" fillId="0" borderId="0" applyNumberFormat="0" applyFill="0" applyBorder="0" applyAlignment="0" applyProtection="0"/>
    <xf numFmtId="0" fontId="13" fillId="0" borderId="12" applyNumberFormat="0" applyFill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15" applyNumberFormat="0" applyAlignment="0" applyProtection="0"/>
    <xf numFmtId="0" fontId="20" fillId="6" borderId="16" applyNumberFormat="0" applyAlignment="0" applyProtection="0"/>
    <xf numFmtId="0" fontId="21" fillId="6" borderId="15" applyNumberFormat="0" applyAlignment="0" applyProtection="0"/>
    <xf numFmtId="0" fontId="22" fillId="0" borderId="17" applyNumberFormat="0" applyFill="0" applyAlignment="0" applyProtection="0"/>
    <xf numFmtId="0" fontId="23" fillId="7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0" applyNumberFormat="0" applyFill="0" applyAlignment="0" applyProtection="0"/>
    <xf numFmtId="0" fontId="2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7" fillId="32" borderId="0" applyNumberFormat="0" applyBorder="0" applyAlignment="0" applyProtection="0"/>
    <xf numFmtId="0" fontId="2" fillId="0" borderId="0"/>
    <xf numFmtId="0" fontId="2" fillId="8" borderId="19" applyNumberFormat="0" applyFont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92" fontId="30" fillId="0" borderId="0" applyFont="0" applyFill="0" applyBorder="0" applyAlignment="0" applyProtection="0"/>
    <xf numFmtId="0" fontId="11" fillId="0" borderId="0"/>
    <xf numFmtId="0" fontId="2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0" fillId="0" borderId="0"/>
    <xf numFmtId="0" fontId="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3" fillId="0" borderId="0"/>
    <xf numFmtId="0" fontId="34" fillId="0" borderId="0"/>
  </cellStyleXfs>
  <cellXfs count="61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4" xfId="0" applyFont="1" applyBorder="1"/>
    <xf numFmtId="0" fontId="10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/>
    <xf numFmtId="0" fontId="10" fillId="0" borderId="10" xfId="0" applyFont="1" applyBorder="1" applyAlignment="1"/>
    <xf numFmtId="2" fontId="5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0" xfId="1" applyFont="1" applyFill="1" applyBorder="1" applyAlignment="1"/>
    <xf numFmtId="3" fontId="6" fillId="0" borderId="3" xfId="0" applyNumberFormat="1" applyFont="1" applyBorder="1" applyAlignment="1">
      <alignment horizontal="right" vertical="center" indent="1"/>
    </xf>
    <xf numFmtId="3" fontId="10" fillId="0" borderId="3" xfId="1" applyNumberFormat="1" applyFont="1" applyFill="1" applyBorder="1" applyAlignment="1">
      <alignment horizontal="right" indent="1"/>
    </xf>
    <xf numFmtId="3" fontId="10" fillId="0" borderId="2" xfId="1" applyNumberFormat="1" applyFont="1" applyFill="1" applyBorder="1" applyAlignment="1">
      <alignment horizontal="right" indent="1"/>
    </xf>
    <xf numFmtId="188" fontId="10" fillId="0" borderId="5" xfId="0" applyNumberFormat="1" applyFont="1" applyBorder="1" applyAlignment="1">
      <alignment vertical="center"/>
    </xf>
    <xf numFmtId="188" fontId="6" fillId="0" borderId="3" xfId="0" applyNumberFormat="1" applyFont="1" applyBorder="1" applyAlignment="1">
      <alignment horizontal="right" vertical="center" indent="1"/>
    </xf>
    <xf numFmtId="188" fontId="10" fillId="0" borderId="3" xfId="0" applyNumberFormat="1" applyFont="1" applyBorder="1" applyAlignment="1">
      <alignment horizontal="right" vertical="center" indent="1"/>
    </xf>
    <xf numFmtId="0" fontId="8" fillId="0" borderId="3" xfId="0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10" fillId="0" borderId="0" xfId="1" applyFont="1" applyFill="1" applyBorder="1" applyAlignment="1">
      <alignment horizontal="left" wrapText="1" indent="1"/>
    </xf>
    <xf numFmtId="3" fontId="10" fillId="0" borderId="3" xfId="0" applyNumberFormat="1" applyFont="1" applyBorder="1" applyAlignment="1">
      <alignment horizontal="right" indent="1"/>
    </xf>
    <xf numFmtId="3" fontId="6" fillId="0" borderId="3" xfId="0" applyNumberFormat="1" applyFont="1" applyBorder="1" applyAlignment="1">
      <alignment horizontal="right" indent="1"/>
    </xf>
    <xf numFmtId="3" fontId="10" fillId="0" borderId="5" xfId="0" applyNumberFormat="1" applyFont="1" applyBorder="1" applyAlignment="1">
      <alignment horizontal="right" indent="1"/>
    </xf>
    <xf numFmtId="188" fontId="10" fillId="0" borderId="3" xfId="0" applyNumberFormat="1" applyFont="1" applyBorder="1" applyAlignment="1">
      <alignment horizontal="right" indent="1"/>
    </xf>
    <xf numFmtId="188" fontId="6" fillId="0" borderId="3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5" xfId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</cellXfs>
  <cellStyles count="6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Comma 2" xfId="45"/>
    <cellStyle name="Comma 2 2" xfId="46"/>
    <cellStyle name="Comma 2 3" xfId="47"/>
    <cellStyle name="Comma 3" xfId="48"/>
    <cellStyle name="Normal" xfId="0" builtinId="0"/>
    <cellStyle name="Normal 2" xfId="43"/>
    <cellStyle name="Normal 2 2" xfId="49"/>
    <cellStyle name="Normal 2 3" xfId="50"/>
    <cellStyle name="Normal 3" xfId="2"/>
    <cellStyle name="การคำนวณ" xfId="13" builtinId="22" customBuiltin="1"/>
    <cellStyle name="ข้อความเตือน" xfId="16" builtinId="11" customBuiltin="1"/>
    <cellStyle name="ข้อความอธิบาย" xfId="17" builtinId="53" customBuiltin="1"/>
    <cellStyle name="เครื่องหมายจุลภาค 2" xfId="51"/>
    <cellStyle name="เครื่องหมายจุลภาค 2 2" xfId="52"/>
    <cellStyle name="เครื่องหมายจุลภาค 3" xfId="53"/>
    <cellStyle name="เครื่องหมายจุลภาค 4" xfId="54"/>
    <cellStyle name="ชื่อเรื่อง" xfId="3" builtinId="15" customBuiltin="1"/>
    <cellStyle name="เซลล์ตรวจสอบ" xfId="15" builtinId="23" customBuiltin="1"/>
    <cellStyle name="เซลล์ที่มีการเชื่อมโยง" xfId="14" builtinId="24" customBuiltin="1"/>
    <cellStyle name="ดี" xfId="8" builtinId="26" customBuiltin="1"/>
    <cellStyle name="ปกติ 2" xfId="1"/>
    <cellStyle name="ปกติ 2 2" xfId="55"/>
    <cellStyle name="ปกติ 3" xfId="56"/>
    <cellStyle name="ปกติ 3 2" xfId="57"/>
    <cellStyle name="ปกติ 3 3" xfId="58"/>
    <cellStyle name="ปกติ 4" xfId="59"/>
    <cellStyle name="ปกติ 4 2" xfId="60"/>
    <cellStyle name="ปกติ 5" xfId="61"/>
    <cellStyle name="ปกติ 6" xfId="62"/>
    <cellStyle name="ป้อนค่า" xfId="11" builtinId="20" customBuiltin="1"/>
    <cellStyle name="ปานกลาง" xfId="10" builtinId="28" customBuiltin="1"/>
    <cellStyle name="ผลรวม" xfId="18" builtinId="25" customBuiltin="1"/>
    <cellStyle name="แย่" xfId="9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2" builtinId="21" customBuiltin="1"/>
    <cellStyle name="หมายเหตุ 2" xfId="44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530225</xdr:colOff>
      <xdr:row>5</xdr:row>
      <xdr:rowOff>120650</xdr:rowOff>
    </xdr:from>
    <xdr:to>
      <xdr:col>22</xdr:col>
      <xdr:colOff>374650</xdr:colOff>
      <xdr:row>20</xdr:row>
      <xdr:rowOff>3</xdr:rowOff>
    </xdr:to>
    <xdr:grpSp>
      <xdr:nvGrpSpPr>
        <xdr:cNvPr id="6" name="Group 5"/>
        <xdr:cNvGrpSpPr/>
      </xdr:nvGrpSpPr>
      <xdr:grpSpPr>
        <a:xfrm>
          <a:off x="12880975" y="1120775"/>
          <a:ext cx="447675" cy="3879853"/>
          <a:chOff x="9525000" y="1714500"/>
          <a:chExt cx="533400" cy="4903529"/>
        </a:xfrm>
      </xdr:grpSpPr>
      <xdr:grpSp>
        <xdr:nvGrpSpPr>
          <xdr:cNvPr id="10" name="Group 9"/>
          <xdr:cNvGrpSpPr/>
        </xdr:nvGrpSpPr>
        <xdr:grpSpPr>
          <a:xfrm>
            <a:off x="9715500" y="6115050"/>
            <a:ext cx="342900" cy="502979"/>
            <a:chOff x="9572625" y="5943600"/>
            <a:chExt cx="342900" cy="502979"/>
          </a:xfrm>
        </xdr:grpSpPr>
        <xdr:sp macro="" textlink="">
          <xdr:nvSpPr>
            <xdr:cNvPr id="11" name="Flowchart: Delay 10"/>
            <xdr:cNvSpPr/>
          </xdr:nvSpPr>
          <xdr:spPr bwMode="auto">
            <a:xfrm rot="5400000">
              <a:off x="9544050" y="59817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497351" y="6052217"/>
              <a:ext cx="46963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17145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14</xdr:col>
      <xdr:colOff>1371600</xdr:colOff>
      <xdr:row>11</xdr:row>
      <xdr:rowOff>266700</xdr:rowOff>
    </xdr:from>
    <xdr:to>
      <xdr:col>14</xdr:col>
      <xdr:colOff>1695450</xdr:colOff>
      <xdr:row>12</xdr:row>
      <xdr:rowOff>285750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9448800" y="3219450"/>
          <a:ext cx="57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1181100</xdr:colOff>
      <xdr:row>11</xdr:row>
      <xdr:rowOff>9525</xdr:rowOff>
    </xdr:from>
    <xdr:to>
      <xdr:col>14</xdr:col>
      <xdr:colOff>1181100</xdr:colOff>
      <xdr:row>12</xdr:row>
      <xdr:rowOff>171450</xdr:rowOff>
    </xdr:to>
    <xdr:sp macro="" textlink="">
      <xdr:nvSpPr>
        <xdr:cNvPr id="8" name="Text Box 4"/>
        <xdr:cNvSpPr txBox="1">
          <a:spLocks noChangeArrowheads="1"/>
        </xdr:cNvSpPr>
      </xdr:nvSpPr>
      <xdr:spPr bwMode="auto">
        <a:xfrm>
          <a:off x="9258300" y="29622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50292" rIns="27432" bIns="50292" anchor="t" upright="1"/>
        <a:lstStyle/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79375</xdr:colOff>
      <xdr:row>0</xdr:row>
      <xdr:rowOff>15875</xdr:rowOff>
    </xdr:from>
    <xdr:to>
      <xdr:col>17</xdr:col>
      <xdr:colOff>21648</xdr:colOff>
      <xdr:row>17</xdr:row>
      <xdr:rowOff>83468</xdr:rowOff>
    </xdr:to>
    <xdr:grpSp>
      <xdr:nvGrpSpPr>
        <xdr:cNvPr id="9" name="Group 5"/>
        <xdr:cNvGrpSpPr/>
      </xdr:nvGrpSpPr>
      <xdr:grpSpPr>
        <a:xfrm>
          <a:off x="9588500" y="15875"/>
          <a:ext cx="370898" cy="4258593"/>
          <a:chOff x="9648825" y="28575"/>
          <a:chExt cx="370898" cy="4026818"/>
        </a:xfrm>
      </xdr:grpSpPr>
      <xdr:grpSp>
        <xdr:nvGrpSpPr>
          <xdr:cNvPr id="13" name="Group 9"/>
          <xdr:cNvGrpSpPr/>
        </xdr:nvGrpSpPr>
        <xdr:grpSpPr>
          <a:xfrm>
            <a:off x="9648825" y="28575"/>
            <a:ext cx="333375" cy="433390"/>
            <a:chOff x="9629775" y="161925"/>
            <a:chExt cx="333375" cy="433390"/>
          </a:xfrm>
        </xdr:grpSpPr>
        <xdr:sp macro="" textlink="">
          <xdr:nvSpPr>
            <xdr:cNvPr id="15" name="Flowchart: Delay 10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300"/>
            </a:p>
          </xdr:txBody>
        </xdr:sp>
        <xdr:sp macro="" textlink="">
          <xdr:nvSpPr>
            <xdr:cNvPr id="16" name="TextBox 1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300"/>
                <a:t>16</a:t>
              </a:r>
              <a:endParaRPr lang="th-TH" sz="1300"/>
            </a:p>
          </xdr:txBody>
        </xdr:sp>
      </xdr:grpSp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715500" y="47625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4"/>
  <sheetViews>
    <sheetView tabSelected="1" view="pageBreakPreview" zoomScale="60" zoomScaleNormal="100" workbookViewId="0">
      <selection activeCell="U11" sqref="U11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.7109375" style="4" customWidth="1"/>
    <col min="4" max="4" width="8.28515625" style="4" customWidth="1"/>
    <col min="5" max="9" width="11.7109375" style="4" customWidth="1"/>
    <col min="10" max="13" width="10.7109375" style="4" customWidth="1"/>
    <col min="14" max="14" width="2.28515625" style="4" customWidth="1"/>
    <col min="15" max="15" width="18.42578125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5" s="1" customFormat="1" x14ac:dyDescent="0.3">
      <c r="B1" s="1" t="s">
        <v>0</v>
      </c>
      <c r="C1" s="21">
        <v>1.1100000000000001</v>
      </c>
      <c r="D1" s="1" t="s">
        <v>40</v>
      </c>
    </row>
    <row r="2" spans="1:15" s="2" customFormat="1" ht="15.75" customHeight="1" x14ac:dyDescent="0.3">
      <c r="B2" s="1" t="s">
        <v>7</v>
      </c>
      <c r="C2" s="21">
        <v>1.1100000000000001</v>
      </c>
      <c r="D2" s="1" t="s">
        <v>45</v>
      </c>
    </row>
    <row r="3" spans="1:15" ht="6.75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5"/>
    </row>
    <row r="4" spans="1:15" s="6" customFormat="1" ht="18.75" customHeight="1" x14ac:dyDescent="0.3">
      <c r="A4" s="40" t="s">
        <v>6</v>
      </c>
      <c r="B4" s="40"/>
      <c r="C4" s="40"/>
      <c r="D4" s="41"/>
      <c r="E4" s="48" t="s">
        <v>41</v>
      </c>
      <c r="F4" s="48" t="s">
        <v>43</v>
      </c>
      <c r="G4" s="48" t="s">
        <v>42</v>
      </c>
      <c r="H4" s="48" t="s">
        <v>44</v>
      </c>
      <c r="I4" s="51" t="s">
        <v>46</v>
      </c>
      <c r="J4" s="58" t="s">
        <v>8</v>
      </c>
      <c r="K4" s="59"/>
      <c r="L4" s="59"/>
      <c r="M4" s="60"/>
      <c r="N4" s="55" t="s">
        <v>5</v>
      </c>
      <c r="O4" s="40"/>
    </row>
    <row r="5" spans="1:15" s="6" customFormat="1" ht="18.75" customHeight="1" x14ac:dyDescent="0.3">
      <c r="A5" s="54"/>
      <c r="B5" s="54"/>
      <c r="C5" s="54"/>
      <c r="D5" s="42"/>
      <c r="E5" s="49"/>
      <c r="F5" s="49"/>
      <c r="G5" s="49"/>
      <c r="H5" s="49"/>
      <c r="I5" s="52"/>
      <c r="J5" s="47" t="s">
        <v>9</v>
      </c>
      <c r="K5" s="45"/>
      <c r="L5" s="45"/>
      <c r="M5" s="46"/>
      <c r="N5" s="56"/>
      <c r="O5" s="54"/>
    </row>
    <row r="6" spans="1:15" s="6" customFormat="1" ht="21" customHeight="1" x14ac:dyDescent="0.25">
      <c r="A6" s="43"/>
      <c r="B6" s="43"/>
      <c r="C6" s="43"/>
      <c r="D6" s="44"/>
      <c r="E6" s="50"/>
      <c r="F6" s="50"/>
      <c r="G6" s="50"/>
      <c r="H6" s="50"/>
      <c r="I6" s="53"/>
      <c r="J6" s="22" t="s">
        <v>39</v>
      </c>
      <c r="K6" s="22" t="s">
        <v>36</v>
      </c>
      <c r="L6" s="22" t="s">
        <v>37</v>
      </c>
      <c r="M6" s="22" t="s">
        <v>38</v>
      </c>
      <c r="N6" s="57"/>
      <c r="O6" s="43"/>
    </row>
    <row r="7" spans="1:15" s="7" customFormat="1" ht="17.25" x14ac:dyDescent="0.3">
      <c r="A7" s="38" t="s">
        <v>2</v>
      </c>
      <c r="B7" s="38"/>
      <c r="C7" s="38"/>
      <c r="D7" s="38"/>
      <c r="E7" s="24">
        <f>SUM(E8:E20)</f>
        <v>241289</v>
      </c>
      <c r="F7" s="24">
        <f>SUM(F8:F20)</f>
        <v>248935</v>
      </c>
      <c r="G7" s="24">
        <f>SUM(G8:G20)</f>
        <v>255565</v>
      </c>
      <c r="H7" s="24">
        <f>SUM(H8:H20)</f>
        <v>261955</v>
      </c>
      <c r="I7" s="34">
        <f>SUM(I8:I20)</f>
        <v>266957</v>
      </c>
      <c r="J7" s="28">
        <f>(F7-E7)/E7*100</f>
        <v>3.1688141606123779</v>
      </c>
      <c r="K7" s="28">
        <v>2.6633458533352079</v>
      </c>
      <c r="L7" s="28">
        <v>2.5003423786512236</v>
      </c>
      <c r="M7" s="37">
        <f>SUM(I7-H7)/H7*100</f>
        <v>1.9094882708862209</v>
      </c>
      <c r="N7" s="39" t="s">
        <v>1</v>
      </c>
      <c r="O7" s="38"/>
    </row>
    <row r="8" spans="1:15" s="7" customFormat="1" ht="21.95" customHeight="1" x14ac:dyDescent="0.3">
      <c r="A8" s="9"/>
      <c r="B8" s="23" t="s">
        <v>10</v>
      </c>
      <c r="C8" s="9"/>
      <c r="D8" s="9"/>
      <c r="E8" s="25">
        <v>45207</v>
      </c>
      <c r="F8" s="25">
        <v>46825</v>
      </c>
      <c r="G8" s="25">
        <v>48006</v>
      </c>
      <c r="H8" s="25">
        <f>374+2146+1843+17553+27541</f>
        <v>49457</v>
      </c>
      <c r="I8" s="33">
        <v>50324</v>
      </c>
      <c r="J8" s="29">
        <f t="shared" ref="J8:J20" si="0">(F8-E8)/E8*100</f>
        <v>3.579091733581083</v>
      </c>
      <c r="K8" s="29">
        <v>2.5221569674319273</v>
      </c>
      <c r="L8" s="29">
        <v>3.0225388493105028</v>
      </c>
      <c r="M8" s="36">
        <f>SUM(I8-H8)/H8*100</f>
        <v>1.753037992599632</v>
      </c>
      <c r="N8" s="9"/>
      <c r="O8" s="32" t="s">
        <v>23</v>
      </c>
    </row>
    <row r="9" spans="1:15" s="8" customFormat="1" ht="21.95" customHeight="1" x14ac:dyDescent="0.3">
      <c r="A9" s="9"/>
      <c r="B9" s="23" t="s">
        <v>11</v>
      </c>
      <c r="C9" s="9"/>
      <c r="D9" s="9"/>
      <c r="E9" s="25">
        <v>39120</v>
      </c>
      <c r="F9" s="25">
        <v>40286</v>
      </c>
      <c r="G9" s="25">
        <v>41519</v>
      </c>
      <c r="H9" s="25">
        <f>5789+28154+8647</f>
        <v>42590</v>
      </c>
      <c r="I9" s="33">
        <v>43461</v>
      </c>
      <c r="J9" s="29">
        <f t="shared" si="0"/>
        <v>2.9805725971370141</v>
      </c>
      <c r="K9" s="29">
        <v>3.0606165913716921</v>
      </c>
      <c r="L9" s="29">
        <v>2.5795418964811292</v>
      </c>
      <c r="M9" s="36">
        <f t="shared" ref="M9:M20" si="1">SUM(I9-H9)/H9*100</f>
        <v>2.0450810049307351</v>
      </c>
      <c r="N9" s="9"/>
      <c r="O9" s="32" t="s">
        <v>24</v>
      </c>
    </row>
    <row r="10" spans="1:15" s="8" customFormat="1" ht="21.95" customHeight="1" x14ac:dyDescent="0.3">
      <c r="A10" s="9"/>
      <c r="B10" s="23" t="s">
        <v>12</v>
      </c>
      <c r="C10" s="9"/>
      <c r="D10" s="9"/>
      <c r="E10" s="25">
        <v>38737</v>
      </c>
      <c r="F10" s="25">
        <v>40852</v>
      </c>
      <c r="G10" s="25">
        <v>42364</v>
      </c>
      <c r="H10" s="25">
        <f>6041+610+5411+29975+1771</f>
        <v>43808</v>
      </c>
      <c r="I10" s="33">
        <v>44914</v>
      </c>
      <c r="J10" s="29">
        <f t="shared" si="0"/>
        <v>5.45989622324909</v>
      </c>
      <c r="K10" s="29">
        <v>3.7011651816312545</v>
      </c>
      <c r="L10" s="29">
        <v>3.4085544330091588</v>
      </c>
      <c r="M10" s="36">
        <f t="shared" si="1"/>
        <v>2.5246530314097884</v>
      </c>
      <c r="N10" s="13"/>
      <c r="O10" s="32" t="s">
        <v>25</v>
      </c>
    </row>
    <row r="11" spans="1:15" s="8" customFormat="1" ht="21.95" customHeight="1" x14ac:dyDescent="0.3">
      <c r="A11" s="9"/>
      <c r="B11" s="23" t="s">
        <v>13</v>
      </c>
      <c r="C11" s="9"/>
      <c r="D11" s="9"/>
      <c r="E11" s="25">
        <v>12561</v>
      </c>
      <c r="F11" s="25">
        <v>12893</v>
      </c>
      <c r="G11" s="25">
        <v>13168</v>
      </c>
      <c r="H11" s="25">
        <f>11144+466+1781</f>
        <v>13391</v>
      </c>
      <c r="I11" s="33">
        <v>13610</v>
      </c>
      <c r="J11" s="29">
        <f t="shared" si="0"/>
        <v>2.6431016638802642</v>
      </c>
      <c r="K11" s="29">
        <v>2.1329403552315211</v>
      </c>
      <c r="L11" s="29">
        <v>1.6934993924665858</v>
      </c>
      <c r="M11" s="36">
        <f t="shared" si="1"/>
        <v>1.6354267791800465</v>
      </c>
      <c r="N11" s="9"/>
      <c r="O11" s="32" t="s">
        <v>26</v>
      </c>
    </row>
    <row r="12" spans="1:15" s="8" customFormat="1" ht="21.95" customHeight="1" x14ac:dyDescent="0.3">
      <c r="A12" s="19"/>
      <c r="B12" s="23" t="s">
        <v>14</v>
      </c>
      <c r="C12" s="19"/>
      <c r="D12" s="20"/>
      <c r="E12" s="25">
        <v>4747</v>
      </c>
      <c r="F12" s="25">
        <v>4827</v>
      </c>
      <c r="G12" s="25">
        <v>4921</v>
      </c>
      <c r="H12" s="25">
        <f>4019+970</f>
        <v>4989</v>
      </c>
      <c r="I12" s="33">
        <v>5072</v>
      </c>
      <c r="J12" s="29">
        <f t="shared" si="0"/>
        <v>1.6852749104697702</v>
      </c>
      <c r="K12" s="29">
        <v>1.9473793246322768</v>
      </c>
      <c r="L12" s="29">
        <v>1.3818329607803292</v>
      </c>
      <c r="M12" s="36">
        <f t="shared" si="1"/>
        <v>1.6636600521146523</v>
      </c>
      <c r="N12" s="9"/>
      <c r="O12" s="32" t="s">
        <v>27</v>
      </c>
    </row>
    <row r="13" spans="1:15" s="8" customFormat="1" ht="21.95" customHeight="1" x14ac:dyDescent="0.3">
      <c r="A13" s="9"/>
      <c r="B13" s="23" t="s">
        <v>15</v>
      </c>
      <c r="C13" s="9"/>
      <c r="D13" s="9"/>
      <c r="E13" s="25">
        <v>15773</v>
      </c>
      <c r="F13" s="25">
        <v>16091</v>
      </c>
      <c r="G13" s="25">
        <v>16468</v>
      </c>
      <c r="H13" s="25">
        <f>11466+1324+3899</f>
        <v>16689</v>
      </c>
      <c r="I13" s="33">
        <v>16907</v>
      </c>
      <c r="J13" s="29">
        <f t="shared" si="0"/>
        <v>2.016103467951563</v>
      </c>
      <c r="K13" s="29">
        <v>2.3429246162451061</v>
      </c>
      <c r="L13" s="29">
        <v>1.3419965994656302</v>
      </c>
      <c r="M13" s="36">
        <f t="shared" si="1"/>
        <v>1.3062496255018274</v>
      </c>
      <c r="N13" s="9"/>
      <c r="O13" s="32" t="s">
        <v>28</v>
      </c>
    </row>
    <row r="14" spans="1:15" s="8" customFormat="1" ht="21.95" customHeight="1" x14ac:dyDescent="0.3">
      <c r="A14" s="9"/>
      <c r="B14" s="23" t="s">
        <v>16</v>
      </c>
      <c r="C14" s="9"/>
      <c r="D14" s="9"/>
      <c r="E14" s="25">
        <v>2238</v>
      </c>
      <c r="F14" s="25">
        <v>2258</v>
      </c>
      <c r="G14" s="25">
        <v>2277</v>
      </c>
      <c r="H14" s="25">
        <f>634+1711</f>
        <v>2345</v>
      </c>
      <c r="I14" s="33">
        <v>2374</v>
      </c>
      <c r="J14" s="29">
        <f t="shared" si="0"/>
        <v>0.89365504915102767</v>
      </c>
      <c r="K14" s="29">
        <v>0.84145261293179807</v>
      </c>
      <c r="L14" s="29">
        <v>2.9863855950812472</v>
      </c>
      <c r="M14" s="36">
        <f t="shared" si="1"/>
        <v>1.2366737739872069</v>
      </c>
      <c r="N14" s="9"/>
      <c r="O14" s="32" t="s">
        <v>29</v>
      </c>
    </row>
    <row r="15" spans="1:15" s="8" customFormat="1" ht="21.95" customHeight="1" x14ac:dyDescent="0.3">
      <c r="A15" s="13"/>
      <c r="B15" s="23" t="s">
        <v>17</v>
      </c>
      <c r="C15" s="13"/>
      <c r="D15" s="13"/>
      <c r="E15" s="26">
        <v>4660</v>
      </c>
      <c r="F15" s="25">
        <v>4702</v>
      </c>
      <c r="G15" s="25">
        <v>4828</v>
      </c>
      <c r="H15" s="26">
        <f>3940+973</f>
        <v>4913</v>
      </c>
      <c r="I15" s="33">
        <v>4995</v>
      </c>
      <c r="J15" s="29">
        <f t="shared" si="0"/>
        <v>0.90128755364806867</v>
      </c>
      <c r="K15" s="29">
        <v>2.679710761378137</v>
      </c>
      <c r="L15" s="29">
        <v>1.7605633802816902</v>
      </c>
      <c r="M15" s="36">
        <f t="shared" si="1"/>
        <v>1.6690413189497253</v>
      </c>
      <c r="N15" s="11"/>
      <c r="O15" s="32" t="s">
        <v>30</v>
      </c>
    </row>
    <row r="16" spans="1:15" s="7" customFormat="1" ht="21.95" customHeight="1" x14ac:dyDescent="0.3">
      <c r="A16" s="15"/>
      <c r="B16" s="23" t="s">
        <v>18</v>
      </c>
      <c r="C16" s="15"/>
      <c r="D16" s="15"/>
      <c r="E16" s="26">
        <v>22682</v>
      </c>
      <c r="F16" s="25">
        <v>23071</v>
      </c>
      <c r="G16" s="25">
        <v>23515</v>
      </c>
      <c r="H16" s="26">
        <f>12818+8877+2189</f>
        <v>23884</v>
      </c>
      <c r="I16" s="34">
        <v>24222</v>
      </c>
      <c r="J16" s="29">
        <f t="shared" si="0"/>
        <v>1.715016312494489</v>
      </c>
      <c r="K16" s="29">
        <v>1.9244939534480519</v>
      </c>
      <c r="L16" s="29">
        <v>1.5692111418243675</v>
      </c>
      <c r="M16" s="36">
        <f t="shared" si="1"/>
        <v>1.4151733377993636</v>
      </c>
      <c r="N16" s="12"/>
      <c r="O16" s="32" t="s">
        <v>31</v>
      </c>
    </row>
    <row r="17" spans="1:15" s="8" customFormat="1" ht="21.95" customHeight="1" x14ac:dyDescent="0.3">
      <c r="A17" s="13"/>
      <c r="B17" s="23" t="s">
        <v>19</v>
      </c>
      <c r="C17" s="13"/>
      <c r="D17" s="13"/>
      <c r="E17" s="26">
        <v>11988</v>
      </c>
      <c r="F17" s="25">
        <v>12330</v>
      </c>
      <c r="G17" s="25">
        <v>12572</v>
      </c>
      <c r="H17" s="26">
        <f>324+3597+7578+1290</f>
        <v>12789</v>
      </c>
      <c r="I17" s="33">
        <v>13028</v>
      </c>
      <c r="J17" s="29">
        <f t="shared" si="0"/>
        <v>2.8528528528528527</v>
      </c>
      <c r="K17" s="29">
        <v>1.9626926196269261</v>
      </c>
      <c r="L17" s="29">
        <v>1.7260579064587973</v>
      </c>
      <c r="M17" s="36">
        <f t="shared" si="1"/>
        <v>1.8687934944092579</v>
      </c>
      <c r="N17" s="11"/>
      <c r="O17" s="32" t="s">
        <v>32</v>
      </c>
    </row>
    <row r="18" spans="1:15" s="8" customFormat="1" ht="21.95" customHeight="1" x14ac:dyDescent="0.3">
      <c r="A18" s="13"/>
      <c r="B18" s="23" t="s">
        <v>20</v>
      </c>
      <c r="C18" s="13"/>
      <c r="D18" s="13"/>
      <c r="E18" s="26">
        <v>22424</v>
      </c>
      <c r="F18" s="25">
        <v>22989</v>
      </c>
      <c r="G18" s="26">
        <v>23549</v>
      </c>
      <c r="H18" s="26">
        <f>20432+3632</f>
        <v>24064</v>
      </c>
      <c r="I18" s="33">
        <v>24505</v>
      </c>
      <c r="J18" s="29">
        <f t="shared" si="0"/>
        <v>2.5196218337495542</v>
      </c>
      <c r="K18" s="29">
        <v>2.435947627126017</v>
      </c>
      <c r="L18" s="29">
        <v>2.1869293812900761</v>
      </c>
      <c r="M18" s="36">
        <f t="shared" si="1"/>
        <v>1.8326130319148937</v>
      </c>
      <c r="N18" s="11"/>
      <c r="O18" s="32" t="s">
        <v>33</v>
      </c>
    </row>
    <row r="19" spans="1:15" s="8" customFormat="1" ht="21.95" customHeight="1" x14ac:dyDescent="0.3">
      <c r="A19" s="13"/>
      <c r="B19" s="23" t="s">
        <v>21</v>
      </c>
      <c r="C19" s="13"/>
      <c r="D19" s="13"/>
      <c r="E19" s="26">
        <v>7775</v>
      </c>
      <c r="F19" s="25">
        <v>8018</v>
      </c>
      <c r="G19" s="26">
        <v>8269</v>
      </c>
      <c r="H19" s="26">
        <f>2235+4313+1937</f>
        <v>8485</v>
      </c>
      <c r="I19" s="33">
        <v>8697</v>
      </c>
      <c r="J19" s="29">
        <f t="shared" si="0"/>
        <v>3.1254019292604505</v>
      </c>
      <c r="K19" s="29">
        <v>3.1304564729358941</v>
      </c>
      <c r="L19" s="29">
        <v>2.6121659209094208</v>
      </c>
      <c r="M19" s="36">
        <f t="shared" si="1"/>
        <v>2.4985268120212138</v>
      </c>
      <c r="N19" s="11"/>
      <c r="O19" s="32" t="s">
        <v>34</v>
      </c>
    </row>
    <row r="20" spans="1:15" s="8" customFormat="1" ht="21.95" customHeight="1" x14ac:dyDescent="0.3">
      <c r="A20" s="13"/>
      <c r="B20" s="23" t="s">
        <v>22</v>
      </c>
      <c r="C20" s="13"/>
      <c r="D20" s="13"/>
      <c r="E20" s="25">
        <v>13377</v>
      </c>
      <c r="F20" s="25">
        <v>13793</v>
      </c>
      <c r="G20" s="26">
        <v>14109</v>
      </c>
      <c r="H20" s="26">
        <f>11363+3188</f>
        <v>14551</v>
      </c>
      <c r="I20" s="33">
        <v>14848</v>
      </c>
      <c r="J20" s="29">
        <f t="shared" si="0"/>
        <v>3.1098153547133136</v>
      </c>
      <c r="K20" s="30">
        <v>2.2999999999999998</v>
      </c>
      <c r="L20" s="31">
        <v>3.1</v>
      </c>
      <c r="M20" s="36">
        <f t="shared" si="1"/>
        <v>2.0410968318328635</v>
      </c>
      <c r="N20" s="11"/>
      <c r="O20" s="32" t="s">
        <v>35</v>
      </c>
    </row>
    <row r="21" spans="1:15" s="8" customFormat="1" ht="9" customHeight="1" x14ac:dyDescent="0.3">
      <c r="A21" s="16"/>
      <c r="B21" s="16"/>
      <c r="C21" s="10"/>
      <c r="D21" s="10"/>
      <c r="E21" s="17"/>
      <c r="F21" s="17"/>
      <c r="G21" s="17"/>
      <c r="H21" s="17"/>
      <c r="I21" s="35"/>
      <c r="J21" s="17"/>
      <c r="K21" s="27"/>
      <c r="L21" s="27"/>
      <c r="M21" s="17"/>
      <c r="N21" s="18"/>
      <c r="O21" s="16"/>
    </row>
    <row r="22" spans="1:15" s="8" customFormat="1" ht="4.5" customHeight="1" x14ac:dyDescent="0.3">
      <c r="A22" s="13"/>
      <c r="B22" s="13"/>
      <c r="C22" s="9"/>
      <c r="D22" s="9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x14ac:dyDescent="0.3">
      <c r="A23" s="9" t="s">
        <v>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5" x14ac:dyDescent="0.3">
      <c r="A24" s="9"/>
      <c r="B24" s="9" t="s">
        <v>4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</sheetData>
  <mergeCells count="11">
    <mergeCell ref="A7:D7"/>
    <mergeCell ref="N7:O7"/>
    <mergeCell ref="E4:E6"/>
    <mergeCell ref="H4:H6"/>
    <mergeCell ref="I4:I6"/>
    <mergeCell ref="F4:F6"/>
    <mergeCell ref="G4:G6"/>
    <mergeCell ref="A4:D6"/>
    <mergeCell ref="N4:O6"/>
    <mergeCell ref="J4:M4"/>
    <mergeCell ref="J5:M5"/>
  </mergeCells>
  <phoneticPr fontId="4" type="noConversion"/>
  <pageMargins left="0.78740157480314965" right="0.59055118110236227" top="1.1811023622047245" bottom="0.78740157480314965" header="0.51181102362204722" footer="0.51181102362204722"/>
  <pageSetup paperSize="9" scale="9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T-1.11</vt:lpstr>
      <vt:lpstr>'T-1.11'!Print_Area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2018-05-31T07:46:19Z</cp:lastPrinted>
  <dcterms:created xsi:type="dcterms:W3CDTF">2004-08-16T17:13:42Z</dcterms:created>
  <dcterms:modified xsi:type="dcterms:W3CDTF">2018-08-10T03:33:04Z</dcterms:modified>
</cp:coreProperties>
</file>