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2559\11\"/>
    </mc:Choice>
  </mc:AlternateContent>
  <bookViews>
    <workbookView xWindow="0" yWindow="0" windowWidth="20490" windowHeight="7680"/>
  </bookViews>
  <sheets>
    <sheet name="T-11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7" i="1" l="1"/>
  <c r="F17" i="1"/>
  <c r="P16" i="1"/>
  <c r="F16" i="1"/>
  <c r="P15" i="1"/>
  <c r="F15" i="1"/>
  <c r="P14" i="1"/>
  <c r="F14" i="1"/>
  <c r="P13" i="1"/>
  <c r="F13" i="1"/>
  <c r="P12" i="1"/>
  <c r="F12" i="1"/>
  <c r="P11" i="1"/>
  <c r="F11" i="1"/>
  <c r="P10" i="1"/>
  <c r="F10" i="1"/>
  <c r="F9" i="1" s="1"/>
  <c r="P9" i="1"/>
  <c r="O9" i="1"/>
  <c r="N9" i="1"/>
  <c r="M9" i="1"/>
  <c r="L9" i="1"/>
  <c r="K9" i="1"/>
  <c r="J9" i="1"/>
  <c r="I9" i="1"/>
  <c r="H9" i="1"/>
  <c r="G9" i="1"/>
</calcChain>
</file>

<file path=xl/sharedStrings.xml><?xml version="1.0" encoding="utf-8"?>
<sst xmlns="http://schemas.openxmlformats.org/spreadsheetml/2006/main" count="80" uniqueCount="62">
  <si>
    <t>ตาราง</t>
  </si>
  <si>
    <t>สัตว์น้ำจืดที่จับได้ จำแนกตามชนิดสัตว์น้ำจืด เป็นรายอำเภอ พ.ศ. 2558</t>
  </si>
  <si>
    <t>Table</t>
  </si>
  <si>
    <t>Catch of Freshwater by Species and District: 2015</t>
  </si>
  <si>
    <t>(ตัน  Ton)</t>
  </si>
  <si>
    <t>อำเภอ</t>
  </si>
  <si>
    <t>ปลาฉลาด</t>
  </si>
  <si>
    <t>ปลาตะเพียน</t>
  </si>
  <si>
    <t>ปลาสร้อยขาว</t>
  </si>
  <si>
    <t>ปลาช่อน</t>
  </si>
  <si>
    <t>ปลาหมอ</t>
  </si>
  <si>
    <t>ปลาตะโกก</t>
  </si>
  <si>
    <t>District</t>
  </si>
  <si>
    <t>รวม</t>
  </si>
  <si>
    <t>Grey</t>
  </si>
  <si>
    <t>Common</t>
  </si>
  <si>
    <t>Jullien's</t>
  </si>
  <si>
    <t>Striped</t>
  </si>
  <si>
    <t>ปลาสังกะวาด</t>
  </si>
  <si>
    <t>ปลาสวาย</t>
  </si>
  <si>
    <t>Soldier</t>
  </si>
  <si>
    <t>ปลาแขยง</t>
  </si>
  <si>
    <t>Total</t>
  </si>
  <si>
    <t>feather</t>
  </si>
  <si>
    <t>silver</t>
  </si>
  <si>
    <t>mud</t>
  </si>
  <si>
    <t>snakes-head</t>
  </si>
  <si>
    <t>Siamensis</t>
  </si>
  <si>
    <t>climbing</t>
  </si>
  <si>
    <t>river</t>
  </si>
  <si>
    <t>Iridescent</t>
  </si>
  <si>
    <t>อื่น ๆ</t>
  </si>
  <si>
    <t>bock</t>
  </si>
  <si>
    <t>barb</t>
  </si>
  <si>
    <t>carp</t>
  </si>
  <si>
    <t>fish</t>
  </si>
  <si>
    <t>pangasius</t>
  </si>
  <si>
    <t>catfish</t>
  </si>
  <si>
    <t>perch</t>
  </si>
  <si>
    <t>bard</t>
  </si>
  <si>
    <t>mystus</t>
  </si>
  <si>
    <t>Others</t>
  </si>
  <si>
    <t>รวมยอด</t>
  </si>
  <si>
    <t>เมืองชัยนาท</t>
  </si>
  <si>
    <t xml:space="preserve">     Mueang Chai Nat </t>
  </si>
  <si>
    <t>มโนรมย์</t>
  </si>
  <si>
    <t xml:space="preserve">            -</t>
  </si>
  <si>
    <t xml:space="preserve">     Manorom </t>
  </si>
  <si>
    <t>วัดสิงห์</t>
  </si>
  <si>
    <t xml:space="preserve">     Wat Sing </t>
  </si>
  <si>
    <t>สรรพยา</t>
  </si>
  <si>
    <t xml:space="preserve">     Sapphaya </t>
  </si>
  <si>
    <t>สรรคบุรี</t>
  </si>
  <si>
    <t xml:space="preserve">     Sankhaburi </t>
  </si>
  <si>
    <t>หันคา</t>
  </si>
  <si>
    <t xml:space="preserve">     Hankha </t>
  </si>
  <si>
    <t>หนองมะโมง</t>
  </si>
  <si>
    <t xml:space="preserve">     Nong Mamong </t>
  </si>
  <si>
    <t>เนินขาม</t>
  </si>
  <si>
    <t xml:space="preserve">     Noen Kham </t>
  </si>
  <si>
    <t xml:space="preserve">    ที่มา:   สำนักงานประมงจังหวัดชัยนาท</t>
  </si>
  <si>
    <t>Source:  Chainat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</si>
</sst>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_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62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right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3" fontId="4" fillId="0" borderId="7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6" xfId="2" applyNumberFormat="1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164" fontId="3" fillId="0" borderId="0" xfId="0" applyNumberFormat="1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Border="1" applyAlignment="1"/>
    <xf numFmtId="0" fontId="4" fillId="0" borderId="6" xfId="0" applyFont="1" applyBorder="1" applyAlignment="1"/>
    <xf numFmtId="164" fontId="4" fillId="0" borderId="6" xfId="2" applyNumberFormat="1" applyFont="1" applyBorder="1" applyAlignment="1">
      <alignment horizontal="right"/>
    </xf>
    <xf numFmtId="0" fontId="4" fillId="0" borderId="8" xfId="0" applyFont="1" applyFill="1" applyBorder="1" applyAlignment="1">
      <alignment horizontal="left"/>
    </xf>
    <xf numFmtId="0" fontId="8" fillId="0" borderId="0" xfId="0" applyFont="1" applyBorder="1" applyAlignment="1"/>
    <xf numFmtId="164" fontId="4" fillId="0" borderId="0" xfId="2" applyNumberFormat="1" applyFont="1" applyBorder="1" applyAlignment="1">
      <alignment horizontal="right"/>
    </xf>
    <xf numFmtId="164" fontId="4" fillId="0" borderId="6" xfId="2" quotePrefix="1" applyNumberFormat="1" applyFont="1" applyBorder="1" applyAlignment="1">
      <alignment horizontal="left"/>
    </xf>
    <xf numFmtId="0" fontId="4" fillId="0" borderId="1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</cellXfs>
  <cellStyles count="3">
    <cellStyle name="Normal 2" xfId="2"/>
    <cellStyle name="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85725</xdr:colOff>
      <xdr:row>0</xdr:row>
      <xdr:rowOff>0</xdr:rowOff>
    </xdr:from>
    <xdr:to>
      <xdr:col>21</xdr:col>
      <xdr:colOff>704850</xdr:colOff>
      <xdr:row>23</xdr:row>
      <xdr:rowOff>104775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14239875" y="0"/>
          <a:ext cx="619125" cy="6372225"/>
          <a:chOff x="997" y="-4"/>
          <a:chExt cx="47" cy="675"/>
        </a:xfrm>
      </xdr:grpSpPr>
      <xdr:sp macro="" textlink="">
        <xdr:nvSpPr>
          <xdr:cNvPr id="3" name="Text Box 1"/>
          <xdr:cNvSpPr txBox="1">
            <a:spLocks noChangeArrowheads="1"/>
          </xdr:cNvSpPr>
        </xdr:nvSpPr>
        <xdr:spPr bwMode="auto">
          <a:xfrm>
            <a:off x="997" y="-4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" name="Straight Connector 12"/>
          <xdr:cNvCxnSpPr>
            <a:cxnSpLocks noChangeShapeType="1"/>
          </xdr:cNvCxnSpPr>
        </xdr:nvCxnSpPr>
        <xdr:spPr bwMode="auto">
          <a:xfrm rot="5400000">
            <a:off x="700" y="353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21</xdr:col>
      <xdr:colOff>476250</xdr:colOff>
      <xdr:row>1</xdr:row>
      <xdr:rowOff>161925</xdr:rowOff>
    </xdr:from>
    <xdr:to>
      <xdr:col>22</xdr:col>
      <xdr:colOff>30774</xdr:colOff>
      <xdr:row>13</xdr:row>
      <xdr:rowOff>142024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4630400" y="400050"/>
          <a:ext cx="421299" cy="3551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สถิติเกษตร และประมง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21"/>
  <sheetViews>
    <sheetView showGridLines="0" tabSelected="1" zoomScaleNormal="100" workbookViewId="0">
      <selection activeCell="A9" sqref="A9:E9"/>
    </sheetView>
  </sheetViews>
  <sheetFormatPr defaultColWidth="9.09765625" defaultRowHeight="18.75"/>
  <cols>
    <col min="1" max="1" width="1.8984375" style="60" customWidth="1"/>
    <col min="2" max="2" width="6.59765625" style="60" customWidth="1"/>
    <col min="3" max="3" width="5.59765625" style="60" customWidth="1"/>
    <col min="4" max="4" width="5" style="60" customWidth="1"/>
    <col min="5" max="5" width="1.59765625" style="60" customWidth="1"/>
    <col min="6" max="6" width="9.69921875" style="60" customWidth="1"/>
    <col min="7" max="7" width="9.09765625" style="60" customWidth="1"/>
    <col min="8" max="8" width="9.09765625" style="60"/>
    <col min="9" max="9" width="9.3984375" style="60" customWidth="1"/>
    <col min="10" max="10" width="9.69921875" style="60" customWidth="1"/>
    <col min="11" max="11" width="9.3984375" style="60" customWidth="1"/>
    <col min="12" max="14" width="9.09765625" style="60"/>
    <col min="15" max="15" width="9.09765625" style="60" customWidth="1"/>
    <col min="16" max="16" width="9.09765625" style="60"/>
    <col min="17" max="17" width="11" style="61" customWidth="1"/>
    <col min="18" max="18" width="7.8984375" style="61" customWidth="1"/>
    <col min="19" max="19" width="2.296875" style="61" customWidth="1"/>
    <col min="20" max="20" width="4.09765625" style="61" customWidth="1"/>
    <col min="21" max="21" width="0.69921875" style="61" customWidth="1"/>
    <col min="22" max="16384" width="9.09765625" style="61"/>
  </cols>
  <sheetData>
    <row r="1" spans="1:23" s="3" customFormat="1">
      <c r="A1" s="1"/>
      <c r="B1" s="1" t="s">
        <v>0</v>
      </c>
      <c r="C1" s="2">
        <v>11.1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23" s="5" customFormat="1">
      <c r="A2" s="4"/>
      <c r="B2" s="1" t="s">
        <v>2</v>
      </c>
      <c r="C2" s="2">
        <v>11.1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23" s="5" customFormat="1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23" s="14" customFormat="1" ht="25.5" customHeight="1">
      <c r="A4" s="7" t="s">
        <v>5</v>
      </c>
      <c r="B4" s="7"/>
      <c r="C4" s="7"/>
      <c r="D4" s="7"/>
      <c r="E4" s="8"/>
      <c r="F4" s="9"/>
      <c r="G4" s="10" t="s">
        <v>6</v>
      </c>
      <c r="H4" s="10" t="s">
        <v>7</v>
      </c>
      <c r="I4" s="10" t="s">
        <v>8</v>
      </c>
      <c r="J4" s="10" t="s">
        <v>9</v>
      </c>
      <c r="K4" s="11"/>
      <c r="L4" s="11"/>
      <c r="M4" s="9" t="s">
        <v>10</v>
      </c>
      <c r="N4" s="10" t="s">
        <v>11</v>
      </c>
      <c r="O4" s="10"/>
      <c r="P4" s="10"/>
      <c r="Q4" s="12" t="s">
        <v>12</v>
      </c>
      <c r="R4" s="13"/>
    </row>
    <row r="5" spans="1:23" s="14" customFormat="1" ht="25.5" customHeight="1">
      <c r="A5" s="15"/>
      <c r="B5" s="15"/>
      <c r="C5" s="15"/>
      <c r="D5" s="15"/>
      <c r="E5" s="16"/>
      <c r="F5" s="17" t="s">
        <v>13</v>
      </c>
      <c r="G5" s="18" t="s">
        <v>14</v>
      </c>
      <c r="H5" s="17" t="s">
        <v>15</v>
      </c>
      <c r="I5" s="17" t="s">
        <v>16</v>
      </c>
      <c r="J5" s="17" t="s">
        <v>17</v>
      </c>
      <c r="K5" s="18" t="s">
        <v>18</v>
      </c>
      <c r="L5" s="18" t="s">
        <v>19</v>
      </c>
      <c r="M5" s="18" t="s">
        <v>15</v>
      </c>
      <c r="N5" s="18" t="s">
        <v>20</v>
      </c>
      <c r="O5" s="19" t="s">
        <v>21</v>
      </c>
      <c r="P5" s="18"/>
      <c r="Q5" s="20"/>
      <c r="R5" s="21"/>
    </row>
    <row r="6" spans="1:23" s="14" customFormat="1" ht="25.5" customHeight="1">
      <c r="A6" s="15"/>
      <c r="B6" s="15"/>
      <c r="C6" s="15"/>
      <c r="D6" s="15"/>
      <c r="E6" s="16"/>
      <c r="F6" s="17" t="s">
        <v>22</v>
      </c>
      <c r="G6" s="18" t="s">
        <v>23</v>
      </c>
      <c r="H6" s="18" t="s">
        <v>24</v>
      </c>
      <c r="I6" s="18" t="s">
        <v>25</v>
      </c>
      <c r="J6" s="18" t="s">
        <v>26</v>
      </c>
      <c r="K6" s="18" t="s">
        <v>27</v>
      </c>
      <c r="L6" s="18" t="s">
        <v>17</v>
      </c>
      <c r="M6" s="18" t="s">
        <v>28</v>
      </c>
      <c r="N6" s="18" t="s">
        <v>29</v>
      </c>
      <c r="O6" s="22" t="s">
        <v>30</v>
      </c>
      <c r="P6" s="18" t="s">
        <v>31</v>
      </c>
      <c r="Q6" s="20"/>
      <c r="R6" s="21"/>
    </row>
    <row r="7" spans="1:23" s="29" customFormat="1" ht="25.5" customHeight="1">
      <c r="A7" s="23"/>
      <c r="B7" s="23"/>
      <c r="C7" s="23"/>
      <c r="D7" s="23"/>
      <c r="E7" s="24"/>
      <c r="F7" s="25"/>
      <c r="G7" s="26" t="s">
        <v>32</v>
      </c>
      <c r="H7" s="25" t="s">
        <v>33</v>
      </c>
      <c r="I7" s="26" t="s">
        <v>34</v>
      </c>
      <c r="J7" s="25" t="s">
        <v>35</v>
      </c>
      <c r="K7" s="26" t="s">
        <v>36</v>
      </c>
      <c r="L7" s="26" t="s">
        <v>37</v>
      </c>
      <c r="M7" s="26" t="s">
        <v>38</v>
      </c>
      <c r="N7" s="26" t="s">
        <v>39</v>
      </c>
      <c r="O7" s="26" t="s">
        <v>40</v>
      </c>
      <c r="P7" s="26" t="s">
        <v>41</v>
      </c>
      <c r="Q7" s="27"/>
      <c r="R7" s="28"/>
    </row>
    <row r="8" spans="1:23" s="37" customFormat="1" ht="3" customHeight="1">
      <c r="A8" s="30"/>
      <c r="B8" s="31"/>
      <c r="C8" s="31"/>
      <c r="D8" s="31"/>
      <c r="E8" s="32"/>
      <c r="F8" s="33"/>
      <c r="G8" s="34"/>
      <c r="H8" s="34"/>
      <c r="I8" s="35"/>
      <c r="J8" s="34"/>
      <c r="K8" s="34"/>
      <c r="L8" s="34"/>
      <c r="M8" s="34"/>
      <c r="N8" s="34"/>
      <c r="O8" s="34"/>
      <c r="P8" s="34"/>
      <c r="Q8" s="36"/>
      <c r="R8" s="36"/>
    </row>
    <row r="9" spans="1:23" s="36" customFormat="1" ht="27.75" customHeight="1">
      <c r="A9" s="38" t="s">
        <v>42</v>
      </c>
      <c r="B9" s="38"/>
      <c r="C9" s="38"/>
      <c r="D9" s="38"/>
      <c r="E9" s="39"/>
      <c r="F9" s="40">
        <f t="shared" ref="F9:P9" si="0">SUM(F10:F17)</f>
        <v>1821235</v>
      </c>
      <c r="G9" s="40">
        <f t="shared" si="0"/>
        <v>327045</v>
      </c>
      <c r="H9" s="40">
        <f t="shared" si="0"/>
        <v>243961</v>
      </c>
      <c r="I9" s="40">
        <f t="shared" si="0"/>
        <v>216205</v>
      </c>
      <c r="J9" s="40">
        <f t="shared" si="0"/>
        <v>209000</v>
      </c>
      <c r="K9" s="40">
        <f t="shared" si="0"/>
        <v>170000</v>
      </c>
      <c r="L9" s="40">
        <f t="shared" si="0"/>
        <v>118411</v>
      </c>
      <c r="M9" s="40">
        <f t="shared" si="0"/>
        <v>112625</v>
      </c>
      <c r="N9" s="40">
        <f t="shared" si="0"/>
        <v>100988</v>
      </c>
      <c r="O9" s="40">
        <f t="shared" si="0"/>
        <v>84000</v>
      </c>
      <c r="P9" s="40">
        <f t="shared" si="0"/>
        <v>239000</v>
      </c>
      <c r="Q9" s="41" t="s">
        <v>22</v>
      </c>
      <c r="R9" s="38"/>
      <c r="W9" s="42"/>
    </row>
    <row r="10" spans="1:23" s="49" customFormat="1" ht="27.75" customHeight="1">
      <c r="A10" s="43"/>
      <c r="B10" s="44" t="s">
        <v>43</v>
      </c>
      <c r="C10" s="45"/>
      <c r="D10" s="45"/>
      <c r="E10" s="46"/>
      <c r="F10" s="47">
        <f t="shared" ref="F10:F17" si="1">SUM(G10:P10)</f>
        <v>315988</v>
      </c>
      <c r="G10" s="47">
        <v>45000</v>
      </c>
      <c r="H10" s="47">
        <v>40000</v>
      </c>
      <c r="I10" s="47">
        <v>37000</v>
      </c>
      <c r="J10" s="47">
        <v>20000</v>
      </c>
      <c r="K10" s="47">
        <v>45000</v>
      </c>
      <c r="L10" s="47">
        <v>25000</v>
      </c>
      <c r="M10" s="47">
        <v>10000</v>
      </c>
      <c r="N10" s="47">
        <v>23988</v>
      </c>
      <c r="O10" s="47">
        <v>10000</v>
      </c>
      <c r="P10" s="47">
        <f>23000+10000+21000+6000</f>
        <v>60000</v>
      </c>
      <c r="Q10" s="48" t="s">
        <v>44</v>
      </c>
      <c r="R10" s="45"/>
      <c r="W10" s="50"/>
    </row>
    <row r="11" spans="1:23" s="49" customFormat="1" ht="27.75" customHeight="1">
      <c r="A11" s="43"/>
      <c r="B11" s="44" t="s">
        <v>45</v>
      </c>
      <c r="C11" s="45"/>
      <c r="D11" s="45"/>
      <c r="E11" s="46"/>
      <c r="F11" s="47">
        <f t="shared" si="1"/>
        <v>182205</v>
      </c>
      <c r="G11" s="47">
        <v>30000</v>
      </c>
      <c r="H11" s="47">
        <v>32000</v>
      </c>
      <c r="I11" s="47">
        <v>10205</v>
      </c>
      <c r="J11" s="47">
        <v>22000</v>
      </c>
      <c r="K11" s="47">
        <v>20000</v>
      </c>
      <c r="L11" s="47">
        <v>8000</v>
      </c>
      <c r="M11" s="47">
        <v>5000</v>
      </c>
      <c r="N11" s="47">
        <v>45000</v>
      </c>
      <c r="O11" s="51" t="s">
        <v>46</v>
      </c>
      <c r="P11" s="47">
        <f>10000</f>
        <v>10000</v>
      </c>
      <c r="Q11" s="48" t="s">
        <v>47</v>
      </c>
      <c r="R11" s="45"/>
      <c r="W11" s="50"/>
    </row>
    <row r="12" spans="1:23" s="49" customFormat="1" ht="27.75" customHeight="1">
      <c r="A12" s="43"/>
      <c r="B12" s="44" t="s">
        <v>48</v>
      </c>
      <c r="C12" s="45"/>
      <c r="D12" s="45"/>
      <c r="E12" s="46"/>
      <c r="F12" s="47">
        <f t="shared" si="1"/>
        <v>222625</v>
      </c>
      <c r="G12" s="47">
        <v>55000</v>
      </c>
      <c r="H12" s="47">
        <v>24000</v>
      </c>
      <c r="I12" s="47">
        <v>28000</v>
      </c>
      <c r="J12" s="47">
        <v>22000</v>
      </c>
      <c r="K12" s="51" t="s">
        <v>46</v>
      </c>
      <c r="L12" s="47">
        <v>25000</v>
      </c>
      <c r="M12" s="47">
        <v>16625</v>
      </c>
      <c r="N12" s="51" t="s">
        <v>46</v>
      </c>
      <c r="O12" s="47">
        <v>32000</v>
      </c>
      <c r="P12" s="47">
        <f>20000</f>
        <v>20000</v>
      </c>
      <c r="Q12" s="48" t="s">
        <v>49</v>
      </c>
      <c r="R12" s="45"/>
      <c r="W12" s="50"/>
    </row>
    <row r="13" spans="1:23" s="49" customFormat="1" ht="27.75" customHeight="1">
      <c r="A13" s="43"/>
      <c r="B13" s="44" t="s">
        <v>50</v>
      </c>
      <c r="C13" s="45"/>
      <c r="D13" s="45"/>
      <c r="E13" s="46"/>
      <c r="F13" s="47">
        <f t="shared" si="1"/>
        <v>323061</v>
      </c>
      <c r="G13" s="47">
        <v>45000</v>
      </c>
      <c r="H13" s="47">
        <v>43000</v>
      </c>
      <c r="I13" s="47">
        <v>28000</v>
      </c>
      <c r="J13" s="47">
        <v>20000</v>
      </c>
      <c r="K13" s="47">
        <v>40000</v>
      </c>
      <c r="L13" s="47">
        <v>46061</v>
      </c>
      <c r="M13" s="47">
        <v>18000</v>
      </c>
      <c r="N13" s="47">
        <v>32000</v>
      </c>
      <c r="O13" s="51" t="s">
        <v>46</v>
      </c>
      <c r="P13" s="47">
        <f>41000+10000</f>
        <v>51000</v>
      </c>
      <c r="Q13" s="48" t="s">
        <v>51</v>
      </c>
      <c r="R13" s="45"/>
      <c r="W13" s="50"/>
    </row>
    <row r="14" spans="1:23" s="49" customFormat="1" ht="27.75" customHeight="1">
      <c r="A14" s="43"/>
      <c r="B14" s="44" t="s">
        <v>52</v>
      </c>
      <c r="C14" s="45"/>
      <c r="D14" s="45"/>
      <c r="E14" s="46"/>
      <c r="F14" s="47">
        <f t="shared" si="1"/>
        <v>270350</v>
      </c>
      <c r="G14" s="47">
        <v>55000</v>
      </c>
      <c r="H14" s="47">
        <v>35000</v>
      </c>
      <c r="I14" s="47">
        <v>20000</v>
      </c>
      <c r="J14" s="47">
        <v>28000</v>
      </c>
      <c r="K14" s="47">
        <v>65000</v>
      </c>
      <c r="L14" s="47">
        <v>14350</v>
      </c>
      <c r="M14" s="47">
        <v>18000</v>
      </c>
      <c r="N14" s="51" t="s">
        <v>46</v>
      </c>
      <c r="O14" s="47">
        <v>15000</v>
      </c>
      <c r="P14" s="47">
        <f>15000+5000</f>
        <v>20000</v>
      </c>
      <c r="Q14" s="48" t="s">
        <v>53</v>
      </c>
      <c r="R14" s="45"/>
      <c r="W14" s="50"/>
    </row>
    <row r="15" spans="1:23" s="49" customFormat="1" ht="27.75" customHeight="1">
      <c r="A15" s="43"/>
      <c r="B15" s="44" t="s">
        <v>54</v>
      </c>
      <c r="C15" s="45"/>
      <c r="D15" s="45"/>
      <c r="E15" s="46"/>
      <c r="F15" s="47">
        <f t="shared" si="1"/>
        <v>177703</v>
      </c>
      <c r="G15" s="47">
        <v>60000</v>
      </c>
      <c r="H15" s="47">
        <v>30703</v>
      </c>
      <c r="I15" s="47">
        <v>25000</v>
      </c>
      <c r="J15" s="47">
        <v>18000</v>
      </c>
      <c r="K15" s="51" t="s">
        <v>46</v>
      </c>
      <c r="L15" s="51" t="s">
        <v>46</v>
      </c>
      <c r="M15" s="47">
        <v>30000</v>
      </c>
      <c r="N15" s="51" t="s">
        <v>46</v>
      </c>
      <c r="O15" s="47">
        <v>5000</v>
      </c>
      <c r="P15" s="47">
        <f>5000+4000</f>
        <v>9000</v>
      </c>
      <c r="Q15" s="48" t="s">
        <v>55</v>
      </c>
      <c r="R15" s="45"/>
      <c r="W15" s="50"/>
    </row>
    <row r="16" spans="1:23" s="49" customFormat="1" ht="27.75" customHeight="1">
      <c r="A16" s="43"/>
      <c r="B16" s="44" t="s">
        <v>56</v>
      </c>
      <c r="C16" s="45"/>
      <c r="D16" s="45"/>
      <c r="E16" s="46"/>
      <c r="F16" s="47">
        <f t="shared" si="1"/>
        <v>152258</v>
      </c>
      <c r="G16" s="51" t="s">
        <v>46</v>
      </c>
      <c r="H16" s="47">
        <v>15258</v>
      </c>
      <c r="I16" s="47">
        <v>48000</v>
      </c>
      <c r="J16" s="47">
        <v>42000</v>
      </c>
      <c r="K16" s="51" t="s">
        <v>46</v>
      </c>
      <c r="L16" s="51" t="s">
        <v>46</v>
      </c>
      <c r="M16" s="51" t="s">
        <v>46</v>
      </c>
      <c r="N16" s="51" t="s">
        <v>46</v>
      </c>
      <c r="O16" s="47">
        <v>7000</v>
      </c>
      <c r="P16" s="47">
        <f>30000+10000</f>
        <v>40000</v>
      </c>
      <c r="Q16" s="48" t="s">
        <v>57</v>
      </c>
      <c r="R16" s="45"/>
      <c r="W16" s="50"/>
    </row>
    <row r="17" spans="1:23" s="49" customFormat="1" ht="27.75" customHeight="1">
      <c r="A17" s="43"/>
      <c r="B17" s="44" t="s">
        <v>58</v>
      </c>
      <c r="C17" s="45"/>
      <c r="D17" s="45"/>
      <c r="E17" s="46"/>
      <c r="F17" s="47">
        <f t="shared" si="1"/>
        <v>177045</v>
      </c>
      <c r="G17" s="47">
        <v>37045</v>
      </c>
      <c r="H17" s="47">
        <v>24000</v>
      </c>
      <c r="I17" s="47">
        <v>20000</v>
      </c>
      <c r="J17" s="47">
        <v>37000</v>
      </c>
      <c r="K17" s="51" t="s">
        <v>46</v>
      </c>
      <c r="L17" s="51" t="s">
        <v>46</v>
      </c>
      <c r="M17" s="47">
        <v>15000</v>
      </c>
      <c r="N17" s="51" t="s">
        <v>46</v>
      </c>
      <c r="O17" s="47">
        <v>15000</v>
      </c>
      <c r="P17" s="47">
        <f>12000+17000</f>
        <v>29000</v>
      </c>
      <c r="Q17" s="48" t="s">
        <v>59</v>
      </c>
      <c r="R17" s="45"/>
      <c r="W17" s="50"/>
    </row>
    <row r="18" spans="1:23" s="49" customFormat="1" ht="3" customHeight="1">
      <c r="A18" s="43"/>
      <c r="B18" s="45"/>
      <c r="C18" s="45"/>
      <c r="D18" s="45"/>
      <c r="E18" s="46"/>
      <c r="F18" s="46"/>
      <c r="G18" s="34"/>
      <c r="H18" s="34"/>
      <c r="I18" s="35"/>
      <c r="J18" s="34"/>
      <c r="K18" s="34"/>
      <c r="L18" s="34"/>
      <c r="M18" s="34"/>
      <c r="N18" s="34"/>
      <c r="O18" s="34"/>
      <c r="P18" s="34"/>
      <c r="Q18" s="45"/>
      <c r="R18" s="45"/>
    </row>
    <row r="19" spans="1:23" s="49" customFormat="1" ht="4.5" customHeight="1">
      <c r="A19" s="52"/>
      <c r="B19" s="52"/>
      <c r="C19" s="52"/>
      <c r="D19" s="52"/>
      <c r="E19" s="53"/>
      <c r="F19" s="53"/>
      <c r="G19" s="54"/>
      <c r="H19" s="54"/>
      <c r="I19" s="55"/>
      <c r="J19" s="54"/>
      <c r="K19" s="54"/>
      <c r="L19" s="54"/>
      <c r="M19" s="54"/>
      <c r="N19" s="54"/>
      <c r="O19" s="54"/>
      <c r="P19" s="54"/>
      <c r="Q19" s="52"/>
      <c r="R19" s="52"/>
    </row>
    <row r="20" spans="1:23" s="57" customFormat="1" ht="18.75" customHeight="1">
      <c r="A20" s="56"/>
      <c r="B20" s="56" t="s">
        <v>60</v>
      </c>
      <c r="C20" s="56"/>
      <c r="D20" s="56"/>
      <c r="E20" s="56"/>
      <c r="F20" s="56"/>
      <c r="J20" s="56"/>
      <c r="K20" s="56"/>
      <c r="L20" s="56"/>
      <c r="M20" s="56"/>
      <c r="N20" s="56"/>
      <c r="O20" s="56"/>
      <c r="P20" s="56"/>
    </row>
    <row r="21" spans="1:23" s="59" customFormat="1">
      <c r="A21" s="58"/>
      <c r="B21" s="56" t="s">
        <v>61</v>
      </c>
      <c r="G21" s="60"/>
      <c r="H21" s="60"/>
      <c r="I21" s="60"/>
      <c r="J21" s="60"/>
      <c r="K21" s="60"/>
      <c r="L21" s="60"/>
      <c r="M21" s="60"/>
      <c r="N21" s="60"/>
      <c r="O21" s="60"/>
      <c r="P21" s="60"/>
    </row>
  </sheetData>
  <mergeCells count="5">
    <mergeCell ref="Q3:R3"/>
    <mergeCell ref="A4:E7"/>
    <mergeCell ref="Q4:R7"/>
    <mergeCell ref="A9:E9"/>
    <mergeCell ref="Q9:R9"/>
  </mergeCells>
  <pageMargins left="0.51181102362204722" right="0.43307086614173229" top="0.47244094488188981" bottom="0.94488188976377963" header="0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2016-11-18T03:43:07Z</dcterms:created>
  <dcterms:modified xsi:type="dcterms:W3CDTF">2016-11-18T03:43:19Z</dcterms:modified>
</cp:coreProperties>
</file>