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3การศึกษา ศาสนา\"/>
    </mc:Choice>
  </mc:AlternateContent>
  <xr:revisionPtr revIDLastSave="0" documentId="8_{CB1FCA2C-A532-4675-9BD0-8881B35D120E}" xr6:coauthVersionLast="47" xr6:coauthVersionMax="47" xr10:uidLastSave="{00000000-0000-0000-0000-000000000000}"/>
  <bookViews>
    <workbookView xWindow="-108" yWindow="-108" windowWidth="23256" windowHeight="12456" xr2:uid="{41AD0DC3-E494-4643-B304-42EFEAD87592}"/>
  </bookViews>
  <sheets>
    <sheet name="T-3.16" sheetId="1" r:id="rId1"/>
  </sheets>
  <definedNames>
    <definedName name="_xlnm.Print_Area" localSheetId="0">'T-3.16'!$A$1:$Q$33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1" l="1"/>
  <c r="I30" i="1"/>
  <c r="F30" i="1"/>
  <c r="L29" i="1"/>
  <c r="I29" i="1"/>
  <c r="F29" i="1"/>
  <c r="L28" i="1"/>
  <c r="I28" i="1"/>
  <c r="F28" i="1"/>
  <c r="L27" i="1"/>
  <c r="I27" i="1"/>
  <c r="F27" i="1"/>
  <c r="L26" i="1"/>
  <c r="I26" i="1"/>
  <c r="F26" i="1"/>
  <c r="L25" i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L8" i="1"/>
  <c r="I8" i="1"/>
  <c r="F8" i="1"/>
</calcChain>
</file>

<file path=xl/sharedStrings.xml><?xml version="1.0" encoding="utf-8"?>
<sst xmlns="http://schemas.openxmlformats.org/spreadsheetml/2006/main" count="83" uniqueCount="70">
  <si>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</si>
  <si>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2565</t>
  </si>
  <si>
    <t xml:space="preserve">Table </t>
  </si>
  <si>
    <t>Enrolment Registered in Office of The Non-Formal and Informal Education by Educational Activities, Sex and District: Fiscal Year  2565</t>
  </si>
  <si>
    <t>อำเภอ</t>
  </si>
  <si>
    <t>การศึกษาขั้นพื้นฐาน (1/65)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</si>
  <si>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</si>
  <si>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</si>
  <si>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</si>
  <si>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</si>
  <si>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</si>
  <si>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</si>
  <si>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</si>
  <si>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</si>
  <si>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</si>
  <si>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</si>
  <si>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</si>
  <si>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</si>
  <si>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</si>
  <si>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</si>
  <si>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</si>
  <si>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</si>
  <si>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</si>
  <si>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</si>
  <si>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</si>
  <si>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</si>
  <si>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</si>
  <si>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</si>
  <si>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</si>
  <si>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</si>
  <si>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</si>
  <si>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</si>
  <si>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</si>
  <si>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</si>
  <si>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</si>
  <si>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</si>
  <si>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</si>
  <si>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</si>
  <si>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</si>
  <si>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</si>
  <si>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</si>
  <si>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</si>
  <si>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</si>
  <si>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</si>
  <si>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</si>
  <si>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</si>
  <si>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</si>
  <si>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</si>
  <si>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</si>
  <si>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</si>
  <si>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</si>
  <si>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</si>
  <si>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</si>
  <si>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</si>
  <si>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</si>
  <si>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</si>
  <si>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</si>
  <si>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</si>
  <si>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</si>
  <si>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</si>
  <si>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</si>
  <si>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</si>
  <si>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</si>
  <si>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</si>
  <si>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</si>
  <si>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 xml:space="preserve">  หมายเหตุ:  </t>
  </si>
  <si>
    <t>ข้อมูล ณ วันที่ 18 กรกฎาคม 2565</t>
  </si>
  <si>
    <t xml:space="preserve">    Note:  …………...………………………………………..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</si>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</sst>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3" fillId="0" borderId="9" xfId="1" applyNumberFormat="1" applyFont="1" applyBorder="1"/>
    <xf numFmtId="164" fontId="3" fillId="0" borderId="0" xfId="1" applyNumberFormat="1" applyFont="1"/>
    <xf numFmtId="164" fontId="6" fillId="0" borderId="8" xfId="1" applyNumberFormat="1" applyFont="1" applyBorder="1" applyAlignment="1">
      <alignment vertical="center"/>
    </xf>
    <xf numFmtId="164" fontId="6" fillId="2" borderId="11" xfId="1" applyNumberFormat="1" applyFont="1" applyFill="1" applyBorder="1" applyAlignment="1">
      <alignment vertical="center"/>
    </xf>
    <xf numFmtId="164" fontId="6" fillId="2" borderId="4" xfId="1" applyNumberFormat="1" applyFont="1" applyFill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/>
    <xf numFmtId="0" fontId="6" fillId="0" borderId="4" xfId="0" applyFont="1" applyBorder="1"/>
    <xf numFmtId="164" fontId="6" fillId="0" borderId="8" xfId="1" applyNumberFormat="1" applyFont="1" applyBorder="1"/>
    <xf numFmtId="164" fontId="6" fillId="0" borderId="11" xfId="1" applyNumberFormat="1" applyFont="1" applyBorder="1"/>
    <xf numFmtId="164" fontId="6" fillId="2" borderId="11" xfId="1" applyNumberFormat="1" applyFont="1" applyFill="1" applyBorder="1"/>
    <xf numFmtId="164" fontId="6" fillId="2" borderId="4" xfId="1" applyNumberFormat="1" applyFont="1" applyFill="1" applyBorder="1"/>
    <xf numFmtId="164" fontId="6" fillId="0" borderId="0" xfId="1" applyNumberFormat="1" applyFont="1"/>
    <xf numFmtId="0" fontId="7" fillId="0" borderId="0" xfId="0" applyFont="1" applyAlignment="1">
      <alignment horizontal="left" vertical="center"/>
    </xf>
    <xf numFmtId="164" fontId="4" fillId="0" borderId="11" xfId="1" applyNumberFormat="1" applyFont="1" applyBorder="1"/>
    <xf numFmtId="164" fontId="4" fillId="0" borderId="8" xfId="1" applyNumberFormat="1" applyFont="1" applyBorder="1"/>
    <xf numFmtId="164" fontId="4" fillId="2" borderId="11" xfId="1" applyNumberFormat="1" applyFont="1" applyFill="1" applyBorder="1"/>
    <xf numFmtId="164" fontId="4" fillId="2" borderId="4" xfId="1" applyNumberFormat="1" applyFont="1" applyFill="1" applyBorder="1"/>
    <xf numFmtId="164" fontId="4" fillId="0" borderId="0" xfId="1" applyNumberFormat="1" applyFont="1"/>
    <xf numFmtId="0" fontId="7" fillId="0" borderId="7" xfId="0" applyFont="1" applyBorder="1" applyAlignment="1">
      <alignment horizontal="left" vertical="center"/>
    </xf>
    <xf numFmtId="164" fontId="6" fillId="0" borderId="10" xfId="1" applyNumberFormat="1" applyFont="1" applyBorder="1"/>
    <xf numFmtId="164" fontId="4" fillId="0" borderId="10" xfId="1" applyNumberFormat="1" applyFont="1" applyBorder="1"/>
    <xf numFmtId="164" fontId="4" fillId="0" borderId="5" xfId="1" applyNumberFormat="1" applyFont="1" applyBorder="1"/>
    <xf numFmtId="164" fontId="4" fillId="2" borderId="10" xfId="1" applyNumberFormat="1" applyFont="1" applyFill="1" applyBorder="1"/>
    <xf numFmtId="164" fontId="4" fillId="2" borderId="7" xfId="1" applyNumberFormat="1" applyFont="1" applyFill="1" applyBorder="1"/>
    <xf numFmtId="164" fontId="4" fillId="0" borderId="6" xfId="1" applyNumberFormat="1" applyFont="1" applyBorder="1"/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B7E8-E9C6-49AE-B552-E58635EDE36A}">
  <sheetPr>
    <pageSetUpPr fitToPage="1"/>
  </sheetPr>
  <dimension ref="A1:Q34"/>
  <sheetViews>
    <sheetView showGridLines="0" tabSelected="1" zoomScale="85" zoomScaleNormal="85" workbookViewId="0">
      <selection activeCell="Y28" sqref="Y28"/>
    </sheetView>
  </sheetViews>
  <sheetFormatPr defaultColWidth="9.125" defaultRowHeight="18" x14ac:dyDescent="0.35"/>
  <cols>
    <col min="1" max="2" width="1.75" style="67" customWidth="1"/>
    <col min="3" max="3" width="4.75" style="67" customWidth="1"/>
    <col min="4" max="4" width="14.25" style="67" customWidth="1"/>
    <col min="5" max="5" width="3.25" style="67" customWidth="1"/>
    <col min="6" max="11" width="9.875" style="67" customWidth="1"/>
    <col min="12" max="13" width="10.75" style="67" customWidth="1"/>
    <col min="14" max="14" width="13.625" style="67" customWidth="1"/>
    <col min="15" max="15" width="1" style="67" customWidth="1"/>
    <col min="16" max="16" width="1.375" style="67" customWidth="1"/>
    <col min="17" max="17" width="29.875" style="67" customWidth="1"/>
    <col min="18" max="18" width="1.25" style="67" customWidth="1"/>
    <col min="19" max="19" width="5.125" style="67" customWidth="1"/>
    <col min="20" max="16384" width="9.125" style="67"/>
  </cols>
  <sheetData>
    <row r="1" spans="1:17" s="1" customFormat="1" x14ac:dyDescent="0.35">
      <c r="B1" s="2" t="s">
        <v>0</v>
      </c>
      <c r="C1" s="2"/>
      <c r="D1" s="3">
        <v>3.16</v>
      </c>
      <c r="E1" s="2" t="s">
        <v>1</v>
      </c>
    </row>
    <row r="2" spans="1:17" s="1" customFormat="1" x14ac:dyDescent="0.35">
      <c r="B2" s="2" t="s">
        <v>2</v>
      </c>
      <c r="C2" s="2"/>
      <c r="D2" s="3">
        <v>3.16</v>
      </c>
      <c r="E2" s="2" t="s">
        <v>3</v>
      </c>
      <c r="F2" s="2"/>
    </row>
    <row r="3" spans="1:17" s="12" customFormat="1" ht="15.6" x14ac:dyDescent="0.3">
      <c r="A3" s="4" t="s">
        <v>4</v>
      </c>
      <c r="B3" s="5"/>
      <c r="C3" s="5"/>
      <c r="D3" s="5"/>
      <c r="E3" s="6"/>
      <c r="F3" s="7" t="s">
        <v>5</v>
      </c>
      <c r="G3" s="8"/>
      <c r="H3" s="8"/>
      <c r="I3" s="7" t="s">
        <v>6</v>
      </c>
      <c r="J3" s="8"/>
      <c r="K3" s="9"/>
      <c r="L3" s="8" t="s">
        <v>7</v>
      </c>
      <c r="M3" s="8"/>
      <c r="N3" s="9"/>
      <c r="O3" s="10"/>
      <c r="P3" s="11"/>
      <c r="Q3" s="11"/>
    </row>
    <row r="4" spans="1:17" s="12" customFormat="1" ht="15.6" x14ac:dyDescent="0.3">
      <c r="A4" s="13"/>
      <c r="B4" s="13"/>
      <c r="C4" s="13"/>
      <c r="D4" s="13"/>
      <c r="E4" s="14"/>
      <c r="F4" s="15" t="s">
        <v>8</v>
      </c>
      <c r="G4" s="16"/>
      <c r="H4" s="16"/>
      <c r="I4" s="15" t="s">
        <v>9</v>
      </c>
      <c r="J4" s="16"/>
      <c r="K4" s="17"/>
      <c r="L4" s="16" t="s">
        <v>10</v>
      </c>
      <c r="M4" s="16"/>
      <c r="N4" s="17"/>
      <c r="O4" s="18" t="s">
        <v>11</v>
      </c>
      <c r="P4" s="19"/>
      <c r="Q4" s="19"/>
    </row>
    <row r="5" spans="1:17" s="12" customFormat="1" ht="15.6" x14ac:dyDescent="0.3">
      <c r="A5" s="13"/>
      <c r="B5" s="13"/>
      <c r="C5" s="13"/>
      <c r="D5" s="13"/>
      <c r="E5" s="14"/>
      <c r="F5" s="20" t="s">
        <v>12</v>
      </c>
      <c r="G5" s="21" t="s">
        <v>13</v>
      </c>
      <c r="H5" s="22" t="s">
        <v>14</v>
      </c>
      <c r="I5" s="20" t="s">
        <v>12</v>
      </c>
      <c r="J5" s="21" t="s">
        <v>13</v>
      </c>
      <c r="K5" s="23" t="s">
        <v>14</v>
      </c>
      <c r="L5" s="24" t="s">
        <v>12</v>
      </c>
      <c r="M5" s="21" t="s">
        <v>13</v>
      </c>
      <c r="N5" s="23" t="s">
        <v>14</v>
      </c>
      <c r="O5" s="25"/>
      <c r="P5" s="19"/>
      <c r="Q5" s="19"/>
    </row>
    <row r="6" spans="1:17" s="12" customFormat="1" ht="15.6" x14ac:dyDescent="0.3">
      <c r="A6" s="26"/>
      <c r="B6" s="26"/>
      <c r="C6" s="26"/>
      <c r="D6" s="26"/>
      <c r="E6" s="27"/>
      <c r="F6" s="28" t="s">
        <v>15</v>
      </c>
      <c r="G6" s="29" t="s">
        <v>16</v>
      </c>
      <c r="H6" s="28" t="s">
        <v>17</v>
      </c>
      <c r="I6" s="28" t="s">
        <v>15</v>
      </c>
      <c r="J6" s="29" t="s">
        <v>16</v>
      </c>
      <c r="K6" s="30" t="s">
        <v>17</v>
      </c>
      <c r="L6" s="31" t="s">
        <v>15</v>
      </c>
      <c r="M6" s="29" t="s">
        <v>16</v>
      </c>
      <c r="N6" s="30" t="s">
        <v>17</v>
      </c>
      <c r="O6" s="32"/>
      <c r="P6" s="32"/>
      <c r="Q6" s="32"/>
    </row>
    <row r="7" spans="1:17" s="43" customFormat="1" ht="27" customHeight="1" x14ac:dyDescent="0.35">
      <c r="A7" s="33" t="s">
        <v>18</v>
      </c>
      <c r="B7" s="33"/>
      <c r="C7" s="33"/>
      <c r="D7" s="33"/>
      <c r="E7" s="34"/>
      <c r="F7" s="35"/>
      <c r="G7" s="35"/>
      <c r="H7" s="36"/>
      <c r="I7" s="37"/>
      <c r="J7" s="38"/>
      <c r="K7" s="39"/>
      <c r="L7" s="40"/>
      <c r="M7" s="38"/>
      <c r="N7" s="39"/>
      <c r="O7" s="41" t="s">
        <v>15</v>
      </c>
      <c r="P7" s="42"/>
      <c r="Q7" s="42"/>
    </row>
    <row r="8" spans="1:17" s="45" customFormat="1" ht="18" customHeight="1" x14ac:dyDescent="0.3">
      <c r="A8" s="44" t="s">
        <v>19</v>
      </c>
      <c r="E8" s="46"/>
      <c r="F8" s="47">
        <f>G8+H8</f>
        <v>1793</v>
      </c>
      <c r="G8" s="48">
        <v>1308</v>
      </c>
      <c r="H8" s="47">
        <v>485</v>
      </c>
      <c r="I8" s="47">
        <f>264+140+21</f>
        <v>425</v>
      </c>
      <c r="J8" s="49"/>
      <c r="K8" s="50"/>
      <c r="L8" s="51">
        <f>68+80</f>
        <v>148</v>
      </c>
      <c r="M8" s="49"/>
      <c r="N8" s="50"/>
      <c r="P8" s="12" t="s">
        <v>20</v>
      </c>
    </row>
    <row r="9" spans="1:17" s="45" customFormat="1" ht="18" customHeight="1" x14ac:dyDescent="0.3">
      <c r="A9" s="44" t="s">
        <v>21</v>
      </c>
      <c r="B9" s="12"/>
      <c r="E9" s="46"/>
      <c r="F9" s="47">
        <f t="shared" ref="F9:F30" si="0">G9+H9</f>
        <v>324</v>
      </c>
      <c r="G9" s="48">
        <v>220</v>
      </c>
      <c r="H9" s="47">
        <v>104</v>
      </c>
      <c r="I9" s="47">
        <f>88+56+21</f>
        <v>165</v>
      </c>
      <c r="J9" s="49"/>
      <c r="K9" s="50"/>
      <c r="L9" s="51">
        <f>21+25</f>
        <v>46</v>
      </c>
      <c r="M9" s="49"/>
      <c r="N9" s="50"/>
      <c r="P9" s="12" t="s">
        <v>22</v>
      </c>
    </row>
    <row r="10" spans="1:17" s="45" customFormat="1" ht="18" customHeight="1" x14ac:dyDescent="0.3">
      <c r="A10" s="44" t="s">
        <v>23</v>
      </c>
      <c r="F10" s="47">
        <f t="shared" si="0"/>
        <v>319</v>
      </c>
      <c r="G10" s="48">
        <v>202</v>
      </c>
      <c r="H10" s="47">
        <v>117</v>
      </c>
      <c r="I10" s="47">
        <f>88+56+21</f>
        <v>165</v>
      </c>
      <c r="J10" s="49"/>
      <c r="K10" s="50"/>
      <c r="L10" s="51">
        <f>21+25</f>
        <v>46</v>
      </c>
      <c r="M10" s="49"/>
      <c r="N10" s="50"/>
      <c r="P10" s="12" t="s">
        <v>24</v>
      </c>
    </row>
    <row r="11" spans="1:17" s="45" customFormat="1" ht="18" customHeight="1" x14ac:dyDescent="0.3">
      <c r="A11" s="44" t="s">
        <v>25</v>
      </c>
      <c r="F11" s="47">
        <f t="shared" si="0"/>
        <v>621</v>
      </c>
      <c r="G11" s="48">
        <v>376</v>
      </c>
      <c r="H11" s="47">
        <v>245</v>
      </c>
      <c r="I11" s="47">
        <f>176+84+21</f>
        <v>281</v>
      </c>
      <c r="J11" s="49"/>
      <c r="K11" s="50"/>
      <c r="L11" s="51">
        <f>42+42</f>
        <v>84</v>
      </c>
      <c r="M11" s="49"/>
      <c r="N11" s="50"/>
      <c r="P11" s="12" t="s">
        <v>26</v>
      </c>
    </row>
    <row r="12" spans="1:17" s="45" customFormat="1" ht="18" customHeight="1" x14ac:dyDescent="0.3">
      <c r="A12" s="44" t="s">
        <v>27</v>
      </c>
      <c r="F12" s="47">
        <f t="shared" si="0"/>
        <v>346</v>
      </c>
      <c r="G12" s="48">
        <v>208</v>
      </c>
      <c r="H12" s="47">
        <v>138</v>
      </c>
      <c r="I12" s="47">
        <f>88+56+21</f>
        <v>165</v>
      </c>
      <c r="J12" s="49"/>
      <c r="K12" s="50"/>
      <c r="L12" s="51">
        <f>21+25</f>
        <v>46</v>
      </c>
      <c r="M12" s="49"/>
      <c r="N12" s="50"/>
      <c r="P12" s="12" t="s">
        <v>28</v>
      </c>
    </row>
    <row r="13" spans="1:17" s="45" customFormat="1" ht="18" customHeight="1" x14ac:dyDescent="0.3">
      <c r="A13" s="44" t="s">
        <v>29</v>
      </c>
      <c r="F13" s="47">
        <f t="shared" si="0"/>
        <v>432</v>
      </c>
      <c r="G13" s="48">
        <v>270</v>
      </c>
      <c r="H13" s="47">
        <v>162</v>
      </c>
      <c r="I13" s="47">
        <f>176+84+21</f>
        <v>281</v>
      </c>
      <c r="J13" s="49"/>
      <c r="K13" s="50"/>
      <c r="L13" s="51">
        <f>42+42</f>
        <v>84</v>
      </c>
      <c r="M13" s="49"/>
      <c r="N13" s="50"/>
      <c r="P13" s="12" t="s">
        <v>30</v>
      </c>
    </row>
    <row r="14" spans="1:17" s="45" customFormat="1" ht="18" customHeight="1" x14ac:dyDescent="0.3">
      <c r="A14" s="44" t="s">
        <v>31</v>
      </c>
      <c r="F14" s="47">
        <f t="shared" si="0"/>
        <v>772</v>
      </c>
      <c r="G14" s="48">
        <v>532</v>
      </c>
      <c r="H14" s="47">
        <v>240</v>
      </c>
      <c r="I14" s="47">
        <f>176+84+21</f>
        <v>281</v>
      </c>
      <c r="J14" s="49"/>
      <c r="K14" s="50"/>
      <c r="L14" s="51">
        <f>47+47</f>
        <v>94</v>
      </c>
      <c r="M14" s="49"/>
      <c r="N14" s="50"/>
      <c r="P14" s="12" t="s">
        <v>32</v>
      </c>
    </row>
    <row r="15" spans="1:17" s="45" customFormat="1" ht="18" customHeight="1" x14ac:dyDescent="0.3">
      <c r="A15" s="44" t="s">
        <v>33</v>
      </c>
      <c r="F15" s="47">
        <f t="shared" si="0"/>
        <v>606</v>
      </c>
      <c r="G15" s="48">
        <v>386</v>
      </c>
      <c r="H15" s="47">
        <v>220</v>
      </c>
      <c r="I15" s="47">
        <f>176+84+21</f>
        <v>281</v>
      </c>
      <c r="J15" s="49"/>
      <c r="K15" s="50"/>
      <c r="L15" s="51">
        <f>42+42</f>
        <v>84</v>
      </c>
      <c r="M15" s="49"/>
      <c r="N15" s="50"/>
      <c r="P15" s="12" t="s">
        <v>34</v>
      </c>
    </row>
    <row r="16" spans="1:17" s="45" customFormat="1" ht="18" customHeight="1" x14ac:dyDescent="0.3">
      <c r="A16" s="44" t="s">
        <v>35</v>
      </c>
      <c r="F16" s="47">
        <f t="shared" si="0"/>
        <v>2094</v>
      </c>
      <c r="G16" s="48">
        <v>1634</v>
      </c>
      <c r="H16" s="47">
        <v>460</v>
      </c>
      <c r="I16" s="47">
        <f>220+112+21</f>
        <v>353</v>
      </c>
      <c r="J16" s="49"/>
      <c r="K16" s="50"/>
      <c r="L16" s="51">
        <f>55+55</f>
        <v>110</v>
      </c>
      <c r="M16" s="49"/>
      <c r="N16" s="50"/>
      <c r="P16" s="12" t="s">
        <v>36</v>
      </c>
    </row>
    <row r="17" spans="1:17" s="45" customFormat="1" ht="18" customHeight="1" x14ac:dyDescent="0.3">
      <c r="A17" s="44" t="s">
        <v>37</v>
      </c>
      <c r="F17" s="47">
        <f t="shared" si="0"/>
        <v>300</v>
      </c>
      <c r="G17" s="48">
        <v>196</v>
      </c>
      <c r="H17" s="47">
        <v>104</v>
      </c>
      <c r="I17" s="47">
        <f>44+28+21</f>
        <v>93</v>
      </c>
      <c r="J17" s="49"/>
      <c r="K17" s="50"/>
      <c r="L17" s="51">
        <f>13+15</f>
        <v>28</v>
      </c>
      <c r="M17" s="49"/>
      <c r="N17" s="50"/>
      <c r="P17" s="12" t="s">
        <v>38</v>
      </c>
    </row>
    <row r="18" spans="1:17" s="45" customFormat="1" ht="18" customHeight="1" x14ac:dyDescent="0.3">
      <c r="A18" s="44" t="s">
        <v>39</v>
      </c>
      <c r="F18" s="47">
        <f t="shared" si="0"/>
        <v>468</v>
      </c>
      <c r="G18" s="48">
        <v>295</v>
      </c>
      <c r="H18" s="47">
        <v>173</v>
      </c>
      <c r="I18" s="47">
        <f>88+56+21</f>
        <v>165</v>
      </c>
      <c r="J18" s="49"/>
      <c r="K18" s="50"/>
      <c r="L18" s="51">
        <f>30+30</f>
        <v>60</v>
      </c>
      <c r="M18" s="49"/>
      <c r="N18" s="50"/>
      <c r="P18" s="12" t="s">
        <v>40</v>
      </c>
    </row>
    <row r="19" spans="1:17" s="45" customFormat="1" ht="18" customHeight="1" x14ac:dyDescent="0.3">
      <c r="A19" s="44" t="s">
        <v>41</v>
      </c>
      <c r="F19" s="47">
        <f t="shared" si="0"/>
        <v>842</v>
      </c>
      <c r="G19" s="48">
        <v>551</v>
      </c>
      <c r="H19" s="47">
        <v>291</v>
      </c>
      <c r="I19" s="47">
        <f>264+112+21</f>
        <v>397</v>
      </c>
      <c r="J19" s="49"/>
      <c r="K19" s="50"/>
      <c r="L19" s="51">
        <f>73+85</f>
        <v>158</v>
      </c>
      <c r="M19" s="49"/>
      <c r="N19" s="50"/>
      <c r="P19" s="12" t="s">
        <v>42</v>
      </c>
    </row>
    <row r="20" spans="1:17" s="45" customFormat="1" ht="18" customHeight="1" x14ac:dyDescent="0.3">
      <c r="A20" s="52" t="s">
        <v>43</v>
      </c>
      <c r="B20" s="12"/>
      <c r="F20" s="47">
        <f t="shared" si="0"/>
        <v>411</v>
      </c>
      <c r="G20" s="48">
        <v>267</v>
      </c>
      <c r="H20" s="47">
        <v>144</v>
      </c>
      <c r="I20" s="47">
        <f>88+56+21</f>
        <v>165</v>
      </c>
      <c r="J20" s="49"/>
      <c r="K20" s="50"/>
      <c r="L20" s="51">
        <f>25+25</f>
        <v>50</v>
      </c>
      <c r="M20" s="49"/>
      <c r="N20" s="50"/>
      <c r="P20" s="12" t="s">
        <v>44</v>
      </c>
    </row>
    <row r="21" spans="1:17" s="45" customFormat="1" ht="18" customHeight="1" x14ac:dyDescent="0.3">
      <c r="A21" s="52" t="s">
        <v>45</v>
      </c>
      <c r="F21" s="47">
        <f t="shared" si="0"/>
        <v>594</v>
      </c>
      <c r="G21" s="48">
        <v>399</v>
      </c>
      <c r="H21" s="47">
        <v>195</v>
      </c>
      <c r="I21" s="47">
        <f>176+112+21</f>
        <v>309</v>
      </c>
      <c r="J21" s="49"/>
      <c r="K21" s="50"/>
      <c r="L21" s="51">
        <f>38+45</f>
        <v>83</v>
      </c>
      <c r="M21" s="49"/>
      <c r="N21" s="50"/>
      <c r="P21" s="12" t="s">
        <v>46</v>
      </c>
    </row>
    <row r="22" spans="1:17" s="45" customFormat="1" ht="18" customHeight="1" x14ac:dyDescent="0.3">
      <c r="A22" s="52" t="s">
        <v>47</v>
      </c>
      <c r="F22" s="47">
        <f t="shared" si="0"/>
        <v>158</v>
      </c>
      <c r="G22" s="48">
        <v>103</v>
      </c>
      <c r="H22" s="47">
        <v>55</v>
      </c>
      <c r="I22" s="47">
        <f>44+28+21</f>
        <v>93</v>
      </c>
      <c r="J22" s="49"/>
      <c r="K22" s="50"/>
      <c r="L22" s="51">
        <f>13+15</f>
        <v>28</v>
      </c>
      <c r="M22" s="49"/>
      <c r="N22" s="50"/>
      <c r="P22" s="12" t="s">
        <v>48</v>
      </c>
    </row>
    <row r="23" spans="1:17" s="12" customFormat="1" ht="18" customHeight="1" x14ac:dyDescent="0.3">
      <c r="A23" s="52" t="s">
        <v>49</v>
      </c>
      <c r="F23" s="47">
        <f t="shared" si="0"/>
        <v>742</v>
      </c>
      <c r="G23" s="53">
        <v>433</v>
      </c>
      <c r="H23" s="54">
        <v>309</v>
      </c>
      <c r="I23" s="54">
        <f>176+112+21</f>
        <v>309</v>
      </c>
      <c r="J23" s="55"/>
      <c r="K23" s="56"/>
      <c r="L23" s="57">
        <f>47+47</f>
        <v>94</v>
      </c>
      <c r="M23" s="55"/>
      <c r="N23" s="56"/>
      <c r="P23" s="12" t="s">
        <v>50</v>
      </c>
    </row>
    <row r="24" spans="1:17" s="12" customFormat="1" ht="18" customHeight="1" x14ac:dyDescent="0.3">
      <c r="A24" s="52" t="s">
        <v>51</v>
      </c>
      <c r="F24" s="47">
        <f t="shared" si="0"/>
        <v>386</v>
      </c>
      <c r="G24" s="53">
        <v>242</v>
      </c>
      <c r="H24" s="54">
        <v>144</v>
      </c>
      <c r="I24" s="54">
        <f>88+56+21</f>
        <v>165</v>
      </c>
      <c r="J24" s="55"/>
      <c r="K24" s="56"/>
      <c r="L24" s="57">
        <f>17+17</f>
        <v>34</v>
      </c>
      <c r="M24" s="55"/>
      <c r="N24" s="56"/>
      <c r="P24" s="12" t="s">
        <v>52</v>
      </c>
    </row>
    <row r="25" spans="1:17" s="12" customFormat="1" ht="18" customHeight="1" x14ac:dyDescent="0.3">
      <c r="A25" s="52" t="s">
        <v>53</v>
      </c>
      <c r="F25" s="47">
        <f t="shared" si="0"/>
        <v>311</v>
      </c>
      <c r="G25" s="53">
        <v>142</v>
      </c>
      <c r="H25" s="54">
        <v>169</v>
      </c>
      <c r="I25" s="54">
        <f>44+28+21</f>
        <v>93</v>
      </c>
      <c r="J25" s="55"/>
      <c r="K25" s="56"/>
      <c r="L25" s="57">
        <f>13+15</f>
        <v>28</v>
      </c>
      <c r="M25" s="55"/>
      <c r="N25" s="56"/>
      <c r="P25" s="12" t="s">
        <v>54</v>
      </c>
    </row>
    <row r="26" spans="1:17" s="12" customFormat="1" ht="18" customHeight="1" x14ac:dyDescent="0.3">
      <c r="A26" s="52" t="s">
        <v>55</v>
      </c>
      <c r="F26" s="47">
        <f t="shared" si="0"/>
        <v>505</v>
      </c>
      <c r="G26" s="53">
        <v>283</v>
      </c>
      <c r="H26" s="54">
        <v>222</v>
      </c>
      <c r="I26" s="54">
        <f>88+56+21</f>
        <v>165</v>
      </c>
      <c r="J26" s="55"/>
      <c r="K26" s="56"/>
      <c r="L26" s="57">
        <f>25+25</f>
        <v>50</v>
      </c>
      <c r="M26" s="55"/>
      <c r="N26" s="56"/>
      <c r="P26" s="12" t="s">
        <v>56</v>
      </c>
    </row>
    <row r="27" spans="1:17" s="45" customFormat="1" ht="18" customHeight="1" x14ac:dyDescent="0.3">
      <c r="A27" s="52" t="s">
        <v>57</v>
      </c>
      <c r="F27" s="47">
        <f t="shared" si="0"/>
        <v>923</v>
      </c>
      <c r="G27" s="48">
        <v>581</v>
      </c>
      <c r="H27" s="47">
        <v>342</v>
      </c>
      <c r="I27" s="47">
        <f>88+56+21</f>
        <v>165</v>
      </c>
      <c r="J27" s="49"/>
      <c r="K27" s="50"/>
      <c r="L27" s="51">
        <f>17+17</f>
        <v>34</v>
      </c>
      <c r="M27" s="49"/>
      <c r="N27" s="50"/>
      <c r="P27" s="12" t="s">
        <v>58</v>
      </c>
    </row>
    <row r="28" spans="1:17" s="12" customFormat="1" ht="18" customHeight="1" x14ac:dyDescent="0.3">
      <c r="A28" s="52" t="s">
        <v>59</v>
      </c>
      <c r="F28" s="47">
        <f t="shared" si="0"/>
        <v>269</v>
      </c>
      <c r="G28" s="53">
        <v>153</v>
      </c>
      <c r="H28" s="54">
        <v>116</v>
      </c>
      <c r="I28" s="54">
        <f>88+56+21</f>
        <v>165</v>
      </c>
      <c r="J28" s="55"/>
      <c r="K28" s="56"/>
      <c r="L28" s="57">
        <f>17+17</f>
        <v>34</v>
      </c>
      <c r="M28" s="55"/>
      <c r="N28" s="56"/>
      <c r="P28" s="12" t="s">
        <v>60</v>
      </c>
    </row>
    <row r="29" spans="1:17" s="12" customFormat="1" ht="18" customHeight="1" x14ac:dyDescent="0.3">
      <c r="A29" s="52" t="s">
        <v>61</v>
      </c>
      <c r="F29" s="47">
        <f t="shared" si="0"/>
        <v>235</v>
      </c>
      <c r="G29" s="53">
        <v>162</v>
      </c>
      <c r="H29" s="54">
        <v>73</v>
      </c>
      <c r="I29" s="54">
        <f>44+28+21</f>
        <v>93</v>
      </c>
      <c r="J29" s="55"/>
      <c r="K29" s="56"/>
      <c r="L29" s="57">
        <f>13+15</f>
        <v>28</v>
      </c>
      <c r="M29" s="55"/>
      <c r="N29" s="56"/>
      <c r="P29" s="12" t="s">
        <v>62</v>
      </c>
    </row>
    <row r="30" spans="1:17" s="12" customFormat="1" ht="18" customHeight="1" x14ac:dyDescent="0.3">
      <c r="A30" s="58" t="s">
        <v>63</v>
      </c>
      <c r="B30" s="32"/>
      <c r="C30" s="32"/>
      <c r="D30" s="32"/>
      <c r="E30" s="32"/>
      <c r="F30" s="59">
        <f t="shared" si="0"/>
        <v>335</v>
      </c>
      <c r="G30" s="60">
        <v>224</v>
      </c>
      <c r="H30" s="61">
        <v>111</v>
      </c>
      <c r="I30" s="61">
        <f>88+56+21</f>
        <v>165</v>
      </c>
      <c r="J30" s="62"/>
      <c r="K30" s="63"/>
      <c r="L30" s="64">
        <f>17+17</f>
        <v>34</v>
      </c>
      <c r="M30" s="62"/>
      <c r="N30" s="63"/>
      <c r="O30" s="32"/>
      <c r="P30" s="32" t="s">
        <v>64</v>
      </c>
      <c r="Q30" s="32"/>
    </row>
    <row r="31" spans="1:17" s="12" customFormat="1" ht="9.6" customHeight="1" x14ac:dyDescent="0.3">
      <c r="F31" s="65"/>
    </row>
    <row r="32" spans="1:17" s="45" customFormat="1" ht="15.6" x14ac:dyDescent="0.3">
      <c r="A32" s="12" t="s">
        <v>65</v>
      </c>
      <c r="B32" s="12"/>
      <c r="C32" s="12"/>
      <c r="D32" s="12" t="s">
        <v>66</v>
      </c>
      <c r="E32" s="12"/>
      <c r="F32" s="66"/>
      <c r="K32" s="12" t="s">
        <v>67</v>
      </c>
      <c r="L32" s="66"/>
    </row>
    <row r="33" spans="1:17" x14ac:dyDescent="0.35">
      <c r="A33" s="65" t="s">
        <v>68</v>
      </c>
      <c r="B33" s="12"/>
      <c r="C33" s="12"/>
      <c r="D33" s="12" t="s">
        <v>69</v>
      </c>
      <c r="E33" s="12"/>
      <c r="F33" s="12"/>
      <c r="G33" s="12"/>
      <c r="H33" s="12"/>
      <c r="I33" s="12"/>
      <c r="J33" s="12"/>
      <c r="K33" s="12"/>
      <c r="L33" s="45"/>
      <c r="M33" s="45"/>
      <c r="N33" s="45"/>
      <c r="O33" s="45"/>
      <c r="P33" s="45"/>
      <c r="Q33" s="45"/>
    </row>
    <row r="34" spans="1:17" x14ac:dyDescent="0.35">
      <c r="I34" s="45"/>
      <c r="J34" s="45"/>
    </row>
  </sheetData>
  <mergeCells count="10">
    <mergeCell ref="O4:Q5"/>
    <mergeCell ref="A7:E7"/>
    <mergeCell ref="O7:Q7"/>
    <mergeCell ref="A3:E6"/>
    <mergeCell ref="F3:H3"/>
    <mergeCell ref="I3:K3"/>
    <mergeCell ref="L3:N3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2022-09-29T03:45:32Z</dcterms:created>
  <dcterms:modified xsi:type="dcterms:W3CDTF">2022-09-29T03:45:55Z</dcterms:modified>
</cp:coreProperties>
</file>