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D:\3.ปานทิพย์\12.รายงานวิชาการ2562-2563\1.สรง2562-2564\3.รายงาน สรง.2564\สรง.รายปี 2564\ข้อมูล สรง.รายปี 2564\"/>
    </mc:Choice>
  </mc:AlternateContent>
  <xr:revisionPtr revIDLastSave="0" documentId="13_ncr:1_{D7080046-A463-444E-893A-C0A5E5309134}" xr6:coauthVersionLast="47" xr6:coauthVersionMax="47" xr10:uidLastSave="{00000000-0000-0000-0000-000000000000}"/>
  <bookViews>
    <workbookView showHorizontalScroll="0" showVerticalScroll="0" showSheetTabs="0" xWindow="-120" yWindow="-120" windowWidth="21840" windowHeight="13140" activeTab="4" xr2:uid="{00000000-000D-0000-FFFF-FFFF00000000}"/>
  </bookViews>
  <sheets>
    <sheet name="T7-1" sheetId="1" r:id="rId1"/>
    <sheet name="T7-2" sheetId="2" r:id="rId2"/>
    <sheet name="T7-3" sheetId="3" r:id="rId3"/>
    <sheet name="T7-4" sheetId="4" r:id="rId4"/>
    <sheet name="All" sheetId="5" r:id="rId5"/>
  </sheets>
  <definedNames>
    <definedName name="_xlnm.Print_Area" localSheetId="4">All!$A$1:$D$38</definedName>
    <definedName name="_xlnm.Print_Area" localSheetId="0">'T7-1'!$A$1:$D$37</definedName>
    <definedName name="_xlnm.Print_Area" localSheetId="1">'T7-2'!$A$1:$D$39</definedName>
    <definedName name="_xlnm.Print_Area" localSheetId="2">'T7-3'!$A$1:$D$37</definedName>
    <definedName name="_xlnm.Print_Area" localSheetId="3">'T7-4'!$A$1:$D$37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4" i="5" l="1"/>
  <c r="C25" i="5"/>
  <c r="C26" i="5"/>
  <c r="C27" i="5"/>
  <c r="C28" i="5"/>
  <c r="C29" i="5"/>
  <c r="C30" i="5"/>
  <c r="C31" i="5"/>
  <c r="C32" i="5"/>
  <c r="C33" i="5"/>
  <c r="C34" i="5"/>
  <c r="C35" i="5"/>
  <c r="C36" i="5"/>
  <c r="F22" i="5"/>
  <c r="D24" i="5"/>
  <c r="D25" i="5"/>
  <c r="D26" i="5"/>
  <c r="D27" i="5"/>
  <c r="D29" i="5"/>
  <c r="D30" i="5"/>
  <c r="D31" i="5"/>
  <c r="D32" i="5"/>
  <c r="D33" i="5"/>
  <c r="D34" i="5"/>
  <c r="D35" i="5"/>
  <c r="D36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D6" i="5"/>
  <c r="C6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7" i="5"/>
  <c r="D15" i="4"/>
  <c r="C15" i="4"/>
  <c r="B15" i="4"/>
  <c r="D11" i="4"/>
  <c r="C11" i="4"/>
  <c r="B11" i="4"/>
  <c r="D15" i="2" l="1"/>
  <c r="C15" i="2"/>
  <c r="B15" i="2"/>
  <c r="D11" i="2"/>
  <c r="C11" i="2"/>
  <c r="B11" i="2"/>
  <c r="D15" i="1" l="1"/>
  <c r="C15" i="1"/>
  <c r="B15" i="1"/>
  <c r="D11" i="1"/>
  <c r="C11" i="1"/>
  <c r="B11" i="1"/>
  <c r="F36" i="5" l="1"/>
  <c r="B10" i="5" l="1"/>
  <c r="F36" i="4"/>
  <c r="D36" i="4"/>
  <c r="H36" i="4" s="1"/>
  <c r="C36" i="4"/>
  <c r="G36" i="4" s="1"/>
  <c r="B36" i="4"/>
  <c r="D35" i="4"/>
  <c r="H35" i="4" s="1"/>
  <c r="C35" i="4"/>
  <c r="G35" i="4" s="1"/>
  <c r="B35" i="4"/>
  <c r="F35" i="4" s="1"/>
  <c r="D34" i="4"/>
  <c r="H34" i="4" s="1"/>
  <c r="C34" i="4"/>
  <c r="G34" i="4" s="1"/>
  <c r="B34" i="4"/>
  <c r="F34" i="4" s="1"/>
  <c r="D33" i="4"/>
  <c r="H33" i="4" s="1"/>
  <c r="C33" i="4"/>
  <c r="G33" i="4" s="1"/>
  <c r="B33" i="4"/>
  <c r="F33" i="4" s="1"/>
  <c r="D32" i="4"/>
  <c r="H32" i="4" s="1"/>
  <c r="C32" i="4"/>
  <c r="G32" i="4" s="1"/>
  <c r="B32" i="4"/>
  <c r="F32" i="4" s="1"/>
  <c r="D30" i="4"/>
  <c r="H30" i="4" s="1"/>
  <c r="C30" i="4"/>
  <c r="G30" i="4" s="1"/>
  <c r="B30" i="4"/>
  <c r="F30" i="4" s="1"/>
  <c r="H29" i="4"/>
  <c r="D29" i="4"/>
  <c r="C29" i="4"/>
  <c r="G29" i="4" s="1"/>
  <c r="B29" i="4"/>
  <c r="F29" i="4" s="1"/>
  <c r="D28" i="4"/>
  <c r="H28" i="4" s="1"/>
  <c r="C28" i="4"/>
  <c r="G28" i="4" s="1"/>
  <c r="B28" i="4"/>
  <c r="F28" i="4" s="1"/>
  <c r="D26" i="4"/>
  <c r="H26" i="4" s="1"/>
  <c r="C26" i="4"/>
  <c r="G26" i="4" s="1"/>
  <c r="B26" i="4"/>
  <c r="F26" i="4" s="1"/>
  <c r="D25" i="4"/>
  <c r="H25" i="4" s="1"/>
  <c r="C25" i="4"/>
  <c r="G25" i="4" s="1"/>
  <c r="B25" i="4"/>
  <c r="F25" i="4" s="1"/>
  <c r="D24" i="4"/>
  <c r="H24" i="4" s="1"/>
  <c r="C24" i="4"/>
  <c r="G24" i="4" s="1"/>
  <c r="B24" i="4"/>
  <c r="F24" i="4" s="1"/>
  <c r="D23" i="4"/>
  <c r="H23" i="4" s="1"/>
  <c r="C23" i="4"/>
  <c r="G23" i="4" s="1"/>
  <c r="B23" i="4"/>
  <c r="F23" i="4" s="1"/>
  <c r="D22" i="4"/>
  <c r="C22" i="4"/>
  <c r="B22" i="4"/>
  <c r="D31" i="4"/>
  <c r="C31" i="4"/>
  <c r="B31" i="4"/>
  <c r="C27" i="4"/>
  <c r="G27" i="4" s="1"/>
  <c r="B27" i="4"/>
  <c r="B18" i="5" l="1"/>
  <c r="G31" i="4"/>
  <c r="B14" i="5"/>
  <c r="G22" i="4"/>
  <c r="B9" i="5"/>
  <c r="B8" i="5"/>
  <c r="B12" i="5"/>
  <c r="B20" i="5"/>
  <c r="B13" i="5"/>
  <c r="B17" i="5"/>
  <c r="B16" i="5"/>
  <c r="F27" i="4"/>
  <c r="F22" i="4" s="1"/>
  <c r="H31" i="4"/>
  <c r="B7" i="5"/>
  <c r="H22" i="4"/>
  <c r="H27" i="4"/>
  <c r="F31" i="4"/>
  <c r="G25" i="5" l="1"/>
  <c r="D36" i="3" l="1"/>
  <c r="H36" i="3" s="1"/>
  <c r="C36" i="3"/>
  <c r="G36" i="3" s="1"/>
  <c r="B36" i="3"/>
  <c r="F36" i="3" s="1"/>
  <c r="D35" i="3"/>
  <c r="H35" i="3" s="1"/>
  <c r="C35" i="3"/>
  <c r="G35" i="3" s="1"/>
  <c r="B35" i="3"/>
  <c r="F35" i="3" s="1"/>
  <c r="D34" i="3"/>
  <c r="H34" i="3" s="1"/>
  <c r="C34" i="3"/>
  <c r="G34" i="3" s="1"/>
  <c r="B34" i="3"/>
  <c r="F34" i="3" s="1"/>
  <c r="D33" i="3"/>
  <c r="H33" i="3" s="1"/>
  <c r="C33" i="3"/>
  <c r="G33" i="3" s="1"/>
  <c r="B33" i="3"/>
  <c r="F33" i="3" s="1"/>
  <c r="F32" i="3"/>
  <c r="D32" i="3"/>
  <c r="H32" i="3" s="1"/>
  <c r="C32" i="3"/>
  <c r="G32" i="3" s="1"/>
  <c r="D30" i="3"/>
  <c r="H30" i="3" s="1"/>
  <c r="C30" i="3"/>
  <c r="G30" i="3" s="1"/>
  <c r="B30" i="3"/>
  <c r="F30" i="3" s="1"/>
  <c r="D29" i="3"/>
  <c r="H29" i="3" s="1"/>
  <c r="C29" i="3"/>
  <c r="G29" i="3" s="1"/>
  <c r="B29" i="3"/>
  <c r="F29" i="3" s="1"/>
  <c r="D28" i="3"/>
  <c r="H28" i="3" s="1"/>
  <c r="C28" i="3"/>
  <c r="G28" i="3" s="1"/>
  <c r="B28" i="3"/>
  <c r="F28" i="3" s="1"/>
  <c r="F27" i="3" s="1"/>
  <c r="F26" i="3"/>
  <c r="D26" i="3"/>
  <c r="H26" i="3" s="1"/>
  <c r="C26" i="3"/>
  <c r="G26" i="3" s="1"/>
  <c r="B26" i="3"/>
  <c r="D25" i="3"/>
  <c r="H25" i="3" s="1"/>
  <c r="C25" i="3"/>
  <c r="G25" i="3" s="1"/>
  <c r="B25" i="3"/>
  <c r="F25" i="3" s="1"/>
  <c r="D24" i="3"/>
  <c r="H24" i="3" s="1"/>
  <c r="C24" i="3"/>
  <c r="G24" i="3" s="1"/>
  <c r="B24" i="3"/>
  <c r="F24" i="3" s="1"/>
  <c r="G23" i="3"/>
  <c r="D23" i="3"/>
  <c r="H23" i="3" s="1"/>
  <c r="B23" i="3"/>
  <c r="F23" i="3" s="1"/>
  <c r="D22" i="3"/>
  <c r="C22" i="3"/>
  <c r="B22" i="3"/>
  <c r="C31" i="3"/>
  <c r="B31" i="3"/>
  <c r="D27" i="3"/>
  <c r="C27" i="3"/>
  <c r="G27" i="3" s="1"/>
  <c r="B27" i="3"/>
  <c r="H31" i="3" l="1"/>
  <c r="F31" i="3"/>
  <c r="H27" i="3"/>
  <c r="F22" i="3"/>
  <c r="H22" i="3"/>
  <c r="G31" i="3"/>
  <c r="G22" i="3"/>
  <c r="D36" i="2" l="1"/>
  <c r="C36" i="2"/>
  <c r="B36" i="2"/>
  <c r="D35" i="2"/>
  <c r="C35" i="2"/>
  <c r="B35" i="2"/>
  <c r="D34" i="2"/>
  <c r="C34" i="2"/>
  <c r="D33" i="2"/>
  <c r="C33" i="2"/>
  <c r="B33" i="2"/>
  <c r="C32" i="2"/>
  <c r="B32" i="2"/>
  <c r="D30" i="2"/>
  <c r="C30" i="2"/>
  <c r="B30" i="2"/>
  <c r="D29" i="2"/>
  <c r="C29" i="2"/>
  <c r="B29" i="2"/>
  <c r="D28" i="2"/>
  <c r="C28" i="2"/>
  <c r="B28" i="2"/>
  <c r="D26" i="2"/>
  <c r="C26" i="2"/>
  <c r="B26" i="2"/>
  <c r="D25" i="2"/>
  <c r="C25" i="2"/>
  <c r="B25" i="2"/>
  <c r="D24" i="2"/>
  <c r="C24" i="2"/>
  <c r="B24" i="2"/>
  <c r="D23" i="2"/>
  <c r="C23" i="2"/>
  <c r="B23" i="2"/>
  <c r="D22" i="2"/>
  <c r="C22" i="2"/>
  <c r="B22" i="2"/>
  <c r="D31" i="2"/>
  <c r="C31" i="2"/>
  <c r="B31" i="2"/>
  <c r="D27" i="2"/>
  <c r="C27" i="2"/>
  <c r="B27" i="2"/>
  <c r="B36" i="1" l="1"/>
  <c r="D35" i="1"/>
  <c r="C35" i="1"/>
  <c r="B35" i="1" s="1"/>
  <c r="C33" i="1"/>
  <c r="C31" i="1" l="1"/>
  <c r="C25" i="1"/>
  <c r="C29" i="1"/>
  <c r="C24" i="1"/>
  <c r="C27" i="1"/>
  <c r="C34" i="1"/>
  <c r="C23" i="1"/>
  <c r="C22" i="1"/>
  <c r="C32" i="1"/>
  <c r="H36" i="5" l="1"/>
  <c r="H28" i="5"/>
  <c r="D22" i="5"/>
  <c r="H24" i="5"/>
  <c r="H34" i="5"/>
  <c r="H25" i="5"/>
  <c r="H26" i="5"/>
  <c r="H30" i="5"/>
  <c r="D23" i="5"/>
  <c r="H23" i="5" s="1"/>
  <c r="H32" i="5"/>
  <c r="H29" i="5"/>
  <c r="H33" i="5"/>
  <c r="B11" i="5"/>
  <c r="H35" i="5"/>
  <c r="B15" i="5"/>
  <c r="B26" i="1"/>
  <c r="B22" i="1"/>
  <c r="B24" i="1"/>
  <c r="B32" i="1"/>
  <c r="B27" i="1"/>
  <c r="B23" i="1"/>
  <c r="B31" i="1"/>
  <c r="B28" i="1"/>
  <c r="B34" i="1"/>
  <c r="B29" i="1"/>
  <c r="B33" i="1"/>
  <c r="D32" i="1"/>
  <c r="D28" i="1"/>
  <c r="D22" i="1"/>
  <c r="D34" i="1"/>
  <c r="D24" i="1"/>
  <c r="D25" i="1"/>
  <c r="D33" i="1"/>
  <c r="D29" i="1"/>
  <c r="D26" i="1"/>
  <c r="D23" i="1"/>
  <c r="D27" i="1"/>
  <c r="B25" i="1"/>
  <c r="B19" i="5" l="1"/>
  <c r="H31" i="5"/>
  <c r="H27" i="5"/>
  <c r="H22" i="5" s="1"/>
  <c r="G27" i="5" l="1"/>
  <c r="G28" i="5"/>
  <c r="G32" i="5"/>
  <c r="G36" i="5"/>
  <c r="C23" i="5"/>
  <c r="G23" i="5" s="1"/>
  <c r="C22" i="5"/>
  <c r="G30" i="5"/>
  <c r="B6" i="5"/>
  <c r="G24" i="5"/>
  <c r="G34" i="5"/>
  <c r="G33" i="5"/>
  <c r="G29" i="5"/>
  <c r="G26" i="5"/>
  <c r="G35" i="5"/>
  <c r="F35" i="5" l="1"/>
  <c r="F25" i="5"/>
  <c r="F30" i="5"/>
  <c r="F28" i="5"/>
  <c r="F32" i="5"/>
  <c r="F24" i="5"/>
  <c r="F26" i="5"/>
  <c r="B22" i="5"/>
  <c r="F34" i="5"/>
  <c r="B23" i="5"/>
  <c r="F23" i="5" s="1"/>
  <c r="F33" i="5"/>
  <c r="F29" i="5"/>
  <c r="G31" i="5"/>
  <c r="G22" i="5" s="1"/>
  <c r="F31" i="5" l="1"/>
  <c r="F27" i="5"/>
</calcChain>
</file>

<file path=xl/sharedStrings.xml><?xml version="1.0" encoding="utf-8"?>
<sst xmlns="http://schemas.openxmlformats.org/spreadsheetml/2006/main" count="196" uniqueCount="32">
  <si>
    <t xml:space="preserve">ตารางที่ 7  จำนวน และร้อยละของผู้มีงานทำ จำแนกตามระดับการศึกษาที่สำเร็จ และเพศ </t>
  </si>
  <si>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</si>
  <si>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</si>
  <si>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</si>
  <si>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</si>
  <si>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</si>
  <si>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</si>
  <si>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</si>
  <si>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</si>
  <si>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</si>
  <si>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</si>
  <si>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</si>
  <si>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</si>
  <si>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</si>
  <si>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</si>
  <si>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</si>
  <si>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</si>
  <si>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</si>
  <si>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</si>
  <si>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</si>
  <si>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</si>
  <si>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</si>
  <si>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-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</si>
  <si>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</si>
  <si>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ไตรมาสที่ 2 พ.ศ. 2562</t>
  </si>
  <si>
    <t xml:space="preserve">ตารางที่ 7  ประชากรอายุ 15 ปีขึ้นไป ที่มีงานทำ จำแนกตามระดับการศึกษาที่สำเร็จ และเพศ </t>
  </si>
  <si>
    <t xml:space="preserve">               ไตรมาสที่ 1 พ.ศ. 2564</t>
  </si>
  <si>
    <t xml:space="preserve">                ไตรมาสที่ 2 พ.ศ. 2564</t>
  </si>
  <si>
    <t xml:space="preserve">                ไตรมาสที่ 3 พ.ศ. 2564 </t>
  </si>
  <si>
    <t xml:space="preserve">                ไตรมาสที่ 4 พ.ศ. 2564 </t>
  </si>
  <si>
    <t>. . จำนวนเล็กน้อย</t>
  </si>
  <si>
    <t xml:space="preserve">               พ.ศ. 2564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</si>
</sst>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_-* #,##0.0_-;\-* #,##0.0_-;_-* &quot;-&quot;_-;_-@_-"/>
    <numFmt numFmtId="190" formatCode="0.0"/>
    <numFmt numFmtId="191" formatCode=".\ .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4"/>
      <name val="Cordia New"/>
      <charset val="222"/>
    </font>
    <font>
      <sz val="18"/>
      <color indexed="8"/>
      <name val="TH SarabunPSK"/>
      <family val="2"/>
    </font>
    <font>
      <sz val="14"/>
      <name val="CordiaUPC"/>
      <family val="2"/>
      <charset val="222"/>
    </font>
    <font>
      <sz val="18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41" fontId="2" fillId="0" borderId="0" xfId="1" applyNumberFormat="1" applyFont="1"/>
    <xf numFmtId="0" fontId="2" fillId="0" borderId="0" xfId="1" applyFont="1" applyAlignment="1">
      <alignment horizontal="center"/>
    </xf>
    <xf numFmtId="3" fontId="2" fillId="0" borderId="0" xfId="1" applyNumberFormat="1" applyFont="1" applyAlignment="1">
      <alignment horizontal="right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3" fontId="3" fillId="0" borderId="0" xfId="1" applyNumberFormat="1" applyFont="1" applyAlignment="1">
      <alignment horizontal="right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187" fontId="3" fillId="0" borderId="0" xfId="1" applyNumberFormat="1" applyFont="1" applyAlignment="1">
      <alignment horizontal="left" vertical="center"/>
    </xf>
    <xf numFmtId="41" fontId="3" fillId="0" borderId="0" xfId="1" applyNumberFormat="1" applyFont="1" applyAlignment="1">
      <alignment horizontal="right"/>
    </xf>
    <xf numFmtId="0" fontId="2" fillId="0" borderId="0" xfId="1" applyFont="1" applyAlignment="1">
      <alignment horizontal="center" vertical="center"/>
    </xf>
    <xf numFmtId="187" fontId="2" fillId="0" borderId="0" xfId="1" applyNumberFormat="1" applyFont="1" applyAlignment="1">
      <alignment horizontal="right" vertical="center"/>
    </xf>
    <xf numFmtId="187" fontId="3" fillId="0" borderId="0" xfId="1" applyNumberFormat="1" applyFont="1" applyAlignment="1">
      <alignment horizontal="right" vertical="center"/>
    </xf>
    <xf numFmtId="0" fontId="3" fillId="0" borderId="3" xfId="1" applyFont="1" applyBorder="1" applyAlignment="1">
      <alignment horizontal="left" vertical="center"/>
    </xf>
    <xf numFmtId="41" fontId="3" fillId="0" borderId="3" xfId="1" applyNumberFormat="1" applyFont="1" applyBorder="1" applyAlignment="1">
      <alignment horizontal="right"/>
    </xf>
    <xf numFmtId="0" fontId="6" fillId="0" borderId="0" xfId="0" applyFont="1"/>
    <xf numFmtId="0" fontId="5" fillId="0" borderId="0" xfId="1" applyFont="1" applyBorder="1" applyAlignment="1">
      <alignment vertical="center"/>
    </xf>
    <xf numFmtId="0" fontId="3" fillId="0" borderId="0" xfId="1" applyFont="1" applyAlignment="1" applyProtection="1">
      <alignment horizontal="left" vertical="center"/>
    </xf>
    <xf numFmtId="0" fontId="3" fillId="0" borderId="0" xfId="1" applyFont="1" applyBorder="1" applyAlignment="1" applyProtection="1">
      <alignment horizontal="left" vertical="center"/>
    </xf>
    <xf numFmtId="187" fontId="3" fillId="0" borderId="0" xfId="1" applyNumberFormat="1" applyFont="1" applyBorder="1" applyAlignment="1" applyProtection="1">
      <alignment horizontal="left" vertical="center"/>
    </xf>
    <xf numFmtId="0" fontId="2" fillId="0" borderId="0" xfId="1" applyFont="1" applyBorder="1" applyAlignment="1">
      <alignment horizontal="center" vertical="center"/>
    </xf>
    <xf numFmtId="189" fontId="2" fillId="0" borderId="0" xfId="1" applyNumberFormat="1" applyFont="1" applyBorder="1" applyAlignment="1">
      <alignment horizontal="right" vertical="center"/>
    </xf>
    <xf numFmtId="189" fontId="3" fillId="0" borderId="0" xfId="1" applyNumberFormat="1" applyFont="1" applyBorder="1" applyAlignment="1">
      <alignment horizontal="right" vertical="center"/>
    </xf>
    <xf numFmtId="0" fontId="3" fillId="0" borderId="3" xfId="1" applyFont="1" applyBorder="1" applyAlignment="1" applyProtection="1">
      <alignment horizontal="left" vertical="center"/>
    </xf>
    <xf numFmtId="189" fontId="3" fillId="0" borderId="3" xfId="1" applyNumberFormat="1" applyFont="1" applyBorder="1" applyAlignment="1">
      <alignment horizontal="right" vertical="center"/>
    </xf>
    <xf numFmtId="190" fontId="3" fillId="0" borderId="0" xfId="1" applyNumberFormat="1" applyFont="1"/>
    <xf numFmtId="188" fontId="2" fillId="0" borderId="0" xfId="3" applyNumberFormat="1" applyFont="1" applyAlignment="1">
      <alignment horizontal="right" wrapText="1"/>
    </xf>
    <xf numFmtId="188" fontId="3" fillId="0" borderId="0" xfId="3" applyNumberFormat="1" applyFont="1" applyAlignment="1">
      <alignment horizontal="right" wrapText="1"/>
    </xf>
    <xf numFmtId="188" fontId="3" fillId="0" borderId="0" xfId="1" applyNumberFormat="1" applyFont="1" applyAlignment="1">
      <alignment horizontal="right" wrapText="1"/>
    </xf>
    <xf numFmtId="189" fontId="7" fillId="0" borderId="0" xfId="1" applyNumberFormat="1" applyFont="1" applyBorder="1" applyAlignment="1">
      <alignment horizontal="right" vertical="center"/>
    </xf>
    <xf numFmtId="188" fontId="2" fillId="0" borderId="0" xfId="3" applyNumberFormat="1" applyFont="1"/>
    <xf numFmtId="189" fontId="2" fillId="0" borderId="0" xfId="1" applyNumberFormat="1" applyFont="1" applyBorder="1" applyAlignment="1">
      <alignment horizontal="right" vertical="center" wrapText="1"/>
    </xf>
    <xf numFmtId="189" fontId="3" fillId="0" borderId="0" xfId="1" applyNumberFormat="1" applyFont="1" applyBorder="1" applyAlignment="1">
      <alignment horizontal="right" vertical="center" wrapText="1"/>
    </xf>
    <xf numFmtId="189" fontId="3" fillId="0" borderId="3" xfId="1" applyNumberFormat="1" applyFont="1" applyBorder="1" applyAlignment="1">
      <alignment horizontal="right" vertical="center" wrapText="1"/>
    </xf>
    <xf numFmtId="188" fontId="2" fillId="0" borderId="0" xfId="4" applyNumberFormat="1" applyFont="1" applyAlignment="1">
      <alignment horizontal="right" wrapText="1"/>
    </xf>
    <xf numFmtId="188" fontId="3" fillId="0" borderId="0" xfId="4" applyNumberFormat="1" applyFont="1" applyAlignment="1">
      <alignment horizontal="right" wrapText="1"/>
    </xf>
    <xf numFmtId="188" fontId="3" fillId="0" borderId="0" xfId="4" applyNumberFormat="1" applyFont="1" applyAlignment="1">
      <alignment horizontal="right" vertical="center" wrapText="1"/>
    </xf>
    <xf numFmtId="188" fontId="3" fillId="0" borderId="0" xfId="4" applyNumberFormat="1" applyFont="1" applyFill="1" applyAlignment="1">
      <alignment horizontal="right" wrapText="1"/>
    </xf>
    <xf numFmtId="191" fontId="3" fillId="0" borderId="0" xfId="1" applyNumberFormat="1" applyFont="1" applyBorder="1" applyAlignment="1">
      <alignment horizontal="right" vertical="center" wrapText="1"/>
    </xf>
    <xf numFmtId="191" fontId="3" fillId="0" borderId="3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</cellXfs>
  <cellStyles count="5">
    <cellStyle name="Normal 2 2" xfId="1" xr:uid="{00000000-0005-0000-0000-000000000000}"/>
    <cellStyle name="เครื่องหมายจุลภาค 2" xfId="2" xr:uid="{00000000-0005-0000-0000-000001000000}"/>
    <cellStyle name="เครื่องหมายจุลภาค 3" xfId="3" xr:uid="{00000000-0005-0000-0000-000002000000}"/>
    <cellStyle name="จุลภาค" xfId="4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38"/>
  <sheetViews>
    <sheetView showGridLines="0" view="pageBreakPreview" zoomScale="80" zoomScaleNormal="75" zoomScaleSheetLayoutView="80" workbookViewId="0">
      <selection activeCell="B6" sqref="B6:D20"/>
    </sheetView>
  </sheetViews>
  <sheetFormatPr defaultRowHeight="30.75" customHeight="1" x14ac:dyDescent="0.35"/>
  <cols>
    <col min="1" max="1" width="40.42578125" style="2" customWidth="1"/>
    <col min="2" max="4" width="21.7109375" style="2" customWidth="1"/>
    <col min="5" max="16384" width="9.140625" style="2"/>
  </cols>
  <sheetData>
    <row r="1" spans="1:6" s="1" customFormat="1" ht="23.25" x14ac:dyDescent="0.35">
      <c r="A1" s="1" t="s">
        <v>0</v>
      </c>
      <c r="B1" s="2"/>
      <c r="C1" s="2"/>
      <c r="D1" s="2"/>
    </row>
    <row r="2" spans="1:6" s="4" customFormat="1" ht="23.25" x14ac:dyDescent="0.35">
      <c r="A2" s="3" t="s">
        <v>26</v>
      </c>
    </row>
    <row r="3" spans="1:6" ht="9" customHeight="1" x14ac:dyDescent="0.35">
      <c r="A3" s="1"/>
    </row>
    <row r="4" spans="1:6" s="1" customFormat="1" ht="26.1" customHeight="1" x14ac:dyDescent="0.35">
      <c r="A4" s="5" t="s">
        <v>1</v>
      </c>
      <c r="B4" s="6" t="s">
        <v>2</v>
      </c>
      <c r="C4" s="6" t="s">
        <v>3</v>
      </c>
      <c r="D4" s="6" t="s">
        <v>4</v>
      </c>
    </row>
    <row r="5" spans="1:6" s="1" customFormat="1" ht="23.25" x14ac:dyDescent="0.35">
      <c r="A5" s="7"/>
      <c r="B5" s="47" t="s">
        <v>5</v>
      </c>
      <c r="C5" s="47"/>
      <c r="D5" s="47"/>
    </row>
    <row r="6" spans="1:6" s="10" customFormat="1" ht="21" customHeight="1" x14ac:dyDescent="0.35">
      <c r="A6" s="8" t="s">
        <v>6</v>
      </c>
      <c r="B6" s="41">
        <v>303698.78999999998</v>
      </c>
      <c r="C6" s="41">
        <v>163648.25</v>
      </c>
      <c r="D6" s="41">
        <v>140050.54</v>
      </c>
    </row>
    <row r="7" spans="1:6" s="13" customFormat="1" ht="24.95" customHeight="1" x14ac:dyDescent="0.35">
      <c r="A7" s="11" t="s">
        <v>7</v>
      </c>
      <c r="B7" s="42">
        <v>2454.12</v>
      </c>
      <c r="C7" s="42">
        <v>794.62</v>
      </c>
      <c r="D7" s="42">
        <v>1659.5</v>
      </c>
      <c r="E7" s="9"/>
      <c r="F7" s="9"/>
    </row>
    <row r="8" spans="1:6" s="13" customFormat="1" ht="24.95" customHeight="1" x14ac:dyDescent="0.35">
      <c r="A8" s="2" t="s">
        <v>8</v>
      </c>
      <c r="B8" s="42">
        <v>57658.720000000001</v>
      </c>
      <c r="C8" s="42">
        <v>31954.1</v>
      </c>
      <c r="D8" s="42">
        <v>25704.62</v>
      </c>
      <c r="F8" s="12"/>
    </row>
    <row r="9" spans="1:6" s="13" customFormat="1" ht="24.95" customHeight="1" x14ac:dyDescent="0.35">
      <c r="A9" s="14" t="s">
        <v>9</v>
      </c>
      <c r="B9" s="42">
        <v>94942.78</v>
      </c>
      <c r="C9" s="42">
        <v>55447.1</v>
      </c>
      <c r="D9" s="42">
        <v>39495.68</v>
      </c>
      <c r="F9" s="12"/>
    </row>
    <row r="10" spans="1:6" s="13" customFormat="1" ht="24.95" customHeight="1" x14ac:dyDescent="0.35">
      <c r="A10" s="14" t="s">
        <v>10</v>
      </c>
      <c r="B10" s="42">
        <v>55648.51</v>
      </c>
      <c r="C10" s="42">
        <v>31045.83</v>
      </c>
      <c r="D10" s="42">
        <v>24602.68</v>
      </c>
    </row>
    <row r="11" spans="1:6" ht="24.95" customHeight="1" x14ac:dyDescent="0.35">
      <c r="A11" s="2" t="s">
        <v>11</v>
      </c>
      <c r="B11" s="35">
        <f>SUM(B12:B14)</f>
        <v>54002.659999999996</v>
      </c>
      <c r="C11" s="35">
        <f t="shared" ref="C11:D11" si="0">SUM(C12:C14)</f>
        <v>25517.82</v>
      </c>
      <c r="D11" s="35">
        <f t="shared" si="0"/>
        <v>28484.84</v>
      </c>
    </row>
    <row r="12" spans="1:6" ht="24.95" customHeight="1" x14ac:dyDescent="0.35">
      <c r="A12" s="14" t="s">
        <v>12</v>
      </c>
      <c r="B12" s="42">
        <v>46565.96</v>
      </c>
      <c r="C12" s="42">
        <v>21156.84</v>
      </c>
      <c r="D12" s="42">
        <v>25409.119999999999</v>
      </c>
    </row>
    <row r="13" spans="1:6" ht="24.95" customHeight="1" x14ac:dyDescent="0.35">
      <c r="A13" s="14" t="s">
        <v>13</v>
      </c>
      <c r="B13" s="42">
        <v>7436.7</v>
      </c>
      <c r="C13" s="42">
        <v>4360.9799999999996</v>
      </c>
      <c r="D13" s="42">
        <v>3075.72</v>
      </c>
    </row>
    <row r="14" spans="1:6" ht="24.95" customHeight="1" x14ac:dyDescent="0.35">
      <c r="A14" s="15" t="s">
        <v>14</v>
      </c>
      <c r="B14" s="42">
        <v>0</v>
      </c>
      <c r="C14" s="42">
        <v>0</v>
      </c>
      <c r="D14" s="42">
        <v>0</v>
      </c>
    </row>
    <row r="15" spans="1:6" ht="24.95" customHeight="1" x14ac:dyDescent="0.35">
      <c r="A15" s="2" t="s">
        <v>15</v>
      </c>
      <c r="B15" s="35">
        <f>SUM(B16:B18)</f>
        <v>38908.42</v>
      </c>
      <c r="C15" s="35">
        <f t="shared" ref="C15:D15" si="1">SUM(C16:C18)</f>
        <v>18805.21</v>
      </c>
      <c r="D15" s="35">
        <f t="shared" si="1"/>
        <v>20103.21</v>
      </c>
    </row>
    <row r="16" spans="1:6" s="13" customFormat="1" ht="24.95" customHeight="1" x14ac:dyDescent="0.35">
      <c r="A16" s="15" t="s">
        <v>16</v>
      </c>
      <c r="B16" s="42">
        <v>24057.46</v>
      </c>
      <c r="C16" s="42">
        <v>9847.2800000000007</v>
      </c>
      <c r="D16" s="42">
        <v>14210.18</v>
      </c>
    </row>
    <row r="17" spans="1:4" s="13" customFormat="1" ht="24.95" customHeight="1" x14ac:dyDescent="0.35">
      <c r="A17" s="15" t="s">
        <v>17</v>
      </c>
      <c r="B17" s="42">
        <v>8616.34</v>
      </c>
      <c r="C17" s="42">
        <v>6230.7</v>
      </c>
      <c r="D17" s="42">
        <v>2385.64</v>
      </c>
    </row>
    <row r="18" spans="1:4" s="13" customFormat="1" ht="24.95" customHeight="1" x14ac:dyDescent="0.35">
      <c r="A18" s="15" t="s">
        <v>18</v>
      </c>
      <c r="B18" s="42">
        <v>6234.62</v>
      </c>
      <c r="C18" s="42">
        <v>2727.23</v>
      </c>
      <c r="D18" s="42">
        <v>3507.39</v>
      </c>
    </row>
    <row r="19" spans="1:4" s="13" customFormat="1" ht="24.95" customHeight="1" x14ac:dyDescent="0.35">
      <c r="A19" s="14" t="s">
        <v>19</v>
      </c>
      <c r="B19" s="42">
        <v>83.59</v>
      </c>
      <c r="C19" s="42">
        <v>83.59</v>
      </c>
      <c r="D19" s="42">
        <v>0</v>
      </c>
    </row>
    <row r="20" spans="1:4" s="13" customFormat="1" ht="24.95" customHeight="1" x14ac:dyDescent="0.35">
      <c r="A20" s="14" t="s">
        <v>20</v>
      </c>
      <c r="B20" s="42">
        <v>0</v>
      </c>
      <c r="C20" s="42">
        <v>0</v>
      </c>
      <c r="D20" s="42">
        <v>0</v>
      </c>
    </row>
    <row r="21" spans="1:4" ht="23.25" x14ac:dyDescent="0.35">
      <c r="B21" s="48" t="s">
        <v>21</v>
      </c>
      <c r="C21" s="48"/>
      <c r="D21" s="48"/>
    </row>
    <row r="22" spans="1:4" ht="18.75" customHeight="1" x14ac:dyDescent="0.35">
      <c r="A22" s="17" t="s">
        <v>6</v>
      </c>
      <c r="B22" s="18">
        <f>B6/$B$6*100</f>
        <v>100</v>
      </c>
      <c r="C22" s="18">
        <f>C6/$C$6*100</f>
        <v>100</v>
      </c>
      <c r="D22" s="18">
        <f>D6/$D$6*100</f>
        <v>100</v>
      </c>
    </row>
    <row r="23" spans="1:4" ht="24.95" customHeight="1" x14ac:dyDescent="0.35">
      <c r="A23" s="11" t="s">
        <v>7</v>
      </c>
      <c r="B23" s="19">
        <f>B7/$B$6*100</f>
        <v>0.80807697653322885</v>
      </c>
      <c r="C23" s="19">
        <f>C7/$C$6*100</f>
        <v>0.48556584014800036</v>
      </c>
      <c r="D23" s="19">
        <f t="shared" ref="D23:D34" si="2">D7/$D$6*100</f>
        <v>1.1849293833497536</v>
      </c>
    </row>
    <row r="24" spans="1:4" ht="24.95" customHeight="1" x14ac:dyDescent="0.35">
      <c r="A24" s="2" t="s">
        <v>8</v>
      </c>
      <c r="B24" s="19">
        <f>B8/$B$6*100</f>
        <v>18.985495464107714</v>
      </c>
      <c r="C24" s="19">
        <f>C8/$C$6*100</f>
        <v>19.526087202276834</v>
      </c>
      <c r="D24" s="19">
        <f t="shared" si="2"/>
        <v>18.353817129159228</v>
      </c>
    </row>
    <row r="25" spans="1:4" ht="24.95" customHeight="1" x14ac:dyDescent="0.35">
      <c r="A25" s="14" t="s">
        <v>9</v>
      </c>
      <c r="B25" s="19">
        <f>B9/$B$6*100</f>
        <v>31.262152871929455</v>
      </c>
      <c r="C25" s="19">
        <f t="shared" ref="C25:C34" si="3">C9/$C$6*100</f>
        <v>33.881877746935878</v>
      </c>
      <c r="D25" s="19">
        <f t="shared" si="2"/>
        <v>28.201019431985053</v>
      </c>
    </row>
    <row r="26" spans="1:4" ht="24.95" customHeight="1" x14ac:dyDescent="0.35">
      <c r="A26" s="14" t="s">
        <v>10</v>
      </c>
      <c r="B26" s="19">
        <f t="shared" ref="B26:B34" si="4">B10/$B$6*100</f>
        <v>18.323586340268267</v>
      </c>
      <c r="C26" s="19">
        <v>18.3</v>
      </c>
      <c r="D26" s="19">
        <f t="shared" si="2"/>
        <v>17.567001169720587</v>
      </c>
    </row>
    <row r="27" spans="1:4" ht="24.95" customHeight="1" x14ac:dyDescent="0.35">
      <c r="A27" s="2" t="s">
        <v>11</v>
      </c>
      <c r="B27" s="19">
        <f t="shared" si="4"/>
        <v>17.781651352644506</v>
      </c>
      <c r="C27" s="19">
        <f t="shared" si="3"/>
        <v>15.593090668552826</v>
      </c>
      <c r="D27" s="19">
        <f t="shared" si="2"/>
        <v>20.338971916852302</v>
      </c>
    </row>
    <row r="28" spans="1:4" ht="24.95" customHeight="1" x14ac:dyDescent="0.35">
      <c r="A28" s="14" t="s">
        <v>12</v>
      </c>
      <c r="B28" s="19">
        <f t="shared" si="4"/>
        <v>15.332942222127391</v>
      </c>
      <c r="C28" s="19">
        <v>11.8</v>
      </c>
      <c r="D28" s="19">
        <f t="shared" si="2"/>
        <v>18.142821869876403</v>
      </c>
    </row>
    <row r="29" spans="1:4" ht="24.95" customHeight="1" x14ac:dyDescent="0.35">
      <c r="A29" s="14" t="s">
        <v>13</v>
      </c>
      <c r="B29" s="19">
        <f t="shared" si="4"/>
        <v>2.4487091305171154</v>
      </c>
      <c r="C29" s="19">
        <f t="shared" si="3"/>
        <v>2.6648497616075941</v>
      </c>
      <c r="D29" s="19">
        <f t="shared" si="2"/>
        <v>2.1961500469758986</v>
      </c>
    </row>
    <row r="30" spans="1:4" ht="24.95" customHeight="1" x14ac:dyDescent="0.35">
      <c r="A30" s="15" t="s">
        <v>14</v>
      </c>
      <c r="B30" s="19" t="s">
        <v>22</v>
      </c>
      <c r="C30" s="19" t="s">
        <v>22</v>
      </c>
      <c r="D30" s="19" t="s">
        <v>22</v>
      </c>
    </row>
    <row r="31" spans="1:4" ht="24.95" customHeight="1" x14ac:dyDescent="0.35">
      <c r="A31" s="2" t="s">
        <v>15</v>
      </c>
      <c r="B31" s="19">
        <f t="shared" si="4"/>
        <v>12.811516305349786</v>
      </c>
      <c r="C31" s="19">
        <f t="shared" si="3"/>
        <v>11.491238067012633</v>
      </c>
      <c r="D31" s="19">
        <v>17.8</v>
      </c>
    </row>
    <row r="32" spans="1:4" ht="24.95" customHeight="1" x14ac:dyDescent="0.35">
      <c r="A32" s="15" t="s">
        <v>16</v>
      </c>
      <c r="B32" s="19">
        <f t="shared" si="4"/>
        <v>7.9214869443503551</v>
      </c>
      <c r="C32" s="19">
        <f t="shared" si="3"/>
        <v>6.0173451289579942</v>
      </c>
      <c r="D32" s="19">
        <f t="shared" si="2"/>
        <v>10.146465697311841</v>
      </c>
    </row>
    <row r="33" spans="1:4" ht="24.95" customHeight="1" x14ac:dyDescent="0.35">
      <c r="A33" s="15" t="s">
        <v>17</v>
      </c>
      <c r="B33" s="19">
        <f t="shared" si="4"/>
        <v>2.8371334637191015</v>
      </c>
      <c r="C33" s="19">
        <f t="shared" si="3"/>
        <v>3.8073734366239789</v>
      </c>
      <c r="D33" s="19">
        <f t="shared" si="2"/>
        <v>1.7034136391048542</v>
      </c>
    </row>
    <row r="34" spans="1:4" ht="24.95" customHeight="1" x14ac:dyDescent="0.35">
      <c r="A34" s="15" t="s">
        <v>18</v>
      </c>
      <c r="B34" s="19">
        <f t="shared" si="4"/>
        <v>2.0528958972803286</v>
      </c>
      <c r="C34" s="19">
        <f t="shared" si="3"/>
        <v>1.6665195014306597</v>
      </c>
      <c r="D34" s="19">
        <f t="shared" si="2"/>
        <v>2.5043744922368738</v>
      </c>
    </row>
    <row r="35" spans="1:4" ht="24.95" customHeight="1" x14ac:dyDescent="0.35">
      <c r="A35" s="14" t="s">
        <v>19</v>
      </c>
      <c r="B35" s="16">
        <f t="shared" ref="B35:B36" si="5">SUM(C35:D35)</f>
        <v>0</v>
      </c>
      <c r="C35" s="16">
        <f t="shared" ref="C35" si="6">SUM(D35:E35)</f>
        <v>0</v>
      </c>
      <c r="D35" s="16">
        <f>SUM(E35:E35)</f>
        <v>0</v>
      </c>
    </row>
    <row r="36" spans="1:4" ht="24.95" customHeight="1" x14ac:dyDescent="0.35">
      <c r="A36" s="20" t="s">
        <v>20</v>
      </c>
      <c r="B36" s="21">
        <f t="shared" si="5"/>
        <v>0</v>
      </c>
      <c r="C36" s="21">
        <v>0</v>
      </c>
      <c r="D36" s="21">
        <v>0</v>
      </c>
    </row>
    <row r="37" spans="1:4" s="22" customFormat="1" ht="26.25" customHeight="1" x14ac:dyDescent="0.5"/>
    <row r="38" spans="1:4" s="22" customFormat="1" ht="30.75" customHeight="1" x14ac:dyDescent="0.5"/>
  </sheetData>
  <mergeCells count="2">
    <mergeCell ref="B5:D5"/>
    <mergeCell ref="B21:D21"/>
  </mergeCells>
  <pageMargins left="0.98425196850393704" right="0.78740157480314965" top="0.70866141732283472" bottom="0.23622047244094491" header="0.31496062992125984" footer="0.62992125984251968"/>
  <pageSetup paperSize="9" scale="85" firstPageNumber="12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E39"/>
  <sheetViews>
    <sheetView showGridLines="0" view="pageBreakPreview" zoomScale="90" zoomScaleNormal="75" zoomScaleSheetLayoutView="90" workbookViewId="0">
      <selection activeCell="A11" sqref="A11"/>
    </sheetView>
  </sheetViews>
  <sheetFormatPr defaultRowHeight="30.75" customHeight="1" x14ac:dyDescent="0.35"/>
  <cols>
    <col min="1" max="1" width="40.42578125" style="2" customWidth="1"/>
    <col min="2" max="4" width="21.7109375" style="2" customWidth="1"/>
    <col min="5" max="16384" width="9.140625" style="2"/>
  </cols>
  <sheetData>
    <row r="1" spans="1:5" s="1" customFormat="1" ht="23.25" x14ac:dyDescent="0.35">
      <c r="A1" s="1" t="s">
        <v>0</v>
      </c>
      <c r="B1" s="2"/>
      <c r="C1" s="2"/>
      <c r="D1" s="2"/>
    </row>
    <row r="2" spans="1:5" s="4" customFormat="1" ht="23.25" x14ac:dyDescent="0.35">
      <c r="A2" s="3" t="s">
        <v>27</v>
      </c>
    </row>
    <row r="3" spans="1:5" ht="9" customHeight="1" x14ac:dyDescent="0.35">
      <c r="A3" s="1"/>
    </row>
    <row r="4" spans="1:5" s="1" customFormat="1" ht="26.1" customHeight="1" x14ac:dyDescent="0.35">
      <c r="A4" s="5" t="s">
        <v>1</v>
      </c>
      <c r="B4" s="6" t="s">
        <v>2</v>
      </c>
      <c r="C4" s="6" t="s">
        <v>3</v>
      </c>
      <c r="D4" s="6" t="s">
        <v>4</v>
      </c>
    </row>
    <row r="5" spans="1:5" s="1" customFormat="1" ht="23.25" x14ac:dyDescent="0.35">
      <c r="A5" s="7"/>
      <c r="B5" s="47" t="s">
        <v>5</v>
      </c>
      <c r="C5" s="47"/>
      <c r="D5" s="47"/>
    </row>
    <row r="6" spans="1:5" s="10" customFormat="1" ht="21" customHeight="1" x14ac:dyDescent="0.35">
      <c r="A6" s="8" t="s">
        <v>6</v>
      </c>
      <c r="B6" s="41">
        <v>299035.17</v>
      </c>
      <c r="C6" s="41">
        <v>160462.82</v>
      </c>
      <c r="D6" s="41">
        <v>138572.35</v>
      </c>
    </row>
    <row r="7" spans="1:5" s="13" customFormat="1" ht="24.95" customHeight="1" x14ac:dyDescent="0.35">
      <c r="A7" s="23" t="s">
        <v>7</v>
      </c>
      <c r="B7" s="42">
        <v>2698.45</v>
      </c>
      <c r="C7" s="42">
        <v>1266.1600000000001</v>
      </c>
      <c r="D7" s="42">
        <v>1432.28</v>
      </c>
      <c r="E7" s="9"/>
    </row>
    <row r="8" spans="1:5" s="13" customFormat="1" ht="24.95" customHeight="1" x14ac:dyDescent="0.35">
      <c r="A8" s="2" t="s">
        <v>8</v>
      </c>
      <c r="B8" s="42">
        <v>66752.5</v>
      </c>
      <c r="C8" s="42">
        <v>34331.14</v>
      </c>
      <c r="D8" s="42">
        <v>32421.360000000001</v>
      </c>
      <c r="E8" s="12"/>
    </row>
    <row r="9" spans="1:5" s="13" customFormat="1" ht="24.95" customHeight="1" x14ac:dyDescent="0.35">
      <c r="A9" s="24" t="s">
        <v>9</v>
      </c>
      <c r="B9" s="42">
        <v>91985.98</v>
      </c>
      <c r="C9" s="42">
        <v>52467.28</v>
      </c>
      <c r="D9" s="42">
        <v>39518.699999999997</v>
      </c>
      <c r="E9" s="12"/>
    </row>
    <row r="10" spans="1:5" s="13" customFormat="1" ht="24.95" customHeight="1" x14ac:dyDescent="0.35">
      <c r="A10" s="24" t="s">
        <v>10</v>
      </c>
      <c r="B10" s="42">
        <v>52877.14</v>
      </c>
      <c r="C10" s="42">
        <v>30523.24</v>
      </c>
      <c r="D10" s="42">
        <v>22353.9</v>
      </c>
    </row>
    <row r="11" spans="1:5" ht="24.95" customHeight="1" x14ac:dyDescent="0.35">
      <c r="A11" s="2" t="s">
        <v>11</v>
      </c>
      <c r="B11" s="35">
        <f>SUM(B12:B14)</f>
        <v>46144.310000000005</v>
      </c>
      <c r="C11" s="35">
        <f t="shared" ref="C11:D11" si="0">SUM(C12:C14)</f>
        <v>24501.02</v>
      </c>
      <c r="D11" s="35">
        <f t="shared" si="0"/>
        <v>21643.279999999999</v>
      </c>
    </row>
    <row r="12" spans="1:5" ht="24.95" customHeight="1" x14ac:dyDescent="0.35">
      <c r="A12" s="25" t="s">
        <v>12</v>
      </c>
      <c r="B12" s="42">
        <v>38161.760000000002</v>
      </c>
      <c r="C12" s="42">
        <v>19948.07</v>
      </c>
      <c r="D12" s="42">
        <v>18213.68</v>
      </c>
    </row>
    <row r="13" spans="1:5" ht="24.95" customHeight="1" x14ac:dyDescent="0.35">
      <c r="A13" s="25" t="s">
        <v>13</v>
      </c>
      <c r="B13" s="42">
        <v>7982.55</v>
      </c>
      <c r="C13" s="42">
        <v>4552.95</v>
      </c>
      <c r="D13" s="42">
        <v>3429.6</v>
      </c>
    </row>
    <row r="14" spans="1:5" ht="24.95" customHeight="1" x14ac:dyDescent="0.35">
      <c r="A14" s="26" t="s">
        <v>14</v>
      </c>
      <c r="B14" s="42">
        <v>0</v>
      </c>
      <c r="C14" s="42">
        <v>0</v>
      </c>
      <c r="D14" s="42">
        <v>0</v>
      </c>
    </row>
    <row r="15" spans="1:5" ht="24.95" customHeight="1" x14ac:dyDescent="0.35">
      <c r="A15" s="2" t="s">
        <v>15</v>
      </c>
      <c r="B15" s="35">
        <f>SUM(B16:B18)</f>
        <v>38091.68</v>
      </c>
      <c r="C15" s="35">
        <f t="shared" ref="C15:D15" si="1">SUM(C16:C18)</f>
        <v>16888.84</v>
      </c>
      <c r="D15" s="35">
        <f t="shared" si="1"/>
        <v>21202.83</v>
      </c>
    </row>
    <row r="16" spans="1:5" s="13" customFormat="1" ht="24.95" customHeight="1" x14ac:dyDescent="0.35">
      <c r="A16" s="26" t="s">
        <v>16</v>
      </c>
      <c r="B16" s="42">
        <v>24573.05</v>
      </c>
      <c r="C16" s="42">
        <v>10365.31</v>
      </c>
      <c r="D16" s="42">
        <v>14207.73</v>
      </c>
    </row>
    <row r="17" spans="1:4" s="13" customFormat="1" ht="24.95" customHeight="1" x14ac:dyDescent="0.35">
      <c r="A17" s="26" t="s">
        <v>17</v>
      </c>
      <c r="B17" s="42">
        <v>7330.47</v>
      </c>
      <c r="C17" s="42">
        <v>4638.04</v>
      </c>
      <c r="D17" s="42">
        <v>2692.43</v>
      </c>
    </row>
    <row r="18" spans="1:4" s="13" customFormat="1" ht="24.95" customHeight="1" x14ac:dyDescent="0.35">
      <c r="A18" s="26" t="s">
        <v>18</v>
      </c>
      <c r="B18" s="42">
        <v>6188.16</v>
      </c>
      <c r="C18" s="42">
        <v>1885.49</v>
      </c>
      <c r="D18" s="42">
        <v>4302.67</v>
      </c>
    </row>
    <row r="19" spans="1:4" s="13" customFormat="1" ht="24.95" customHeight="1" x14ac:dyDescent="0.35">
      <c r="A19" s="25" t="s">
        <v>19</v>
      </c>
      <c r="B19" s="42">
        <v>0</v>
      </c>
      <c r="C19" s="42">
        <v>0</v>
      </c>
      <c r="D19" s="42">
        <v>0</v>
      </c>
    </row>
    <row r="20" spans="1:4" s="13" customFormat="1" ht="24.95" customHeight="1" x14ac:dyDescent="0.35">
      <c r="A20" s="25" t="s">
        <v>20</v>
      </c>
      <c r="B20" s="42">
        <v>485.12</v>
      </c>
      <c r="C20" s="42">
        <v>485.12</v>
      </c>
      <c r="D20" s="42">
        <v>0</v>
      </c>
    </row>
    <row r="21" spans="1:4" ht="23.25" x14ac:dyDescent="0.35">
      <c r="B21" s="48" t="s">
        <v>21</v>
      </c>
      <c r="C21" s="48"/>
      <c r="D21" s="48"/>
    </row>
    <row r="22" spans="1:4" ht="18.75" customHeight="1" x14ac:dyDescent="0.35">
      <c r="A22" s="27" t="s">
        <v>6</v>
      </c>
      <c r="B22" s="28">
        <f t="shared" ref="B22:B36" si="2">+B6/$B$6*100</f>
        <v>100</v>
      </c>
      <c r="C22" s="28">
        <f>+C6/$C$6*100</f>
        <v>100</v>
      </c>
      <c r="D22" s="28">
        <f>+D6/$D$6*100</f>
        <v>100</v>
      </c>
    </row>
    <row r="23" spans="1:4" ht="24.95" customHeight="1" x14ac:dyDescent="0.35">
      <c r="A23" s="23" t="s">
        <v>7</v>
      </c>
      <c r="B23" s="29">
        <f t="shared" si="2"/>
        <v>0.90238549532484758</v>
      </c>
      <c r="C23" s="29">
        <f t="shared" ref="C23:C36" si="3">+C7/$C$6*100</f>
        <v>0.78906752355467757</v>
      </c>
      <c r="D23" s="29">
        <f t="shared" ref="D23:D36" si="4">+D7/$D$6*100</f>
        <v>1.0335972508224043</v>
      </c>
    </row>
    <row r="24" spans="1:4" ht="24.95" customHeight="1" x14ac:dyDescent="0.35">
      <c r="A24" s="2" t="s">
        <v>8</v>
      </c>
      <c r="B24" s="29">
        <f t="shared" si="2"/>
        <v>22.32262512800752</v>
      </c>
      <c r="C24" s="29">
        <f t="shared" si="3"/>
        <v>21.39507457241497</v>
      </c>
      <c r="D24" s="29">
        <f t="shared" si="4"/>
        <v>23.39670215594958</v>
      </c>
    </row>
    <row r="25" spans="1:4" ht="24.95" customHeight="1" x14ac:dyDescent="0.35">
      <c r="A25" s="24" t="s">
        <v>9</v>
      </c>
      <c r="B25" s="29">
        <f t="shared" si="2"/>
        <v>30.760923539528811</v>
      </c>
      <c r="C25" s="29">
        <f t="shared" si="3"/>
        <v>32.697468485222927</v>
      </c>
      <c r="D25" s="29">
        <f t="shared" si="4"/>
        <v>28.518459851478305</v>
      </c>
    </row>
    <row r="26" spans="1:4" ht="24.95" customHeight="1" x14ac:dyDescent="0.35">
      <c r="A26" s="24" t="s">
        <v>10</v>
      </c>
      <c r="B26" s="29">
        <f t="shared" si="2"/>
        <v>17.682582286224061</v>
      </c>
      <c r="C26" s="29">
        <f t="shared" si="3"/>
        <v>19.022001482960352</v>
      </c>
      <c r="D26" s="29">
        <f t="shared" si="4"/>
        <v>16.13157314572496</v>
      </c>
    </row>
    <row r="27" spans="1:4" ht="24.95" customHeight="1" x14ac:dyDescent="0.35">
      <c r="A27" s="2" t="s">
        <v>11</v>
      </c>
      <c r="B27" s="29">
        <f t="shared" si="2"/>
        <v>15.431064513247724</v>
      </c>
      <c r="C27" s="29">
        <f t="shared" si="3"/>
        <v>15.268970095377856</v>
      </c>
      <c r="D27" s="29">
        <f t="shared" si="4"/>
        <v>15.618757998980314</v>
      </c>
    </row>
    <row r="28" spans="1:4" ht="24.95" customHeight="1" x14ac:dyDescent="0.35">
      <c r="A28" s="25" t="s">
        <v>12</v>
      </c>
      <c r="B28" s="29">
        <f t="shared" si="2"/>
        <v>12.761629342796036</v>
      </c>
      <c r="C28" s="29">
        <f t="shared" si="3"/>
        <v>12.431583839795412</v>
      </c>
      <c r="D28" s="29">
        <f t="shared" si="4"/>
        <v>13.143805383974508</v>
      </c>
    </row>
    <row r="29" spans="1:4" ht="24.95" customHeight="1" x14ac:dyDescent="0.35">
      <c r="A29" s="25" t="s">
        <v>13</v>
      </c>
      <c r="B29" s="29">
        <f t="shared" si="2"/>
        <v>2.6694351704516897</v>
      </c>
      <c r="C29" s="29">
        <f t="shared" si="3"/>
        <v>2.8373862555824454</v>
      </c>
      <c r="D29" s="29">
        <f t="shared" si="4"/>
        <v>2.4749526150058072</v>
      </c>
    </row>
    <row r="30" spans="1:4" ht="24.95" customHeight="1" x14ac:dyDescent="0.35">
      <c r="A30" s="26" t="s">
        <v>14</v>
      </c>
      <c r="B30" s="29">
        <f t="shared" si="2"/>
        <v>0</v>
      </c>
      <c r="C30" s="29">
        <f t="shared" si="3"/>
        <v>0</v>
      </c>
      <c r="D30" s="29">
        <f t="shared" si="4"/>
        <v>0</v>
      </c>
    </row>
    <row r="31" spans="1:4" ht="24.95" customHeight="1" x14ac:dyDescent="0.35">
      <c r="A31" s="2" t="s">
        <v>15</v>
      </c>
      <c r="B31" s="29">
        <f t="shared" si="2"/>
        <v>12.738193972300985</v>
      </c>
      <c r="C31" s="29">
        <f t="shared" si="3"/>
        <v>10.52507989078093</v>
      </c>
      <c r="D31" s="29">
        <f t="shared" si="4"/>
        <v>15.300909597044432</v>
      </c>
    </row>
    <row r="32" spans="1:4" ht="24.95" customHeight="1" x14ac:dyDescent="0.35">
      <c r="A32" s="26" t="s">
        <v>16</v>
      </c>
      <c r="B32" s="29">
        <f t="shared" si="2"/>
        <v>8.2174447908585471</v>
      </c>
      <c r="C32" s="29">
        <f t="shared" si="3"/>
        <v>6.4596334527836401</v>
      </c>
      <c r="D32" s="29">
        <v>8.5</v>
      </c>
    </row>
    <row r="33" spans="1:4" ht="24.95" customHeight="1" x14ac:dyDescent="0.35">
      <c r="A33" s="26" t="s">
        <v>17</v>
      </c>
      <c r="B33" s="29">
        <f t="shared" si="2"/>
        <v>2.4513738634823459</v>
      </c>
      <c r="C33" s="29">
        <f t="shared" si="3"/>
        <v>2.8904141158680869</v>
      </c>
      <c r="D33" s="29">
        <f t="shared" si="4"/>
        <v>1.942977801848637</v>
      </c>
    </row>
    <row r="34" spans="1:4" ht="24.95" customHeight="1" x14ac:dyDescent="0.35">
      <c r="A34" s="26" t="s">
        <v>18</v>
      </c>
      <c r="B34" s="29">
        <v>2.9</v>
      </c>
      <c r="C34" s="29">
        <f t="shared" si="3"/>
        <v>1.1750323221292009</v>
      </c>
      <c r="D34" s="29">
        <f t="shared" si="4"/>
        <v>3.1049989409864232</v>
      </c>
    </row>
    <row r="35" spans="1:4" ht="24.95" customHeight="1" x14ac:dyDescent="0.35">
      <c r="A35" s="25" t="s">
        <v>19</v>
      </c>
      <c r="B35" s="29">
        <f t="shared" si="2"/>
        <v>0</v>
      </c>
      <c r="C35" s="29">
        <f t="shared" si="3"/>
        <v>0</v>
      </c>
      <c r="D35" s="29">
        <f t="shared" si="4"/>
        <v>0</v>
      </c>
    </row>
    <row r="36" spans="1:4" ht="24.95" customHeight="1" x14ac:dyDescent="0.35">
      <c r="A36" s="30" t="s">
        <v>20</v>
      </c>
      <c r="B36" s="31">
        <f t="shared" si="2"/>
        <v>0.16222840945431269</v>
      </c>
      <c r="C36" s="31">
        <f t="shared" si="3"/>
        <v>0.30232548574180612</v>
      </c>
      <c r="D36" s="31">
        <f t="shared" si="4"/>
        <v>0</v>
      </c>
    </row>
    <row r="37" spans="1:4" ht="8.25" customHeight="1" x14ac:dyDescent="0.35">
      <c r="B37" s="32"/>
      <c r="C37" s="32"/>
      <c r="D37" s="32"/>
    </row>
    <row r="38" spans="1:4" s="22" customFormat="1" ht="30.75" customHeight="1" x14ac:dyDescent="0.5">
      <c r="A38" s="4" t="s">
        <v>23</v>
      </c>
    </row>
    <row r="39" spans="1:4" s="22" customFormat="1" ht="27" customHeight="1" x14ac:dyDescent="0.5">
      <c r="A39" s="4" t="s">
        <v>24</v>
      </c>
    </row>
  </sheetData>
  <mergeCells count="2">
    <mergeCell ref="B5:D5"/>
    <mergeCell ref="B21:D21"/>
  </mergeCells>
  <pageMargins left="0.98425196850393704" right="0.78740157480314965" top="0.70866141732283472" bottom="0.23622047244094491" header="0.31496062992125984" footer="0.62992125984251968"/>
  <pageSetup paperSize="9" scale="85" firstPageNumber="12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I37"/>
  <sheetViews>
    <sheetView showGridLines="0" view="pageBreakPreview" zoomScale="80" zoomScaleNormal="75" zoomScaleSheetLayoutView="80" workbookViewId="0">
      <selection activeCell="B16" sqref="B16"/>
    </sheetView>
  </sheetViews>
  <sheetFormatPr defaultRowHeight="30.75" customHeight="1" x14ac:dyDescent="0.35"/>
  <cols>
    <col min="1" max="1" width="40.42578125" style="2" customWidth="1"/>
    <col min="2" max="4" width="21.7109375" style="2" customWidth="1"/>
    <col min="5" max="5" width="9.140625" style="2"/>
    <col min="6" max="6" width="9.85546875" style="2" bestFit="1" customWidth="1"/>
    <col min="7" max="16384" width="9.140625" style="2"/>
  </cols>
  <sheetData>
    <row r="1" spans="1:9" s="1" customFormat="1" ht="23.25" x14ac:dyDescent="0.35">
      <c r="A1" s="1" t="s">
        <v>25</v>
      </c>
      <c r="B1" s="2"/>
      <c r="C1" s="2"/>
      <c r="D1" s="2"/>
    </row>
    <row r="2" spans="1:9" s="4" customFormat="1" ht="23.25" x14ac:dyDescent="0.35">
      <c r="A2" s="3" t="s">
        <v>28</v>
      </c>
    </row>
    <row r="3" spans="1:9" ht="9" customHeight="1" x14ac:dyDescent="0.35">
      <c r="A3" s="1"/>
    </row>
    <row r="4" spans="1:9" s="1" customFormat="1" ht="26.1" customHeight="1" x14ac:dyDescent="0.35">
      <c r="A4" s="5" t="s">
        <v>1</v>
      </c>
      <c r="B4" s="6" t="s">
        <v>2</v>
      </c>
      <c r="C4" s="6" t="s">
        <v>3</v>
      </c>
      <c r="D4" s="6" t="s">
        <v>4</v>
      </c>
    </row>
    <row r="5" spans="1:9" s="1" customFormat="1" ht="23.25" x14ac:dyDescent="0.35">
      <c r="A5" s="7"/>
      <c r="B5" s="47" t="s">
        <v>5</v>
      </c>
      <c r="C5" s="47"/>
      <c r="D5" s="47"/>
    </row>
    <row r="6" spans="1:9" s="10" customFormat="1" ht="21" customHeight="1" x14ac:dyDescent="0.35">
      <c r="A6" s="8" t="s">
        <v>6</v>
      </c>
      <c r="B6" s="41">
        <v>305261.52</v>
      </c>
      <c r="C6" s="41">
        <v>166998.99</v>
      </c>
      <c r="D6" s="41">
        <v>138262.53</v>
      </c>
    </row>
    <row r="7" spans="1:9" s="13" customFormat="1" ht="24.95" customHeight="1" x14ac:dyDescent="0.35">
      <c r="A7" s="23" t="s">
        <v>7</v>
      </c>
      <c r="B7" s="42">
        <v>729.97</v>
      </c>
      <c r="C7" s="42">
        <v>274.23</v>
      </c>
      <c r="D7" s="42">
        <v>455.74</v>
      </c>
      <c r="E7" s="9"/>
      <c r="F7" s="9"/>
      <c r="G7" s="9"/>
      <c r="H7" s="9"/>
      <c r="I7" s="9"/>
    </row>
    <row r="8" spans="1:9" s="13" customFormat="1" ht="24.95" customHeight="1" x14ac:dyDescent="0.35">
      <c r="A8" s="2" t="s">
        <v>8</v>
      </c>
      <c r="B8" s="42">
        <v>60706.37</v>
      </c>
      <c r="C8" s="42">
        <v>32897.17</v>
      </c>
      <c r="D8" s="42">
        <v>27809.21</v>
      </c>
      <c r="H8" s="12"/>
      <c r="I8" s="12"/>
    </row>
    <row r="9" spans="1:9" s="13" customFormat="1" ht="24.95" customHeight="1" x14ac:dyDescent="0.35">
      <c r="A9" s="24" t="s">
        <v>9</v>
      </c>
      <c r="B9" s="42">
        <v>98289.16</v>
      </c>
      <c r="C9" s="42">
        <v>55003.34</v>
      </c>
      <c r="D9" s="42">
        <v>43285.82</v>
      </c>
      <c r="H9" s="12"/>
      <c r="I9" s="12"/>
    </row>
    <row r="10" spans="1:9" s="13" customFormat="1" ht="24.95" customHeight="1" x14ac:dyDescent="0.35">
      <c r="A10" s="24" t="s">
        <v>10</v>
      </c>
      <c r="B10" s="42">
        <v>58537.59</v>
      </c>
      <c r="C10" s="42">
        <v>35750.230000000003</v>
      </c>
      <c r="D10" s="42">
        <v>22787.360000000001</v>
      </c>
    </row>
    <row r="11" spans="1:9" ht="24.95" customHeight="1" x14ac:dyDescent="0.35">
      <c r="A11" s="2" t="s">
        <v>11</v>
      </c>
      <c r="B11" s="35">
        <v>50398.96</v>
      </c>
      <c r="C11" s="35">
        <v>25360.14</v>
      </c>
      <c r="D11" s="35">
        <v>25038.82</v>
      </c>
    </row>
    <row r="12" spans="1:9" ht="24.95" customHeight="1" x14ac:dyDescent="0.35">
      <c r="A12" s="25" t="s">
        <v>12</v>
      </c>
      <c r="B12" s="42">
        <v>43490.21</v>
      </c>
      <c r="C12" s="42">
        <v>22428.27</v>
      </c>
      <c r="D12" s="42">
        <v>21061.94</v>
      </c>
    </row>
    <row r="13" spans="1:9" ht="24.95" customHeight="1" x14ac:dyDescent="0.35">
      <c r="A13" s="25" t="s">
        <v>13</v>
      </c>
      <c r="B13" s="42">
        <v>6908.75</v>
      </c>
      <c r="C13" s="42">
        <v>2931.87</v>
      </c>
      <c r="D13" s="42">
        <v>3976.88</v>
      </c>
    </row>
    <row r="14" spans="1:9" ht="24.95" customHeight="1" x14ac:dyDescent="0.35">
      <c r="A14" s="26" t="s">
        <v>14</v>
      </c>
      <c r="B14" s="42">
        <v>0</v>
      </c>
      <c r="C14" s="42">
        <v>0</v>
      </c>
      <c r="D14" s="42">
        <v>0</v>
      </c>
    </row>
    <row r="15" spans="1:9" ht="24.95" customHeight="1" x14ac:dyDescent="0.35">
      <c r="A15" s="2" t="s">
        <v>15</v>
      </c>
      <c r="B15" s="35">
        <v>36599.449999999997</v>
      </c>
      <c r="C15" s="35">
        <v>17713.879999999997</v>
      </c>
      <c r="D15" s="35">
        <v>18885.579999999998</v>
      </c>
    </row>
    <row r="16" spans="1:9" s="13" customFormat="1" ht="24.95" customHeight="1" x14ac:dyDescent="0.35">
      <c r="A16" s="26" t="s">
        <v>16</v>
      </c>
      <c r="B16" s="42">
        <v>20455.28</v>
      </c>
      <c r="C16" s="42">
        <v>9171.4</v>
      </c>
      <c r="D16" s="42">
        <v>11283.89</v>
      </c>
    </row>
    <row r="17" spans="1:8" s="13" customFormat="1" ht="24.95" customHeight="1" x14ac:dyDescent="0.35">
      <c r="A17" s="26" t="s">
        <v>17</v>
      </c>
      <c r="B17" s="42">
        <v>10648.72</v>
      </c>
      <c r="C17" s="42">
        <v>6708.73</v>
      </c>
      <c r="D17" s="42">
        <v>3939.99</v>
      </c>
    </row>
    <row r="18" spans="1:8" s="13" customFormat="1" ht="24.95" customHeight="1" x14ac:dyDescent="0.35">
      <c r="A18" s="26" t="s">
        <v>18</v>
      </c>
      <c r="B18" s="42">
        <v>5495.45</v>
      </c>
      <c r="C18" s="42">
        <v>1833.75</v>
      </c>
      <c r="D18" s="42">
        <v>3661.7</v>
      </c>
    </row>
    <row r="19" spans="1:8" s="13" customFormat="1" ht="24.95" customHeight="1" x14ac:dyDescent="0.35">
      <c r="A19" s="25" t="s">
        <v>19</v>
      </c>
      <c r="B19" s="42">
        <v>0</v>
      </c>
      <c r="C19" s="42">
        <v>0</v>
      </c>
      <c r="D19" s="42">
        <v>0</v>
      </c>
    </row>
    <row r="20" spans="1:8" s="13" customFormat="1" ht="24.95" customHeight="1" x14ac:dyDescent="0.35">
      <c r="A20" s="25" t="s">
        <v>20</v>
      </c>
      <c r="B20" s="42">
        <v>0</v>
      </c>
      <c r="C20" s="42">
        <v>0</v>
      </c>
      <c r="D20" s="42">
        <v>0</v>
      </c>
    </row>
    <row r="21" spans="1:8" ht="23.25" x14ac:dyDescent="0.35">
      <c r="B21" s="48" t="s">
        <v>21</v>
      </c>
      <c r="C21" s="48"/>
      <c r="D21" s="48"/>
      <c r="F21" s="32"/>
      <c r="G21" s="32"/>
      <c r="H21" s="32"/>
    </row>
    <row r="22" spans="1:8" ht="18.75" customHeight="1" x14ac:dyDescent="0.35">
      <c r="A22" s="27" t="s">
        <v>6</v>
      </c>
      <c r="B22" s="28">
        <f t="shared" ref="B22:B25" si="0">+B6/$B$6*100</f>
        <v>100</v>
      </c>
      <c r="C22" s="28">
        <f>+C6/$C$6*100</f>
        <v>100</v>
      </c>
      <c r="D22" s="28">
        <f>+D6/$D$6*100</f>
        <v>100</v>
      </c>
      <c r="F22" s="32">
        <f>SUM(F23:F27,F31,F35:F36)</f>
        <v>101.6</v>
      </c>
      <c r="G22" s="32">
        <f>SUM(G23:G27,G31,G35:G36)</f>
        <v>100.7</v>
      </c>
      <c r="H22" s="32">
        <f>SUM(H23:H27,H31,H35:H36)</f>
        <v>99.899999999999991</v>
      </c>
    </row>
    <row r="23" spans="1:8" ht="24.95" customHeight="1" x14ac:dyDescent="0.35">
      <c r="A23" s="23" t="s">
        <v>7</v>
      </c>
      <c r="B23" s="29">
        <f t="shared" si="0"/>
        <v>0.23912938650112206</v>
      </c>
      <c r="C23" s="36">
        <v>0.9</v>
      </c>
      <c r="D23" s="29">
        <f t="shared" ref="D23:D36" si="1">+D7/$D$6*100</f>
        <v>0.32961931189889265</v>
      </c>
      <c r="F23" s="32">
        <f t="shared" ref="F23:H36" si="2">ROUND(B23,1)</f>
        <v>0.2</v>
      </c>
      <c r="G23" s="32">
        <f>ROUND(C23,1)</f>
        <v>0.9</v>
      </c>
      <c r="H23" s="32">
        <f t="shared" si="2"/>
        <v>0.3</v>
      </c>
    </row>
    <row r="24" spans="1:8" ht="24.95" customHeight="1" x14ac:dyDescent="0.35">
      <c r="A24" s="2" t="s">
        <v>8</v>
      </c>
      <c r="B24" s="29">
        <f t="shared" si="0"/>
        <v>19.886676185062566</v>
      </c>
      <c r="C24" s="29">
        <f t="shared" ref="C24:C36" si="3">+C8/$C$6*100</f>
        <v>19.699023329422534</v>
      </c>
      <c r="D24" s="29">
        <f t="shared" si="1"/>
        <v>20.113338009943838</v>
      </c>
      <c r="F24" s="32">
        <f t="shared" si="2"/>
        <v>19.899999999999999</v>
      </c>
      <c r="G24" s="32">
        <f t="shared" si="2"/>
        <v>19.7</v>
      </c>
      <c r="H24" s="32">
        <f t="shared" si="2"/>
        <v>20.100000000000001</v>
      </c>
    </row>
    <row r="25" spans="1:8" ht="24.95" customHeight="1" x14ac:dyDescent="0.35">
      <c r="A25" s="24" t="s">
        <v>9</v>
      </c>
      <c r="B25" s="29">
        <f t="shared" si="0"/>
        <v>32.198345864228159</v>
      </c>
      <c r="C25" s="29">
        <f t="shared" si="3"/>
        <v>32.936330932300848</v>
      </c>
      <c r="D25" s="29">
        <f t="shared" si="1"/>
        <v>31.306978108964156</v>
      </c>
      <c r="F25" s="32">
        <f t="shared" si="2"/>
        <v>32.200000000000003</v>
      </c>
      <c r="G25" s="32">
        <f t="shared" si="2"/>
        <v>32.9</v>
      </c>
      <c r="H25" s="32">
        <f t="shared" si="2"/>
        <v>31.3</v>
      </c>
    </row>
    <row r="26" spans="1:8" ht="24.95" customHeight="1" x14ac:dyDescent="0.35">
      <c r="A26" s="24" t="s">
        <v>10</v>
      </c>
      <c r="B26" s="29">
        <f>+B10/$B$6*100</f>
        <v>19.176209959250677</v>
      </c>
      <c r="C26" s="29">
        <f t="shared" si="3"/>
        <v>21.40745282351708</v>
      </c>
      <c r="D26" s="29">
        <f t="shared" si="1"/>
        <v>16.481225969176176</v>
      </c>
      <c r="F26" s="32">
        <f t="shared" si="2"/>
        <v>19.2</v>
      </c>
      <c r="G26" s="32">
        <f t="shared" si="2"/>
        <v>21.4</v>
      </c>
      <c r="H26" s="32">
        <f t="shared" si="2"/>
        <v>16.5</v>
      </c>
    </row>
    <row r="27" spans="1:8" ht="24.95" customHeight="1" x14ac:dyDescent="0.35">
      <c r="A27" s="2" t="s">
        <v>11</v>
      </c>
      <c r="B27" s="29">
        <f>+B11/$B$6*100</f>
        <v>16.510092723118198</v>
      </c>
      <c r="C27" s="29">
        <f t="shared" si="3"/>
        <v>15.185804417140487</v>
      </c>
      <c r="D27" s="29">
        <f t="shared" si="1"/>
        <v>18.109620878483852</v>
      </c>
      <c r="F27" s="32">
        <f>SUM(F28:F30)</f>
        <v>16.5</v>
      </c>
      <c r="G27" s="32">
        <f t="shared" si="2"/>
        <v>15.2</v>
      </c>
      <c r="H27" s="32">
        <f>SUM(H28:H30)</f>
        <v>18.099999999999998</v>
      </c>
    </row>
    <row r="28" spans="1:8" ht="24.95" customHeight="1" x14ac:dyDescent="0.35">
      <c r="A28" s="25" t="s">
        <v>12</v>
      </c>
      <c r="B28" s="29">
        <f t="shared" ref="B28:B31" si="4">+B12/$B$6*100</f>
        <v>14.246869372857738</v>
      </c>
      <c r="C28" s="29">
        <f t="shared" si="3"/>
        <v>13.430183020867373</v>
      </c>
      <c r="D28" s="29">
        <f t="shared" si="1"/>
        <v>15.233295673093785</v>
      </c>
      <c r="F28" s="32">
        <f t="shared" si="2"/>
        <v>14.2</v>
      </c>
      <c r="G28" s="32">
        <f t="shared" si="2"/>
        <v>13.4</v>
      </c>
      <c r="H28" s="32">
        <f t="shared" si="2"/>
        <v>15.2</v>
      </c>
    </row>
    <row r="29" spans="1:8" ht="24.95" customHeight="1" x14ac:dyDescent="0.35">
      <c r="A29" s="25" t="s">
        <v>13</v>
      </c>
      <c r="B29" s="29">
        <f t="shared" si="4"/>
        <v>2.2632233502604584</v>
      </c>
      <c r="C29" s="29">
        <f t="shared" si="3"/>
        <v>1.7556213962731153</v>
      </c>
      <c r="D29" s="29">
        <f t="shared" si="1"/>
        <v>2.876325205390065</v>
      </c>
      <c r="F29" s="32">
        <f t="shared" si="2"/>
        <v>2.2999999999999998</v>
      </c>
      <c r="G29" s="32">
        <f t="shared" si="2"/>
        <v>1.8</v>
      </c>
      <c r="H29" s="32">
        <f t="shared" si="2"/>
        <v>2.9</v>
      </c>
    </row>
    <row r="30" spans="1:8" ht="24.95" customHeight="1" x14ac:dyDescent="0.35">
      <c r="A30" s="26" t="s">
        <v>14</v>
      </c>
      <c r="B30" s="29">
        <f t="shared" si="4"/>
        <v>0</v>
      </c>
      <c r="C30" s="29">
        <f t="shared" si="3"/>
        <v>0</v>
      </c>
      <c r="D30" s="29">
        <f t="shared" si="1"/>
        <v>0</v>
      </c>
      <c r="F30" s="32">
        <f>ROUND(B30,1)</f>
        <v>0</v>
      </c>
      <c r="G30" s="32">
        <f>ROUND(C30,1)</f>
        <v>0</v>
      </c>
      <c r="H30" s="32">
        <f>ROUND(D30,1)</f>
        <v>0</v>
      </c>
    </row>
    <row r="31" spans="1:8" ht="24.95" customHeight="1" x14ac:dyDescent="0.35">
      <c r="A31" s="2" t="s">
        <v>15</v>
      </c>
      <c r="B31" s="29">
        <f t="shared" si="4"/>
        <v>11.989539330079991</v>
      </c>
      <c r="C31" s="29">
        <f t="shared" si="3"/>
        <v>10.607177923650916</v>
      </c>
      <c r="D31" s="36">
        <v>17.2</v>
      </c>
      <c r="F31" s="32">
        <f>SUM(F32:F34)</f>
        <v>13.600000000000001</v>
      </c>
      <c r="G31" s="32">
        <f>SUM(G32:G34)</f>
        <v>10.6</v>
      </c>
      <c r="H31" s="32">
        <f>SUM(H32:H34)</f>
        <v>13.6</v>
      </c>
    </row>
    <row r="32" spans="1:8" ht="24.95" customHeight="1" x14ac:dyDescent="0.35">
      <c r="A32" s="26" t="s">
        <v>16</v>
      </c>
      <c r="B32" s="36">
        <v>8.3000000000000007</v>
      </c>
      <c r="C32" s="29">
        <f t="shared" si="3"/>
        <v>5.4918895018466873</v>
      </c>
      <c r="D32" s="29">
        <f t="shared" si="1"/>
        <v>8.1612060765848842</v>
      </c>
      <c r="F32" s="32">
        <f t="shared" si="2"/>
        <v>8.3000000000000007</v>
      </c>
      <c r="G32" s="32">
        <f t="shared" si="2"/>
        <v>5.5</v>
      </c>
      <c r="H32" s="32">
        <f t="shared" si="2"/>
        <v>8.1999999999999993</v>
      </c>
    </row>
    <row r="33" spans="1:8" ht="24.95" customHeight="1" x14ac:dyDescent="0.35">
      <c r="A33" s="26" t="s">
        <v>17</v>
      </c>
      <c r="B33" s="29">
        <f>+B17/$B$6*100</f>
        <v>3.4883925101336053</v>
      </c>
      <c r="C33" s="29">
        <f t="shared" si="3"/>
        <v>4.0172278886237578</v>
      </c>
      <c r="D33" s="29">
        <f t="shared" si="1"/>
        <v>2.8496440792744062</v>
      </c>
      <c r="F33" s="32">
        <f t="shared" si="2"/>
        <v>3.5</v>
      </c>
      <c r="G33" s="32">
        <f t="shared" si="2"/>
        <v>4</v>
      </c>
      <c r="H33" s="32">
        <f t="shared" si="2"/>
        <v>2.8</v>
      </c>
    </row>
    <row r="34" spans="1:8" ht="24.95" customHeight="1" x14ac:dyDescent="0.35">
      <c r="A34" s="26" t="s">
        <v>18</v>
      </c>
      <c r="B34" s="29">
        <f>+B18/$B$6*100</f>
        <v>1.8002432799260122</v>
      </c>
      <c r="C34" s="29">
        <f t="shared" si="3"/>
        <v>1.0980605331804703</v>
      </c>
      <c r="D34" s="29">
        <f t="shared" si="1"/>
        <v>2.6483675656737944</v>
      </c>
      <c r="F34" s="32">
        <f t="shared" si="2"/>
        <v>1.8</v>
      </c>
      <c r="G34" s="32">
        <f t="shared" si="2"/>
        <v>1.1000000000000001</v>
      </c>
      <c r="H34" s="32">
        <f t="shared" si="2"/>
        <v>2.6</v>
      </c>
    </row>
    <row r="35" spans="1:8" ht="24.95" customHeight="1" x14ac:dyDescent="0.35">
      <c r="A35" s="25" t="s">
        <v>19</v>
      </c>
      <c r="B35" s="29">
        <f>+B19/$B$6*100</f>
        <v>0</v>
      </c>
      <c r="C35" s="29">
        <f t="shared" si="3"/>
        <v>0</v>
      </c>
      <c r="D35" s="29">
        <f t="shared" si="1"/>
        <v>0</v>
      </c>
      <c r="F35" s="32">
        <f>ROUND(B35,1)</f>
        <v>0</v>
      </c>
      <c r="G35" s="32">
        <f t="shared" si="2"/>
        <v>0</v>
      </c>
      <c r="H35" s="32">
        <f t="shared" si="2"/>
        <v>0</v>
      </c>
    </row>
    <row r="36" spans="1:8" ht="24.95" customHeight="1" x14ac:dyDescent="0.35">
      <c r="A36" s="30" t="s">
        <v>20</v>
      </c>
      <c r="B36" s="31">
        <f>+B20/$B$6*100</f>
        <v>0</v>
      </c>
      <c r="C36" s="31">
        <f t="shared" si="3"/>
        <v>0</v>
      </c>
      <c r="D36" s="31">
        <f t="shared" si="1"/>
        <v>0</v>
      </c>
      <c r="F36" s="32">
        <f t="shared" si="2"/>
        <v>0</v>
      </c>
      <c r="G36" s="32">
        <f t="shared" si="2"/>
        <v>0</v>
      </c>
      <c r="H36" s="32">
        <f t="shared" si="2"/>
        <v>0</v>
      </c>
    </row>
    <row r="37" spans="1:8" ht="8.25" customHeight="1" x14ac:dyDescent="0.35">
      <c r="B37" s="32"/>
      <c r="C37" s="32"/>
      <c r="D37" s="32"/>
    </row>
  </sheetData>
  <mergeCells count="2">
    <mergeCell ref="B5:D5"/>
    <mergeCell ref="B21:D21"/>
  </mergeCells>
  <pageMargins left="0.98425196850393704" right="0.78740157480314965" top="0.70866141732283472" bottom="0.23622047244094491" header="0.31496062992125984" footer="0.62992125984251968"/>
  <pageSetup paperSize="9" scale="85" firstPageNumber="12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Q37"/>
  <sheetViews>
    <sheetView showGridLines="0" view="pageBreakPreview" zoomScale="80" zoomScaleNormal="75" zoomScaleSheetLayoutView="80" workbookViewId="0">
      <selection activeCell="A3" sqref="A3"/>
    </sheetView>
  </sheetViews>
  <sheetFormatPr defaultRowHeight="30.75" customHeight="1" x14ac:dyDescent="0.35"/>
  <cols>
    <col min="1" max="1" width="40.42578125" style="2" customWidth="1"/>
    <col min="2" max="4" width="21.7109375" style="2" customWidth="1"/>
    <col min="5" max="5" width="14.28515625" style="2" bestFit="1" customWidth="1"/>
    <col min="6" max="6" width="11.5703125" style="2" bestFit="1" customWidth="1"/>
    <col min="7" max="10" width="12.85546875" style="2" bestFit="1" customWidth="1"/>
    <col min="11" max="11" width="11.5703125" style="2" bestFit="1" customWidth="1"/>
    <col min="12" max="12" width="9.140625" style="2"/>
    <col min="13" max="13" width="12.85546875" style="2" bestFit="1" customWidth="1"/>
    <col min="14" max="14" width="11.5703125" style="2" bestFit="1" customWidth="1"/>
    <col min="15" max="15" width="11.7109375" style="2" bestFit="1" customWidth="1"/>
    <col min="16" max="16" width="9.140625" style="2"/>
    <col min="17" max="17" width="9.7109375" style="2" bestFit="1" customWidth="1"/>
    <col min="18" max="16384" width="9.140625" style="2"/>
  </cols>
  <sheetData>
    <row r="1" spans="1:17" s="1" customFormat="1" ht="23.25" x14ac:dyDescent="0.35">
      <c r="A1" s="1" t="s">
        <v>25</v>
      </c>
      <c r="B1" s="2"/>
      <c r="C1" s="2"/>
      <c r="D1" s="2"/>
    </row>
    <row r="2" spans="1:17" s="4" customFormat="1" ht="23.25" x14ac:dyDescent="0.35">
      <c r="A2" s="3" t="s">
        <v>29</v>
      </c>
    </row>
    <row r="3" spans="1:17" ht="9" customHeight="1" x14ac:dyDescent="0.35">
      <c r="A3" s="1"/>
    </row>
    <row r="4" spans="1:17" s="1" customFormat="1" ht="26.1" customHeight="1" x14ac:dyDescent="0.35">
      <c r="A4" s="5" t="s">
        <v>1</v>
      </c>
      <c r="B4" s="6" t="s">
        <v>2</v>
      </c>
      <c r="C4" s="6" t="s">
        <v>3</v>
      </c>
      <c r="D4" s="6" t="s">
        <v>4</v>
      </c>
    </row>
    <row r="5" spans="1:17" s="1" customFormat="1" ht="23.25" x14ac:dyDescent="0.35">
      <c r="A5" s="7"/>
      <c r="B5" s="47" t="s">
        <v>5</v>
      </c>
      <c r="C5" s="47"/>
      <c r="D5" s="4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6" spans="1:17" s="10" customFormat="1" ht="21" customHeight="1" x14ac:dyDescent="0.35">
      <c r="A6" s="8" t="s">
        <v>6</v>
      </c>
      <c r="B6" s="41">
        <v>306011.65000000002</v>
      </c>
      <c r="C6" s="41">
        <v>165904.89000000001</v>
      </c>
      <c r="D6" s="41">
        <v>140106.76</v>
      </c>
      <c r="E6" s="37"/>
    </row>
    <row r="7" spans="1:17" s="13" customFormat="1" ht="24.95" customHeight="1" x14ac:dyDescent="0.35">
      <c r="A7" s="23" t="s">
        <v>7</v>
      </c>
      <c r="B7" s="42">
        <v>822.92</v>
      </c>
      <c r="C7" s="43">
        <v>0</v>
      </c>
      <c r="D7" s="42">
        <v>822.92</v>
      </c>
      <c r="E7" s="37"/>
      <c r="F7" s="9"/>
      <c r="G7" s="9"/>
      <c r="H7" s="9"/>
      <c r="I7" s="9"/>
    </row>
    <row r="8" spans="1:17" s="13" customFormat="1" ht="24.95" customHeight="1" x14ac:dyDescent="0.35">
      <c r="A8" s="2" t="s">
        <v>8</v>
      </c>
      <c r="B8" s="42">
        <v>56326.73</v>
      </c>
      <c r="C8" s="43">
        <v>32861.4</v>
      </c>
      <c r="D8" s="42">
        <v>23465.33</v>
      </c>
      <c r="E8" s="37"/>
      <c r="H8" s="12"/>
      <c r="I8" s="12"/>
    </row>
    <row r="9" spans="1:17" s="13" customFormat="1" ht="24.95" customHeight="1" x14ac:dyDescent="0.35">
      <c r="A9" s="24" t="s">
        <v>9</v>
      </c>
      <c r="B9" s="42">
        <v>98208.74</v>
      </c>
      <c r="C9" s="43">
        <v>53159.14</v>
      </c>
      <c r="D9" s="42">
        <v>45049.59</v>
      </c>
      <c r="E9" s="37"/>
      <c r="H9" s="12"/>
      <c r="I9" s="12"/>
    </row>
    <row r="10" spans="1:17" s="13" customFormat="1" ht="24.95" customHeight="1" x14ac:dyDescent="0.35">
      <c r="A10" s="24" t="s">
        <v>10</v>
      </c>
      <c r="B10" s="42">
        <v>53043.519999999997</v>
      </c>
      <c r="C10" s="43">
        <v>32744.48</v>
      </c>
      <c r="D10" s="42">
        <v>20299.04</v>
      </c>
      <c r="E10" s="37"/>
    </row>
    <row r="11" spans="1:17" ht="24.95" customHeight="1" x14ac:dyDescent="0.35">
      <c r="A11" s="2" t="s">
        <v>11</v>
      </c>
      <c r="B11" s="42">
        <f>SUM(B12:B14)</f>
        <v>62908</v>
      </c>
      <c r="C11" s="42">
        <f t="shared" ref="C11:D11" si="0">SUM(C12:C14)</f>
        <v>31263.62</v>
      </c>
      <c r="D11" s="42">
        <f t="shared" si="0"/>
        <v>31644.37</v>
      </c>
      <c r="E11" s="37"/>
    </row>
    <row r="12" spans="1:17" ht="24.95" customHeight="1" x14ac:dyDescent="0.35">
      <c r="A12" s="25" t="s">
        <v>12</v>
      </c>
      <c r="B12" s="42">
        <v>53972.05</v>
      </c>
      <c r="C12" s="42">
        <v>25413.67</v>
      </c>
      <c r="D12" s="42">
        <v>28558.37</v>
      </c>
      <c r="E12" s="37"/>
    </row>
    <row r="13" spans="1:17" ht="24.95" customHeight="1" x14ac:dyDescent="0.35">
      <c r="A13" s="25" t="s">
        <v>13</v>
      </c>
      <c r="B13" s="42">
        <v>8935.9500000000007</v>
      </c>
      <c r="C13" s="42">
        <v>5849.95</v>
      </c>
      <c r="D13" s="42">
        <v>3086</v>
      </c>
      <c r="E13" s="37"/>
    </row>
    <row r="14" spans="1:17" ht="24.95" customHeight="1" x14ac:dyDescent="0.35">
      <c r="A14" s="26" t="s">
        <v>14</v>
      </c>
      <c r="B14" s="42">
        <v>0</v>
      </c>
      <c r="C14" s="42">
        <v>0</v>
      </c>
      <c r="D14" s="42">
        <v>0</v>
      </c>
      <c r="E14" s="37"/>
    </row>
    <row r="15" spans="1:17" ht="24.95" customHeight="1" x14ac:dyDescent="0.35">
      <c r="A15" s="2" t="s">
        <v>15</v>
      </c>
      <c r="B15" s="44">
        <f>SUM(B16:B20)</f>
        <v>34701.75</v>
      </c>
      <c r="C15" s="44">
        <f t="shared" ref="C15:D15" si="1">SUM(C16:C20)</f>
        <v>15876.25</v>
      </c>
      <c r="D15" s="44">
        <f t="shared" si="1"/>
        <v>18825.5</v>
      </c>
      <c r="E15" s="37"/>
    </row>
    <row r="16" spans="1:17" s="13" customFormat="1" ht="24.95" customHeight="1" x14ac:dyDescent="0.35">
      <c r="A16" s="26" t="s">
        <v>16</v>
      </c>
      <c r="B16" s="42">
        <v>18528.400000000001</v>
      </c>
      <c r="C16" s="42">
        <v>7060.11</v>
      </c>
      <c r="D16" s="42">
        <v>11468.29</v>
      </c>
      <c r="E16" s="37"/>
    </row>
    <row r="17" spans="1:8" s="13" customFormat="1" ht="24.95" customHeight="1" x14ac:dyDescent="0.35">
      <c r="A17" s="26" t="s">
        <v>17</v>
      </c>
      <c r="B17" s="42">
        <v>9397.77</v>
      </c>
      <c r="C17" s="42">
        <v>5814.29</v>
      </c>
      <c r="D17" s="42">
        <v>3583.48</v>
      </c>
      <c r="E17" s="37"/>
    </row>
    <row r="18" spans="1:8" s="13" customFormat="1" ht="24.95" customHeight="1" x14ac:dyDescent="0.35">
      <c r="A18" s="26" t="s">
        <v>18</v>
      </c>
      <c r="B18" s="42">
        <v>6775.58</v>
      </c>
      <c r="C18" s="42">
        <v>3001.85</v>
      </c>
      <c r="D18" s="42">
        <v>3773.73</v>
      </c>
      <c r="E18" s="37"/>
    </row>
    <row r="19" spans="1:8" s="13" customFormat="1" ht="24.95" customHeight="1" x14ac:dyDescent="0.35">
      <c r="A19" s="25" t="s">
        <v>19</v>
      </c>
      <c r="B19" s="42">
        <v>0</v>
      </c>
      <c r="C19" s="42">
        <v>0</v>
      </c>
      <c r="D19" s="42">
        <v>0</v>
      </c>
    </row>
    <row r="20" spans="1:8" s="13" customFormat="1" ht="24.95" customHeight="1" x14ac:dyDescent="0.35">
      <c r="A20" s="25" t="s">
        <v>20</v>
      </c>
      <c r="B20" s="42">
        <v>0</v>
      </c>
      <c r="C20" s="42">
        <v>0</v>
      </c>
      <c r="D20" s="42">
        <v>0</v>
      </c>
    </row>
    <row r="21" spans="1:8" ht="23.25" x14ac:dyDescent="0.35">
      <c r="B21" s="48" t="s">
        <v>21</v>
      </c>
      <c r="C21" s="48"/>
      <c r="D21" s="48"/>
      <c r="F21" s="32"/>
      <c r="G21" s="32"/>
      <c r="H21" s="32"/>
    </row>
    <row r="22" spans="1:8" ht="18.75" customHeight="1" x14ac:dyDescent="0.35">
      <c r="A22" s="27" t="s">
        <v>6</v>
      </c>
      <c r="B22" s="38">
        <f t="shared" ref="B22:B25" si="2">+B6/$B$6*100</f>
        <v>100</v>
      </c>
      <c r="C22" s="38">
        <f>+C6/$C$6*100</f>
        <v>100</v>
      </c>
      <c r="D22" s="38">
        <f>+D6/$D$6*100</f>
        <v>100</v>
      </c>
      <c r="F22" s="32">
        <f>SUM(F23:F27,F31,F35:F36)</f>
        <v>100</v>
      </c>
      <c r="G22" s="32">
        <f>SUM(G23:G27,G31,G35:G36)</f>
        <v>99.899999999999991</v>
      </c>
      <c r="H22" s="32">
        <f>SUM(H23:H27,H31,H35:H36)</f>
        <v>100.1</v>
      </c>
    </row>
    <row r="23" spans="1:8" ht="24.95" customHeight="1" x14ac:dyDescent="0.35">
      <c r="A23" s="23" t="s">
        <v>7</v>
      </c>
      <c r="B23" s="39">
        <f t="shared" si="2"/>
        <v>0.26891786636227732</v>
      </c>
      <c r="C23" s="39">
        <f t="shared" ref="C23:C36" si="3">+C7/$C$6*100</f>
        <v>0</v>
      </c>
      <c r="D23" s="39">
        <f t="shared" ref="D23:D36" si="4">+D7/$D$6*100</f>
        <v>0.58735210206845123</v>
      </c>
      <c r="F23" s="32">
        <f t="shared" ref="F23:H36" si="5">ROUND(B23,1)</f>
        <v>0.3</v>
      </c>
      <c r="G23" s="32">
        <f>ROUND(C23,1)</f>
        <v>0</v>
      </c>
      <c r="H23" s="32">
        <f t="shared" si="5"/>
        <v>0.6</v>
      </c>
    </row>
    <row r="24" spans="1:8" ht="24.95" customHeight="1" x14ac:dyDescent="0.35">
      <c r="A24" s="2" t="s">
        <v>8</v>
      </c>
      <c r="B24" s="39">
        <f t="shared" si="2"/>
        <v>18.406727325577311</v>
      </c>
      <c r="C24" s="39">
        <f t="shared" si="3"/>
        <v>19.807372766408513</v>
      </c>
      <c r="D24" s="39">
        <f t="shared" si="4"/>
        <v>16.748178317734279</v>
      </c>
      <c r="F24" s="32">
        <f t="shared" si="5"/>
        <v>18.399999999999999</v>
      </c>
      <c r="G24" s="32">
        <f t="shared" si="5"/>
        <v>19.8</v>
      </c>
      <c r="H24" s="32">
        <f t="shared" si="5"/>
        <v>16.7</v>
      </c>
    </row>
    <row r="25" spans="1:8" ht="24.95" customHeight="1" x14ac:dyDescent="0.35">
      <c r="A25" s="24" t="s">
        <v>9</v>
      </c>
      <c r="B25" s="39">
        <f t="shared" si="2"/>
        <v>32.093137630544454</v>
      </c>
      <c r="C25" s="39">
        <f t="shared" si="3"/>
        <v>32.041936798849022</v>
      </c>
      <c r="D25" s="39">
        <f t="shared" si="4"/>
        <v>32.153759033468468</v>
      </c>
      <c r="F25" s="32">
        <f t="shared" si="5"/>
        <v>32.1</v>
      </c>
      <c r="G25" s="32">
        <f t="shared" si="5"/>
        <v>32</v>
      </c>
      <c r="H25" s="32">
        <f t="shared" si="5"/>
        <v>32.200000000000003</v>
      </c>
    </row>
    <row r="26" spans="1:8" ht="24.95" customHeight="1" x14ac:dyDescent="0.35">
      <c r="A26" s="24" t="s">
        <v>10</v>
      </c>
      <c r="B26" s="39">
        <f>+B10/$B$6*100</f>
        <v>17.333823728606408</v>
      </c>
      <c r="C26" s="39">
        <f t="shared" si="3"/>
        <v>19.736898653198224</v>
      </c>
      <c r="D26" s="39">
        <f t="shared" si="4"/>
        <v>14.488265948052756</v>
      </c>
      <c r="F26" s="32">
        <f t="shared" si="5"/>
        <v>17.3</v>
      </c>
      <c r="G26" s="32">
        <f t="shared" si="5"/>
        <v>19.7</v>
      </c>
      <c r="H26" s="32">
        <f t="shared" si="5"/>
        <v>14.5</v>
      </c>
    </row>
    <row r="27" spans="1:8" ht="24.95" customHeight="1" x14ac:dyDescent="0.35">
      <c r="A27" s="2" t="s">
        <v>11</v>
      </c>
      <c r="B27" s="39">
        <f>+B11/$B$6*100</f>
        <v>20.557387275941945</v>
      </c>
      <c r="C27" s="39">
        <f t="shared" si="3"/>
        <v>18.844302901499766</v>
      </c>
      <c r="D27" s="39">
        <v>12.3</v>
      </c>
      <c r="F27" s="32">
        <f>SUM(F28:F30)</f>
        <v>20.5</v>
      </c>
      <c r="G27" s="32">
        <f t="shared" si="5"/>
        <v>18.8</v>
      </c>
      <c r="H27" s="32">
        <f>SUM(H28:H30)</f>
        <v>22.599999999999998</v>
      </c>
    </row>
    <row r="28" spans="1:8" ht="24.95" customHeight="1" x14ac:dyDescent="0.35">
      <c r="A28" s="25" t="s">
        <v>12</v>
      </c>
      <c r="B28" s="39">
        <f t="shared" ref="B28:B36" si="6">+B12/$B$6*100</f>
        <v>17.637253352936071</v>
      </c>
      <c r="C28" s="39">
        <f t="shared" si="3"/>
        <v>15.318216358782429</v>
      </c>
      <c r="D28" s="39">
        <f t="shared" si="4"/>
        <v>20.383291998187666</v>
      </c>
      <c r="F28" s="32">
        <f t="shared" si="5"/>
        <v>17.600000000000001</v>
      </c>
      <c r="G28" s="32">
        <f t="shared" si="5"/>
        <v>15.3</v>
      </c>
      <c r="H28" s="32">
        <f t="shared" si="5"/>
        <v>20.399999999999999</v>
      </c>
    </row>
    <row r="29" spans="1:8" ht="24.95" customHeight="1" x14ac:dyDescent="0.35">
      <c r="A29" s="25" t="s">
        <v>13</v>
      </c>
      <c r="B29" s="39">
        <f t="shared" si="6"/>
        <v>2.9201339230058725</v>
      </c>
      <c r="C29" s="39">
        <f t="shared" si="3"/>
        <v>3.5260865427173362</v>
      </c>
      <c r="D29" s="39">
        <f t="shared" si="4"/>
        <v>2.2026060698284651</v>
      </c>
      <c r="F29" s="32">
        <f t="shared" si="5"/>
        <v>2.9</v>
      </c>
      <c r="G29" s="32">
        <f t="shared" si="5"/>
        <v>3.5</v>
      </c>
      <c r="H29" s="32">
        <f t="shared" si="5"/>
        <v>2.2000000000000002</v>
      </c>
    </row>
    <row r="30" spans="1:8" ht="24.95" customHeight="1" x14ac:dyDescent="0.35">
      <c r="A30" s="26" t="s">
        <v>14</v>
      </c>
      <c r="B30" s="39">
        <f t="shared" si="6"/>
        <v>0</v>
      </c>
      <c r="C30" s="39">
        <f t="shared" si="3"/>
        <v>0</v>
      </c>
      <c r="D30" s="39">
        <f t="shared" si="4"/>
        <v>0</v>
      </c>
      <c r="F30" s="32">
        <f>ROUND(B30,1)</f>
        <v>0</v>
      </c>
      <c r="G30" s="32">
        <f>ROUND(C30,1)</f>
        <v>0</v>
      </c>
      <c r="H30" s="32">
        <f>ROUND(D30,1)</f>
        <v>0</v>
      </c>
    </row>
    <row r="31" spans="1:8" ht="24.95" customHeight="1" x14ac:dyDescent="0.35">
      <c r="A31" s="2" t="s">
        <v>15</v>
      </c>
      <c r="B31" s="39">
        <f t="shared" si="6"/>
        <v>11.34000944081704</v>
      </c>
      <c r="C31" s="39">
        <f t="shared" si="3"/>
        <v>9.5694888800444637</v>
      </c>
      <c r="D31" s="39">
        <f t="shared" si="4"/>
        <v>13.43653939324555</v>
      </c>
      <c r="F31" s="32">
        <f>SUM(F32:F34)</f>
        <v>11.399999999999999</v>
      </c>
      <c r="G31" s="32">
        <f>SUM(G32:G34)</f>
        <v>9.6</v>
      </c>
      <c r="H31" s="32">
        <f>SUM(H32:H34)</f>
        <v>13.5</v>
      </c>
    </row>
    <row r="32" spans="1:8" ht="24.95" customHeight="1" x14ac:dyDescent="0.35">
      <c r="A32" s="26" t="s">
        <v>16</v>
      </c>
      <c r="B32" s="39">
        <f t="shared" si="6"/>
        <v>6.0548021619438348</v>
      </c>
      <c r="C32" s="39">
        <f t="shared" si="3"/>
        <v>4.2555165191333417</v>
      </c>
      <c r="D32" s="39">
        <f t="shared" si="4"/>
        <v>8.1853937668674952</v>
      </c>
      <c r="F32" s="32">
        <f t="shared" si="5"/>
        <v>6.1</v>
      </c>
      <c r="G32" s="32">
        <f t="shared" si="5"/>
        <v>4.3</v>
      </c>
      <c r="H32" s="32">
        <f t="shared" si="5"/>
        <v>8.1999999999999993</v>
      </c>
    </row>
    <row r="33" spans="1:8" ht="24.95" customHeight="1" x14ac:dyDescent="0.35">
      <c r="A33" s="26" t="s">
        <v>17</v>
      </c>
      <c r="B33" s="39">
        <f t="shared" si="6"/>
        <v>3.0710497459818931</v>
      </c>
      <c r="C33" s="39">
        <f t="shared" si="3"/>
        <v>3.5045922998411916</v>
      </c>
      <c r="D33" s="39">
        <f t="shared" si="4"/>
        <v>2.5576781591409294</v>
      </c>
      <c r="F33" s="32">
        <f t="shared" si="5"/>
        <v>3.1</v>
      </c>
      <c r="G33" s="32">
        <f t="shared" si="5"/>
        <v>3.5</v>
      </c>
      <c r="H33" s="32">
        <f t="shared" si="5"/>
        <v>2.6</v>
      </c>
    </row>
    <row r="34" spans="1:8" ht="24.95" customHeight="1" x14ac:dyDescent="0.35">
      <c r="A34" s="26" t="s">
        <v>18</v>
      </c>
      <c r="B34" s="39">
        <f t="shared" si="6"/>
        <v>2.214157532891313</v>
      </c>
      <c r="C34" s="39">
        <f t="shared" si="3"/>
        <v>1.8093800610699298</v>
      </c>
      <c r="D34" s="39">
        <f t="shared" si="4"/>
        <v>2.6934674672371268</v>
      </c>
      <c r="F34" s="32">
        <f t="shared" si="5"/>
        <v>2.2000000000000002</v>
      </c>
      <c r="G34" s="32">
        <f t="shared" si="5"/>
        <v>1.8</v>
      </c>
      <c r="H34" s="32">
        <f t="shared" si="5"/>
        <v>2.7</v>
      </c>
    </row>
    <row r="35" spans="1:8" ht="24.95" customHeight="1" x14ac:dyDescent="0.35">
      <c r="A35" s="25" t="s">
        <v>19</v>
      </c>
      <c r="B35" s="39">
        <f t="shared" si="6"/>
        <v>0</v>
      </c>
      <c r="C35" s="39">
        <f t="shared" si="3"/>
        <v>0</v>
      </c>
      <c r="D35" s="39">
        <f t="shared" si="4"/>
        <v>0</v>
      </c>
      <c r="F35" s="32">
        <f>ROUND(B35,1)</f>
        <v>0</v>
      </c>
      <c r="G35" s="32">
        <f t="shared" si="5"/>
        <v>0</v>
      </c>
      <c r="H35" s="32">
        <f t="shared" si="5"/>
        <v>0</v>
      </c>
    </row>
    <row r="36" spans="1:8" ht="24.95" customHeight="1" x14ac:dyDescent="0.35">
      <c r="A36" s="30" t="s">
        <v>20</v>
      </c>
      <c r="B36" s="40">
        <f t="shared" si="6"/>
        <v>0</v>
      </c>
      <c r="C36" s="40">
        <f t="shared" si="3"/>
        <v>0</v>
      </c>
      <c r="D36" s="40">
        <f t="shared" si="4"/>
        <v>0</v>
      </c>
      <c r="F36" s="32">
        <f t="shared" si="5"/>
        <v>0</v>
      </c>
      <c r="G36" s="32">
        <f t="shared" si="5"/>
        <v>0</v>
      </c>
      <c r="H36" s="32">
        <f t="shared" si="5"/>
        <v>0</v>
      </c>
    </row>
    <row r="37" spans="1:8" ht="8.25" customHeight="1" x14ac:dyDescent="0.35">
      <c r="B37" s="32"/>
      <c r="C37" s="32"/>
      <c r="D37" s="32"/>
    </row>
  </sheetData>
  <mergeCells count="2">
    <mergeCell ref="B5:D5"/>
    <mergeCell ref="B21:D21"/>
  </mergeCells>
  <pageMargins left="0.98425196850393704" right="0.78740157480314965" top="0.70866141732283472" bottom="0.23622047244094491" header="0.31496062992125984" footer="0.62992125984251968"/>
  <pageSetup paperSize="9" scale="85" firstPageNumber="12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Q38"/>
  <sheetViews>
    <sheetView showGridLines="0" tabSelected="1" view="pageBreakPreview" zoomScale="75" zoomScaleNormal="75" zoomScaleSheetLayoutView="75" workbookViewId="0">
      <selection activeCell="B13" sqref="B13"/>
    </sheetView>
  </sheetViews>
  <sheetFormatPr defaultRowHeight="30.75" customHeight="1" x14ac:dyDescent="0.35"/>
  <cols>
    <col min="1" max="1" width="40.42578125" style="2" customWidth="1"/>
    <col min="2" max="4" width="21.7109375" style="2" customWidth="1"/>
    <col min="5" max="5" width="14.28515625" style="2" bestFit="1" customWidth="1"/>
    <col min="6" max="6" width="11.5703125" style="2" bestFit="1" customWidth="1"/>
    <col min="7" max="10" width="12.85546875" style="2" bestFit="1" customWidth="1"/>
    <col min="11" max="11" width="11.5703125" style="2" bestFit="1" customWidth="1"/>
    <col min="12" max="12" width="9.140625" style="2"/>
    <col min="13" max="13" width="12.85546875" style="2" bestFit="1" customWidth="1"/>
    <col min="14" max="14" width="11.5703125" style="2" bestFit="1" customWidth="1"/>
    <col min="15" max="15" width="11.7109375" style="2" bestFit="1" customWidth="1"/>
    <col min="16" max="16" width="9.140625" style="2"/>
    <col min="17" max="17" width="9.7109375" style="2" bestFit="1" customWidth="1"/>
    <col min="18" max="16384" width="9.140625" style="2"/>
  </cols>
  <sheetData>
    <row r="1" spans="1:17" s="1" customFormat="1" ht="23.25" x14ac:dyDescent="0.35">
      <c r="A1" s="1" t="s">
        <v>25</v>
      </c>
      <c r="B1" s="2"/>
      <c r="C1" s="2"/>
      <c r="D1" s="2"/>
    </row>
    <row r="2" spans="1:17" s="4" customFormat="1" ht="23.25" x14ac:dyDescent="0.35">
      <c r="A2" s="3" t="s">
        <v>31</v>
      </c>
    </row>
    <row r="3" spans="1:17" ht="9" customHeight="1" x14ac:dyDescent="0.35">
      <c r="A3" s="1"/>
    </row>
    <row r="4" spans="1:17" s="1" customFormat="1" ht="26.1" customHeight="1" x14ac:dyDescent="0.35">
      <c r="A4" s="5" t="s">
        <v>1</v>
      </c>
      <c r="B4" s="6" t="s">
        <v>2</v>
      </c>
      <c r="C4" s="6" t="s">
        <v>3</v>
      </c>
      <c r="D4" s="6" t="s">
        <v>4</v>
      </c>
    </row>
    <row r="5" spans="1:17" s="1" customFormat="1" ht="23.25" x14ac:dyDescent="0.35">
      <c r="A5" s="7"/>
      <c r="B5" s="47" t="s">
        <v>5</v>
      </c>
      <c r="C5" s="47"/>
      <c r="D5" s="4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6" spans="1:17" s="10" customFormat="1" ht="21" customHeight="1" x14ac:dyDescent="0.35">
      <c r="A6" s="8" t="s">
        <v>6</v>
      </c>
      <c r="B6" s="33">
        <f>C6+D6</f>
        <v>303501.77749999997</v>
      </c>
      <c r="C6" s="33">
        <f>SUM(C7:C11)+(C15+C19+C20)</f>
        <v>164253.73750000002</v>
      </c>
      <c r="D6" s="33">
        <f>SUM(D7:D11)+(D15+D19+D20)</f>
        <v>139248.03999999998</v>
      </c>
      <c r="E6" s="37"/>
    </row>
    <row r="7" spans="1:17" s="13" customFormat="1" ht="24.95" customHeight="1" x14ac:dyDescent="0.35">
      <c r="A7" s="23" t="s">
        <v>7</v>
      </c>
      <c r="B7" s="34">
        <f t="shared" ref="B7:B20" si="0">C7+D7</f>
        <v>1676.3625</v>
      </c>
      <c r="C7" s="34">
        <f>('T7-1'!C7+'T7-2'!C7+'T7-3'!C7+'T7-4'!C7)/4</f>
        <v>583.75250000000005</v>
      </c>
      <c r="D7" s="34">
        <f>('T7-1'!D7+'T7-2'!D7+'T7-3'!D7+'T7-4'!D7)/4</f>
        <v>1092.6099999999999</v>
      </c>
      <c r="E7" s="37"/>
      <c r="F7" s="9"/>
      <c r="G7" s="9"/>
      <c r="H7" s="9"/>
      <c r="I7" s="9"/>
    </row>
    <row r="8" spans="1:17" s="13" customFormat="1" ht="24.95" customHeight="1" x14ac:dyDescent="0.35">
      <c r="A8" s="2" t="s">
        <v>8</v>
      </c>
      <c r="B8" s="34">
        <f t="shared" si="0"/>
        <v>60361.082500000004</v>
      </c>
      <c r="C8" s="34">
        <f>('T7-1'!C8+'T7-2'!C8+'T7-3'!C8+'T7-4'!C8)/4</f>
        <v>33010.952499999999</v>
      </c>
      <c r="D8" s="34">
        <f>('T7-1'!D8+'T7-2'!D8+'T7-3'!D8+'T7-4'!D8)/4</f>
        <v>27350.13</v>
      </c>
      <c r="E8" s="37"/>
      <c r="H8" s="12"/>
      <c r="I8" s="12"/>
    </row>
    <row r="9" spans="1:17" s="13" customFormat="1" ht="24.95" customHeight="1" x14ac:dyDescent="0.35">
      <c r="A9" s="24" t="s">
        <v>9</v>
      </c>
      <c r="B9" s="34">
        <f t="shared" si="0"/>
        <v>95856.662500000006</v>
      </c>
      <c r="C9" s="34">
        <f>('T7-1'!C9+'T7-2'!C9+'T7-3'!C9+'T7-4'!C9)/4</f>
        <v>54019.214999999997</v>
      </c>
      <c r="D9" s="34">
        <f>('T7-1'!D9+'T7-2'!D9+'T7-3'!D9+'T7-4'!D9)/4</f>
        <v>41837.447500000002</v>
      </c>
      <c r="E9" s="37"/>
      <c r="H9" s="12"/>
      <c r="I9" s="12"/>
    </row>
    <row r="10" spans="1:17" s="13" customFormat="1" ht="24.95" customHeight="1" x14ac:dyDescent="0.35">
      <c r="A10" s="24" t="s">
        <v>10</v>
      </c>
      <c r="B10" s="34">
        <f t="shared" si="0"/>
        <v>55026.69</v>
      </c>
      <c r="C10" s="34">
        <f>('T7-1'!C10+'T7-2'!C10+'T7-3'!C10+'T7-4'!C10)/4</f>
        <v>32515.945000000003</v>
      </c>
      <c r="D10" s="34">
        <f>('T7-1'!D10+'T7-2'!D10+'T7-3'!D10+'T7-4'!D10)/4</f>
        <v>22510.745000000003</v>
      </c>
      <c r="E10" s="37"/>
    </row>
    <row r="11" spans="1:17" ht="24.95" customHeight="1" x14ac:dyDescent="0.35">
      <c r="A11" s="2" t="s">
        <v>11</v>
      </c>
      <c r="B11" s="34">
        <f t="shared" si="0"/>
        <v>53363.477499999994</v>
      </c>
      <c r="C11" s="34">
        <f>('T7-1'!C11+'T7-2'!C11+'T7-3'!C11+'T7-4'!C11)/4</f>
        <v>26660.649999999998</v>
      </c>
      <c r="D11" s="34">
        <f>('T7-1'!D11+'T7-2'!D11+'T7-3'!D11+'T7-4'!D11)/4</f>
        <v>26702.827499999999</v>
      </c>
      <c r="E11" s="37"/>
    </row>
    <row r="12" spans="1:17" ht="24.95" customHeight="1" x14ac:dyDescent="0.35">
      <c r="A12" s="25" t="s">
        <v>12</v>
      </c>
      <c r="B12" s="34">
        <f t="shared" si="0"/>
        <v>45547.490000000005</v>
      </c>
      <c r="C12" s="34">
        <f>('T7-1'!C12+'T7-2'!C12+'T7-3'!C12+'T7-4'!C12)/4</f>
        <v>22236.712500000001</v>
      </c>
      <c r="D12" s="34">
        <f>('T7-1'!D12+'T7-2'!D12+'T7-3'!D12+'T7-4'!D12)/4</f>
        <v>23310.7775</v>
      </c>
      <c r="E12" s="37"/>
    </row>
    <row r="13" spans="1:17" ht="24.95" customHeight="1" x14ac:dyDescent="0.35">
      <c r="A13" s="25" t="s">
        <v>13</v>
      </c>
      <c r="B13" s="34">
        <f t="shared" si="0"/>
        <v>7815.9875000000002</v>
      </c>
      <c r="C13" s="34">
        <f>('T7-1'!C13+'T7-2'!C13+'T7-3'!C13+'T7-4'!C13)/4</f>
        <v>4423.9375</v>
      </c>
      <c r="D13" s="34">
        <f>('T7-1'!D13+'T7-2'!D13+'T7-3'!D13+'T7-4'!D13)/4</f>
        <v>3392.05</v>
      </c>
      <c r="E13" s="37"/>
    </row>
    <row r="14" spans="1:17" ht="24.95" customHeight="1" x14ac:dyDescent="0.35">
      <c r="A14" s="26" t="s">
        <v>14</v>
      </c>
      <c r="B14" s="34">
        <f>C14+D14</f>
        <v>0</v>
      </c>
      <c r="C14" s="34">
        <f>('T7-1'!C14+'T7-2'!C14+'T7-3'!C14+'T7-4'!C14)/4</f>
        <v>0</v>
      </c>
      <c r="D14" s="34">
        <f>('T7-1'!D14+'T7-2'!D14+'T7-3'!D14+'T7-4'!D14)/4</f>
        <v>0</v>
      </c>
      <c r="E14" s="37"/>
    </row>
    <row r="15" spans="1:17" ht="24.95" customHeight="1" x14ac:dyDescent="0.35">
      <c r="A15" s="2" t="s">
        <v>15</v>
      </c>
      <c r="B15" s="34">
        <f t="shared" si="0"/>
        <v>37075.324999999997</v>
      </c>
      <c r="C15" s="34">
        <f>('T7-1'!C15+'T7-2'!C15+'T7-3'!C15+'T7-4'!C15)/4</f>
        <v>17321.044999999998</v>
      </c>
      <c r="D15" s="34">
        <f>('T7-1'!D15+'T7-2'!D15+'T7-3'!D15+'T7-4'!D15)/4</f>
        <v>19754.28</v>
      </c>
      <c r="E15" s="37"/>
    </row>
    <row r="16" spans="1:17" s="13" customFormat="1" ht="24.95" customHeight="1" x14ac:dyDescent="0.35">
      <c r="A16" s="26" t="s">
        <v>16</v>
      </c>
      <c r="B16" s="34">
        <f t="shared" si="0"/>
        <v>21903.547500000001</v>
      </c>
      <c r="C16" s="34">
        <f>('T7-1'!C16+'T7-2'!C16+'T7-3'!C16+'T7-4'!C16)/4</f>
        <v>9111.0249999999996</v>
      </c>
      <c r="D16" s="34">
        <f>('T7-1'!D16+'T7-2'!D16+'T7-3'!D16+'T7-4'!D16)/4</f>
        <v>12792.522500000001</v>
      </c>
      <c r="E16" s="37"/>
    </row>
    <row r="17" spans="1:8" s="13" customFormat="1" ht="24.95" customHeight="1" x14ac:dyDescent="0.35">
      <c r="A17" s="26" t="s">
        <v>17</v>
      </c>
      <c r="B17" s="34">
        <f t="shared" si="0"/>
        <v>8998.3250000000007</v>
      </c>
      <c r="C17" s="34">
        <f>('T7-1'!C17+'T7-2'!C17+'T7-3'!C17+'T7-4'!C17)/4</f>
        <v>5847.9400000000005</v>
      </c>
      <c r="D17" s="34">
        <f>('T7-1'!D17+'T7-2'!D17+'T7-3'!D17+'T7-4'!D17)/4</f>
        <v>3150.3849999999998</v>
      </c>
      <c r="E17" s="37"/>
    </row>
    <row r="18" spans="1:8" s="13" customFormat="1" ht="24.95" customHeight="1" x14ac:dyDescent="0.35">
      <c r="A18" s="26" t="s">
        <v>18</v>
      </c>
      <c r="B18" s="34">
        <f t="shared" si="0"/>
        <v>6173.4524999999994</v>
      </c>
      <c r="C18" s="34">
        <f>('T7-1'!C18+'T7-2'!C18+'T7-3'!C18+'T7-4'!C18)/4</f>
        <v>2362.08</v>
      </c>
      <c r="D18" s="34">
        <f>('T7-1'!D18+'T7-2'!D18+'T7-3'!D18+'T7-4'!D18)/4</f>
        <v>3811.3724999999995</v>
      </c>
      <c r="E18" s="37"/>
    </row>
    <row r="19" spans="1:8" s="13" customFormat="1" ht="24.95" customHeight="1" x14ac:dyDescent="0.35">
      <c r="A19" s="25" t="s">
        <v>19</v>
      </c>
      <c r="B19" s="34">
        <f t="shared" si="0"/>
        <v>20.897500000000001</v>
      </c>
      <c r="C19" s="34">
        <f>('T7-1'!C19+'T7-2'!C19+'T7-3'!C19+'T7-4'!C19)/4</f>
        <v>20.897500000000001</v>
      </c>
      <c r="D19" s="34">
        <f>('T7-1'!D19+'T7-2'!D19+'T7-3'!D19+'T7-4'!D19)/4</f>
        <v>0</v>
      </c>
    </row>
    <row r="20" spans="1:8" s="13" customFormat="1" ht="24.95" customHeight="1" x14ac:dyDescent="0.35">
      <c r="A20" s="25" t="s">
        <v>20</v>
      </c>
      <c r="B20" s="34">
        <f t="shared" si="0"/>
        <v>121.28</v>
      </c>
      <c r="C20" s="34">
        <f>('T7-1'!C20+'T7-2'!C20+'T7-3'!C20+'T7-4'!C20)/4</f>
        <v>121.28</v>
      </c>
      <c r="D20" s="34">
        <f>('T7-1'!D20+'T7-2'!D20+'T7-3'!D20+'T7-4'!D20)/4</f>
        <v>0</v>
      </c>
    </row>
    <row r="21" spans="1:8" ht="23.25" x14ac:dyDescent="0.35">
      <c r="B21" s="48" t="s">
        <v>21</v>
      </c>
      <c r="C21" s="48"/>
      <c r="D21" s="48"/>
      <c r="F21" s="32"/>
      <c r="G21" s="32"/>
      <c r="H21" s="32"/>
    </row>
    <row r="22" spans="1:8" ht="18.75" customHeight="1" x14ac:dyDescent="0.35">
      <c r="A22" s="27" t="s">
        <v>6</v>
      </c>
      <c r="B22" s="38">
        <f t="shared" ref="B22:B36" si="1">+B6/$B$6*100</f>
        <v>100</v>
      </c>
      <c r="C22" s="38">
        <f>+C6/$C$6*100</f>
        <v>100</v>
      </c>
      <c r="D22" s="38">
        <f>+D6/$D$6*100</f>
        <v>100</v>
      </c>
      <c r="F22" s="32">
        <f>SUM(F23:F27)+(F31+F35+F36)</f>
        <v>100.00000000000001</v>
      </c>
      <c r="G22" s="32">
        <f t="shared" ref="G22:H22" si="2">SUM(G23:G27)+(G31+G35+G36)</f>
        <v>100</v>
      </c>
      <c r="H22" s="32">
        <f t="shared" si="2"/>
        <v>100.00000000000001</v>
      </c>
    </row>
    <row r="23" spans="1:8" ht="24.95" customHeight="1" x14ac:dyDescent="0.35">
      <c r="A23" s="23" t="s">
        <v>7</v>
      </c>
      <c r="B23" s="39">
        <f t="shared" si="1"/>
        <v>0.55234025771068185</v>
      </c>
      <c r="C23" s="39">
        <f t="shared" ref="C23:C36" si="3">+C7/$C$6*100</f>
        <v>0.35539678358917098</v>
      </c>
      <c r="D23" s="39">
        <f t="shared" ref="D23:D36" si="4">+D7/$D$6*100</f>
        <v>0.78465018250885255</v>
      </c>
      <c r="F23" s="32">
        <f t="shared" ref="F23:H36" si="5">ROUND(B23,1)</f>
        <v>0.6</v>
      </c>
      <c r="G23" s="32">
        <f>ROUND(C23,1)</f>
        <v>0.4</v>
      </c>
      <c r="H23" s="32">
        <f t="shared" si="5"/>
        <v>0.8</v>
      </c>
    </row>
    <row r="24" spans="1:8" ht="24.95" customHeight="1" x14ac:dyDescent="0.35">
      <c r="A24" s="2" t="s">
        <v>8</v>
      </c>
      <c r="B24" s="39">
        <f t="shared" si="1"/>
        <v>19.88821383426659</v>
      </c>
      <c r="C24" s="39">
        <f t="shared" si="3"/>
        <v>20.09753507131002</v>
      </c>
      <c r="D24" s="39">
        <f t="shared" si="4"/>
        <v>19.641303389261353</v>
      </c>
      <c r="F24" s="32">
        <f t="shared" si="5"/>
        <v>19.899999999999999</v>
      </c>
      <c r="G24" s="32">
        <f t="shared" si="5"/>
        <v>20.100000000000001</v>
      </c>
      <c r="H24" s="32">
        <f t="shared" si="5"/>
        <v>19.600000000000001</v>
      </c>
    </row>
    <row r="25" spans="1:8" ht="24.95" customHeight="1" x14ac:dyDescent="0.35">
      <c r="A25" s="24" t="s">
        <v>9</v>
      </c>
      <c r="B25" s="39">
        <f t="shared" si="1"/>
        <v>31.583558847526028</v>
      </c>
      <c r="C25" s="39">
        <f t="shared" si="3"/>
        <v>32.887662601893602</v>
      </c>
      <c r="D25" s="39">
        <f t="shared" si="4"/>
        <v>30.045268500727197</v>
      </c>
      <c r="F25" s="32">
        <f t="shared" si="5"/>
        <v>31.6</v>
      </c>
      <c r="G25" s="32">
        <f t="shared" si="5"/>
        <v>32.9</v>
      </c>
      <c r="H25" s="32">
        <f t="shared" si="5"/>
        <v>30</v>
      </c>
    </row>
    <row r="26" spans="1:8" ht="24.95" customHeight="1" x14ac:dyDescent="0.35">
      <c r="A26" s="24" t="s">
        <v>10</v>
      </c>
      <c r="B26" s="39">
        <f t="shared" si="1"/>
        <v>18.130598922110106</v>
      </c>
      <c r="C26" s="39">
        <f t="shared" si="3"/>
        <v>19.796167499689314</v>
      </c>
      <c r="D26" s="39">
        <f t="shared" si="4"/>
        <v>16.165933107568339</v>
      </c>
      <c r="F26" s="32">
        <f t="shared" si="5"/>
        <v>18.100000000000001</v>
      </c>
      <c r="G26" s="32">
        <f t="shared" si="5"/>
        <v>19.8</v>
      </c>
      <c r="H26" s="32">
        <f t="shared" si="5"/>
        <v>16.2</v>
      </c>
    </row>
    <row r="27" spans="1:8" ht="24.95" customHeight="1" x14ac:dyDescent="0.35">
      <c r="A27" s="2" t="s">
        <v>11</v>
      </c>
      <c r="B27" s="39">
        <f t="shared" si="1"/>
        <v>17.582591423208385</v>
      </c>
      <c r="C27" s="39">
        <f t="shared" si="3"/>
        <v>16.231381036306704</v>
      </c>
      <c r="D27" s="39">
        <f t="shared" si="4"/>
        <v>19.176447654128566</v>
      </c>
      <c r="F27" s="32">
        <f>SUM(F28:F30)</f>
        <v>17.600000000000001</v>
      </c>
      <c r="G27" s="32">
        <f t="shared" si="5"/>
        <v>16.2</v>
      </c>
      <c r="H27" s="32">
        <f>SUM(H28:H30)</f>
        <v>19.2</v>
      </c>
    </row>
    <row r="28" spans="1:8" ht="24.95" customHeight="1" x14ac:dyDescent="0.35">
      <c r="A28" s="25" t="s">
        <v>12</v>
      </c>
      <c r="B28" s="39">
        <f t="shared" si="1"/>
        <v>15.007322321201237</v>
      </c>
      <c r="C28" s="39">
        <f t="shared" si="3"/>
        <v>13.538025276289375</v>
      </c>
      <c r="D28" s="39">
        <v>16.8</v>
      </c>
      <c r="F28" s="32">
        <f t="shared" si="5"/>
        <v>15</v>
      </c>
      <c r="G28" s="32">
        <f t="shared" si="5"/>
        <v>13.5</v>
      </c>
      <c r="H28" s="32">
        <f t="shared" si="5"/>
        <v>16.8</v>
      </c>
    </row>
    <row r="29" spans="1:8" ht="24.95" customHeight="1" x14ac:dyDescent="0.35">
      <c r="A29" s="25" t="s">
        <v>13</v>
      </c>
      <c r="B29" s="39">
        <f t="shared" si="1"/>
        <v>2.5752691020071543</v>
      </c>
      <c r="C29" s="39">
        <f t="shared" si="3"/>
        <v>2.693355760017333</v>
      </c>
      <c r="D29" s="39">
        <f t="shared" si="4"/>
        <v>2.4359768367296235</v>
      </c>
      <c r="F29" s="32">
        <f t="shared" si="5"/>
        <v>2.6</v>
      </c>
      <c r="G29" s="32">
        <f t="shared" si="5"/>
        <v>2.7</v>
      </c>
      <c r="H29" s="32">
        <f t="shared" si="5"/>
        <v>2.4</v>
      </c>
    </row>
    <row r="30" spans="1:8" ht="24.95" customHeight="1" x14ac:dyDescent="0.35">
      <c r="A30" s="26" t="s">
        <v>14</v>
      </c>
      <c r="B30" s="39">
        <f t="shared" si="1"/>
        <v>0</v>
      </c>
      <c r="C30" s="39">
        <f t="shared" si="3"/>
        <v>0</v>
      </c>
      <c r="D30" s="39">
        <f t="shared" si="4"/>
        <v>0</v>
      </c>
      <c r="F30" s="32">
        <f>ROUND(B30,1)</f>
        <v>0</v>
      </c>
      <c r="G30" s="32">
        <f>ROUND(C30,1)</f>
        <v>0</v>
      </c>
      <c r="H30" s="32">
        <f>ROUND(D30,1)</f>
        <v>0</v>
      </c>
    </row>
    <row r="31" spans="1:8" ht="24.95" customHeight="1" x14ac:dyDescent="0.35">
      <c r="A31" s="2" t="s">
        <v>15</v>
      </c>
      <c r="B31" s="39">
        <f t="shared" si="1"/>
        <v>12.215851025781884</v>
      </c>
      <c r="C31" s="39">
        <f t="shared" si="3"/>
        <v>10.545297333036331</v>
      </c>
      <c r="D31" s="39">
        <f t="shared" si="4"/>
        <v>14.186397165805712</v>
      </c>
      <c r="F31" s="32">
        <f>SUM(F32:F34)</f>
        <v>12.2</v>
      </c>
      <c r="G31" s="32">
        <f>SUM(G32:G34)</f>
        <v>10.5</v>
      </c>
      <c r="H31" s="32">
        <f>SUM(H32:H34)</f>
        <v>14.2</v>
      </c>
    </row>
    <row r="32" spans="1:8" ht="24.95" customHeight="1" x14ac:dyDescent="0.35">
      <c r="A32" s="26" t="s">
        <v>16</v>
      </c>
      <c r="B32" s="39">
        <f t="shared" si="1"/>
        <v>7.2169420819948913</v>
      </c>
      <c r="C32" s="39">
        <f t="shared" si="3"/>
        <v>5.546920964279427</v>
      </c>
      <c r="D32" s="39">
        <f t="shared" si="4"/>
        <v>9.1868600089451906</v>
      </c>
      <c r="F32" s="32">
        <f t="shared" si="5"/>
        <v>7.2</v>
      </c>
      <c r="G32" s="32">
        <f t="shared" si="5"/>
        <v>5.5</v>
      </c>
      <c r="H32" s="32">
        <f t="shared" si="5"/>
        <v>9.1999999999999993</v>
      </c>
    </row>
    <row r="33" spans="1:8" ht="24.95" customHeight="1" x14ac:dyDescent="0.35">
      <c r="A33" s="26" t="s">
        <v>17</v>
      </c>
      <c r="B33" s="39">
        <f t="shared" si="1"/>
        <v>2.9648343657558982</v>
      </c>
      <c r="C33" s="39">
        <f t="shared" si="3"/>
        <v>3.5603086352905668</v>
      </c>
      <c r="D33" s="39">
        <f t="shared" si="4"/>
        <v>2.2624268176413831</v>
      </c>
      <c r="F33" s="32">
        <f t="shared" si="5"/>
        <v>3</v>
      </c>
      <c r="G33" s="32">
        <f t="shared" si="5"/>
        <v>3.6</v>
      </c>
      <c r="H33" s="32">
        <f t="shared" si="5"/>
        <v>2.2999999999999998</v>
      </c>
    </row>
    <row r="34" spans="1:8" ht="24.95" customHeight="1" x14ac:dyDescent="0.35">
      <c r="A34" s="26" t="s">
        <v>18</v>
      </c>
      <c r="B34" s="39">
        <f t="shared" si="1"/>
        <v>2.0340745780310958</v>
      </c>
      <c r="C34" s="39">
        <f t="shared" si="3"/>
        <v>1.4380677334663388</v>
      </c>
      <c r="D34" s="39">
        <f t="shared" si="4"/>
        <v>2.7371103392191376</v>
      </c>
      <c r="F34" s="32">
        <f t="shared" si="5"/>
        <v>2</v>
      </c>
      <c r="G34" s="32">
        <f t="shared" si="5"/>
        <v>1.4</v>
      </c>
      <c r="H34" s="32">
        <f t="shared" si="5"/>
        <v>2.7</v>
      </c>
    </row>
    <row r="35" spans="1:8" ht="24.95" customHeight="1" x14ac:dyDescent="0.35">
      <c r="A35" s="25" t="s">
        <v>19</v>
      </c>
      <c r="B35" s="45">
        <f t="shared" si="1"/>
        <v>6.885462145275246E-3</v>
      </c>
      <c r="C35" s="45">
        <f t="shared" si="3"/>
        <v>1.2722693753011253E-2</v>
      </c>
      <c r="D35" s="39">
        <f t="shared" si="4"/>
        <v>0</v>
      </c>
      <c r="F35" s="32">
        <f>ROUND(B35,1)</f>
        <v>0</v>
      </c>
      <c r="G35" s="32">
        <f t="shared" si="5"/>
        <v>0</v>
      </c>
      <c r="H35" s="32">
        <f t="shared" si="5"/>
        <v>0</v>
      </c>
    </row>
    <row r="36" spans="1:8" ht="24.95" customHeight="1" x14ac:dyDescent="0.35">
      <c r="A36" s="30" t="s">
        <v>20</v>
      </c>
      <c r="B36" s="46">
        <f t="shared" si="1"/>
        <v>3.9960227251057863E-2</v>
      </c>
      <c r="C36" s="40">
        <f t="shared" si="3"/>
        <v>7.3836980421830581E-2</v>
      </c>
      <c r="D36" s="40">
        <f t="shared" si="4"/>
        <v>0</v>
      </c>
      <c r="F36" s="32">
        <f>ROUND(B36,1)</f>
        <v>0</v>
      </c>
      <c r="G36" s="32">
        <f t="shared" si="5"/>
        <v>0.1</v>
      </c>
      <c r="H36" s="32">
        <f t="shared" si="5"/>
        <v>0</v>
      </c>
    </row>
    <row r="37" spans="1:8" ht="8.25" customHeight="1" x14ac:dyDescent="0.35">
      <c r="B37" s="32"/>
      <c r="C37" s="32"/>
      <c r="D37" s="32"/>
    </row>
    <row r="38" spans="1:8" ht="19.5" customHeight="1" x14ac:dyDescent="0.35">
      <c r="A38" s="2" t="s">
        <v>30</v>
      </c>
    </row>
  </sheetData>
  <mergeCells count="2">
    <mergeCell ref="B5:D5"/>
    <mergeCell ref="B21:D21"/>
  </mergeCells>
  <pageMargins left="0.98425196850393704" right="0.78740157480314965" top="0.70866141732283472" bottom="0.23622047244094491" header="0.31496062992125984" footer="0.62992125984251968"/>
  <pageSetup paperSize="9" scale="85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5</vt:i4>
      </vt:variant>
    </vt:vector>
  </HeadingPairs>
  <TitlesOfParts>
    <vt:vector size="10" baseType="lpstr">
      <vt:lpstr>T7-1</vt:lpstr>
      <vt:lpstr>T7-2</vt:lpstr>
      <vt:lpstr>T7-3</vt:lpstr>
      <vt:lpstr>T7-4</vt:lpstr>
      <vt:lpstr>All</vt:lpstr>
      <vt:lpstr>All!Print_Area</vt:lpstr>
      <vt:lpstr>'T7-1'!Print_Area</vt:lpstr>
      <vt:lpstr>'T7-2'!Print_Area</vt:lpstr>
      <vt:lpstr>'T7-3'!Print_Area</vt:lpstr>
      <vt:lpstr>'T7-4'!Print_Area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Mr.KKD</dc:creator>
  <cp:lastModifiedBy>NSO</cp:lastModifiedBy>
  <dcterms:created xsi:type="dcterms:W3CDTF">2020-02-14T08:57:02Z</dcterms:created>
  <dcterms:modified xsi:type="dcterms:W3CDTF">2022-04-21T09:12:20Z</dcterms:modified>
</cp:coreProperties>
</file>