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รชฎพร\รายงานสรง\2565\ไตรมาส 2\รูปเล่มรายงาน_Rev01\"/>
    </mc:Choice>
  </mc:AlternateContent>
  <bookViews>
    <workbookView xWindow="0" yWindow="0" windowWidth="20490" windowHeight="7650"/>
  </bookViews>
  <sheets>
    <sheet name="ตารางที่7" sheetId="1" r:id="rId1"/>
  </sheets>
  <definedNames>
    <definedName name="_xlnm.Print_Area" localSheetId="0">ตารางที่7!$A$1:$D$38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H34" i="1"/>
  <c r="G34" i="1"/>
  <c r="F34" i="1"/>
  <c r="D34" i="1"/>
  <c r="P34" i="1" s="1"/>
  <c r="C34" i="1"/>
  <c r="K34" i="1" s="1"/>
  <c r="B34" i="1"/>
  <c r="J34" i="1" s="1"/>
  <c r="P33" i="1"/>
  <c r="J33" i="1"/>
  <c r="H33" i="1"/>
  <c r="L33" i="1" s="1"/>
  <c r="G33" i="1"/>
  <c r="F33" i="1"/>
  <c r="D33" i="1"/>
  <c r="C33" i="1"/>
  <c r="O33" i="1" s="1"/>
  <c r="B33" i="1"/>
  <c r="N33" i="1" s="1"/>
  <c r="N32" i="1"/>
  <c r="H32" i="1"/>
  <c r="G32" i="1"/>
  <c r="F32" i="1"/>
  <c r="D32" i="1"/>
  <c r="P32" i="1" s="1"/>
  <c r="C32" i="1"/>
  <c r="K32" i="1" s="1"/>
  <c r="B32" i="1"/>
  <c r="J32" i="1" s="1"/>
  <c r="H31" i="1"/>
  <c r="F31" i="1"/>
  <c r="L30" i="1"/>
  <c r="H30" i="1"/>
  <c r="G30" i="1"/>
  <c r="K30" i="1" s="1"/>
  <c r="F30" i="1"/>
  <c r="D30" i="1"/>
  <c r="P30" i="1" s="1"/>
  <c r="B30" i="1"/>
  <c r="J30" i="1" s="1"/>
  <c r="P29" i="1"/>
  <c r="N29" i="1"/>
  <c r="H29" i="1"/>
  <c r="G29" i="1"/>
  <c r="K29" i="1" s="1"/>
  <c r="F29" i="1"/>
  <c r="J29" i="1" s="1"/>
  <c r="D29" i="1"/>
  <c r="L29" i="1" s="1"/>
  <c r="C29" i="1"/>
  <c r="O29" i="1" s="1"/>
  <c r="B29" i="1"/>
  <c r="P28" i="1"/>
  <c r="P36" i="1" s="1"/>
  <c r="O28" i="1"/>
  <c r="L28" i="1"/>
  <c r="K28" i="1"/>
  <c r="H28" i="1"/>
  <c r="G28" i="1"/>
  <c r="F28" i="1"/>
  <c r="D28" i="1"/>
  <c r="C28" i="1"/>
  <c r="B28" i="1"/>
  <c r="N28" i="1" s="1"/>
  <c r="G27" i="1"/>
  <c r="K27" i="1" s="1"/>
  <c r="F27" i="1"/>
  <c r="C27" i="1"/>
  <c r="O27" i="1" s="1"/>
  <c r="P26" i="1"/>
  <c r="O26" i="1"/>
  <c r="L26" i="1"/>
  <c r="K26" i="1"/>
  <c r="H26" i="1"/>
  <c r="G26" i="1"/>
  <c r="F26" i="1"/>
  <c r="D26" i="1"/>
  <c r="C26" i="1"/>
  <c r="B26" i="1"/>
  <c r="N26" i="1" s="1"/>
  <c r="P25" i="1"/>
  <c r="N25" i="1"/>
  <c r="L25" i="1"/>
  <c r="H25" i="1"/>
  <c r="G25" i="1"/>
  <c r="K25" i="1" s="1"/>
  <c r="F25" i="1"/>
  <c r="J25" i="1" s="1"/>
  <c r="D25" i="1"/>
  <c r="C25" i="1"/>
  <c r="O25" i="1" s="1"/>
  <c r="B25" i="1"/>
  <c r="P24" i="1"/>
  <c r="O24" i="1"/>
  <c r="L24" i="1"/>
  <c r="K24" i="1"/>
  <c r="H24" i="1"/>
  <c r="G24" i="1"/>
  <c r="F24" i="1"/>
  <c r="D24" i="1"/>
  <c r="C24" i="1"/>
  <c r="B24" i="1"/>
  <c r="N24" i="1" s="1"/>
  <c r="P23" i="1"/>
  <c r="N23" i="1"/>
  <c r="H23" i="1"/>
  <c r="G23" i="1"/>
  <c r="K23" i="1" s="1"/>
  <c r="F23" i="1"/>
  <c r="J23" i="1" s="1"/>
  <c r="D23" i="1"/>
  <c r="L23" i="1" s="1"/>
  <c r="C23" i="1"/>
  <c r="O23" i="1" s="1"/>
  <c r="B23" i="1"/>
  <c r="D14" i="1"/>
  <c r="D31" i="1" s="1"/>
  <c r="C14" i="1"/>
  <c r="C31" i="1" s="1"/>
  <c r="B14" i="1"/>
  <c r="B31" i="1" s="1"/>
  <c r="D10" i="1"/>
  <c r="H27" i="1" s="1"/>
  <c r="C10" i="1"/>
  <c r="B10" i="1"/>
  <c r="B27" i="1" s="1"/>
  <c r="P31" i="1" l="1"/>
  <c r="L31" i="1"/>
  <c r="O36" i="1"/>
  <c r="N39" i="1"/>
  <c r="O22" i="1"/>
  <c r="N27" i="1"/>
  <c r="J27" i="1"/>
  <c r="P39" i="1"/>
  <c r="N31" i="1"/>
  <c r="N40" i="1" s="1"/>
  <c r="J31" i="1"/>
  <c r="O38" i="1"/>
  <c r="O31" i="1"/>
  <c r="K31" i="1"/>
  <c r="O32" i="1"/>
  <c r="J24" i="1"/>
  <c r="J26" i="1"/>
  <c r="D27" i="1"/>
  <c r="J28" i="1"/>
  <c r="G31" i="1"/>
  <c r="L32" i="1"/>
  <c r="L34" i="1"/>
  <c r="N30" i="1"/>
  <c r="N36" i="1" s="1"/>
  <c r="K33" i="1"/>
  <c r="O34" i="1"/>
  <c r="O39" i="1" l="1"/>
  <c r="O40" i="1" s="1"/>
  <c r="P40" i="1"/>
  <c r="N22" i="1"/>
  <c r="N38" i="1"/>
  <c r="L27" i="1"/>
  <c r="P27" i="1"/>
  <c r="P38" i="1" l="1"/>
  <c r="P22" i="1"/>
</calcChain>
</file>

<file path=xl/sharedStrings.xml><?xml version="1.0" encoding="utf-8"?>
<sst xmlns="http://schemas.openxmlformats.org/spreadsheetml/2006/main" count="53" uniqueCount="25">
  <si>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</si>
  <si>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</si>
  <si>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 xml:space="preserve">                        รวม</t>
  </si>
  <si>
    <t xml:space="preserve">                       ชาย</t>
  </si>
  <si>
    <t xml:space="preserve">                       หญิง</t>
  </si>
  <si>
    <t xml:space="preserve"> </t>
  </si>
  <si>
    <t xml:space="preserve">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</si>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</sst>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2" xfId="2" applyFont="1" applyBorder="1" applyAlignment="1">
      <alignment horizontal="center"/>
    </xf>
    <xf numFmtId="0" fontId="3" fillId="0" borderId="0" xfId="2" applyFont="1" applyAlignment="1">
      <alignment horizontal="center"/>
    </xf>
    <xf numFmtId="165" fontId="3" fillId="0" borderId="0" xfId="1" applyNumberFormat="1" applyFont="1" applyAlignment="1">
      <alignment horizontal="right"/>
    </xf>
    <xf numFmtId="0" fontId="3" fillId="0" borderId="0" xfId="2" applyFont="1" applyAlignment="1">
      <alignment vertical="center"/>
    </xf>
    <xf numFmtId="0" fontId="5" fillId="0" borderId="0" xfId="2" applyFont="1"/>
    <xf numFmtId="165" fontId="6" fillId="0" borderId="0" xfId="1" applyNumberFormat="1" applyFont="1" applyAlignment="1">
      <alignment horizontal="right"/>
    </xf>
    <xf numFmtId="0" fontId="6" fillId="0" borderId="0" xfId="2" applyFont="1" applyAlignment="1">
      <alignment vertical="center"/>
    </xf>
    <xf numFmtId="0" fontId="6" fillId="0" borderId="0" xfId="2" applyFont="1"/>
    <xf numFmtId="0" fontId="6" fillId="0" borderId="0" xfId="2" applyFont="1" applyAlignment="1">
      <alignment horizontal="left"/>
    </xf>
    <xf numFmtId="3" fontId="6" fillId="0" borderId="0" xfId="2" applyNumberFormat="1" applyFont="1" applyAlignment="1">
      <alignment horizontal="left"/>
    </xf>
    <xf numFmtId="3" fontId="6" fillId="0" borderId="0" xfId="2" applyNumberFormat="1" applyFont="1"/>
    <xf numFmtId="165" fontId="6" fillId="0" borderId="0" xfId="1" applyNumberFormat="1" applyFont="1"/>
    <xf numFmtId="3" fontId="6" fillId="0" borderId="0" xfId="2" applyNumberFormat="1" applyFont="1" applyAlignment="1">
      <alignment horizontal="right"/>
    </xf>
    <xf numFmtId="0" fontId="3" fillId="0" borderId="0" xfId="2" applyFont="1" applyAlignment="1">
      <alignment horizontal="center"/>
    </xf>
    <xf numFmtId="166" fontId="7" fillId="0" borderId="0" xfId="2" applyNumberFormat="1" applyFont="1" applyAlignment="1">
      <alignment horizontal="right"/>
    </xf>
    <xf numFmtId="166" fontId="6" fillId="0" borderId="0" xfId="2" applyNumberFormat="1" applyFont="1"/>
    <xf numFmtId="166" fontId="8" fillId="0" borderId="0" xfId="2" applyNumberFormat="1" applyFont="1" applyBorder="1" applyAlignment="1">
      <alignment horizontal="right"/>
    </xf>
    <xf numFmtId="166" fontId="6" fillId="2" borderId="0" xfId="2" applyNumberFormat="1" applyFont="1" applyFill="1"/>
    <xf numFmtId="166" fontId="6" fillId="3" borderId="0" xfId="2" applyNumberFormat="1" applyFont="1" applyFill="1"/>
    <xf numFmtId="0" fontId="6" fillId="0" borderId="3" xfId="2" applyFont="1" applyBorder="1" applyAlignment="1">
      <alignment horizontal="left"/>
    </xf>
    <xf numFmtId="166" fontId="8" fillId="0" borderId="3" xfId="2" applyNumberFormat="1" applyFont="1" applyBorder="1" applyAlignment="1">
      <alignment horizontal="right"/>
    </xf>
    <xf numFmtId="166" fontId="8" fillId="0" borderId="0" xfId="2" quotePrefix="1" applyNumberFormat="1" applyFont="1" applyAlignment="1">
      <alignment horizontal="right"/>
    </xf>
    <xf numFmtId="166" fontId="8" fillId="0" borderId="0" xfId="2" applyNumberFormat="1" applyFont="1" applyAlignment="1">
      <alignment horizontal="right"/>
    </xf>
    <xf numFmtId="0" fontId="9" fillId="0" borderId="0" xfId="2" applyFont="1"/>
    <xf numFmtId="166" fontId="4" fillId="0" borderId="0" xfId="2" applyNumberFormat="1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abSelected="1" zoomScaleNormal="100" zoomScaleSheetLayoutView="80" workbookViewId="0"/>
  </sheetViews>
  <sheetFormatPr defaultRowHeight="24" x14ac:dyDescent="0.55000000000000004"/>
  <cols>
    <col min="1" max="1" width="35.42578125" style="1" customWidth="1"/>
    <col min="2" max="2" width="19.7109375" style="3" customWidth="1"/>
    <col min="3" max="3" width="18.85546875" style="3" customWidth="1"/>
    <col min="4" max="4" width="19.7109375" style="3" customWidth="1"/>
    <col min="5" max="16384" width="9.140625" style="3"/>
  </cols>
  <sheetData>
    <row r="1" spans="1:5" s="1" customFormat="1" ht="26.25" customHeight="1" x14ac:dyDescent="0.55000000000000004">
      <c r="A1" s="1" t="s">
        <v>0</v>
      </c>
      <c r="B1" s="2"/>
      <c r="C1" s="2"/>
      <c r="D1" s="2"/>
    </row>
    <row r="2" spans="1:5" ht="16.5" customHeight="1" x14ac:dyDescent="0.55000000000000004">
      <c r="B2" s="1"/>
      <c r="C2" s="1"/>
      <c r="D2" s="1"/>
      <c r="E2" s="1"/>
    </row>
    <row r="3" spans="1:5" s="2" customFormat="1" ht="24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5" s="2" customFormat="1" ht="24" customHeight="1" x14ac:dyDescent="0.5">
      <c r="A4" s="2" t="s">
        <v>5</v>
      </c>
      <c r="B4" s="6" t="s">
        <v>6</v>
      </c>
      <c r="C4" s="6"/>
      <c r="D4" s="6"/>
    </row>
    <row r="5" spans="1:5" s="9" customFormat="1" ht="21" customHeight="1" x14ac:dyDescent="0.5">
      <c r="A5" s="7" t="s">
        <v>7</v>
      </c>
      <c r="B5" s="8">
        <v>527158.15</v>
      </c>
      <c r="C5" s="8">
        <v>284251.78000000003</v>
      </c>
      <c r="D5" s="8">
        <v>242906.37</v>
      </c>
    </row>
    <row r="6" spans="1:5" s="12" customFormat="1" ht="21" customHeight="1" x14ac:dyDescent="0.5">
      <c r="A6" s="10" t="s">
        <v>8</v>
      </c>
      <c r="B6" s="11">
        <v>4745.0200000000004</v>
      </c>
      <c r="C6" s="11">
        <v>932.09</v>
      </c>
      <c r="D6" s="11">
        <v>3812.93</v>
      </c>
    </row>
    <row r="7" spans="1:5" s="12" customFormat="1" ht="21" customHeight="1" x14ac:dyDescent="0.5">
      <c r="A7" s="13" t="s">
        <v>9</v>
      </c>
      <c r="B7" s="11">
        <v>51685.31</v>
      </c>
      <c r="C7" s="11">
        <v>24862.86</v>
      </c>
      <c r="D7" s="11">
        <v>26822.46</v>
      </c>
    </row>
    <row r="8" spans="1:5" s="12" customFormat="1" ht="21" customHeight="1" x14ac:dyDescent="0.5">
      <c r="A8" s="14" t="s">
        <v>10</v>
      </c>
      <c r="B8" s="11">
        <v>67144.86</v>
      </c>
      <c r="C8" s="11">
        <v>41626.1</v>
      </c>
      <c r="D8" s="11">
        <v>25518.76</v>
      </c>
    </row>
    <row r="9" spans="1:5" s="12" customFormat="1" ht="21" customHeight="1" x14ac:dyDescent="0.5">
      <c r="A9" s="15" t="s">
        <v>11</v>
      </c>
      <c r="B9" s="11">
        <v>102184.68</v>
      </c>
      <c r="C9" s="11">
        <v>59990.69</v>
      </c>
      <c r="D9" s="11">
        <v>42193.98</v>
      </c>
    </row>
    <row r="10" spans="1:5" s="13" customFormat="1" ht="21" customHeight="1" x14ac:dyDescent="0.5">
      <c r="A10" s="16" t="s">
        <v>12</v>
      </c>
      <c r="B10" s="17">
        <f>SUM(B11:B13)</f>
        <v>139944.03</v>
      </c>
      <c r="C10" s="17">
        <f>SUM(C11:C13)</f>
        <v>71742.489999999991</v>
      </c>
      <c r="D10" s="17">
        <f>SUM(D11:D13)</f>
        <v>68201.540000000008</v>
      </c>
    </row>
    <row r="11" spans="1:5" s="13" customFormat="1" ht="21" customHeight="1" x14ac:dyDescent="0.5">
      <c r="A11" s="15" t="s">
        <v>13</v>
      </c>
      <c r="B11" s="17">
        <v>99654.07</v>
      </c>
      <c r="C11" s="11">
        <v>48524.84</v>
      </c>
      <c r="D11" s="11">
        <v>51129.23</v>
      </c>
    </row>
    <row r="12" spans="1:5" s="13" customFormat="1" ht="21" customHeight="1" x14ac:dyDescent="0.5">
      <c r="A12" s="15" t="s">
        <v>14</v>
      </c>
      <c r="B12" s="11">
        <v>40002</v>
      </c>
      <c r="C12" s="11">
        <v>23217.65</v>
      </c>
      <c r="D12" s="11">
        <v>16784.349999999999</v>
      </c>
    </row>
    <row r="13" spans="1:5" s="13" customFormat="1" ht="21" customHeight="1" x14ac:dyDescent="0.5">
      <c r="A13" s="15" t="s">
        <v>15</v>
      </c>
      <c r="B13" s="11">
        <v>287.95999999999998</v>
      </c>
      <c r="C13" s="11" t="s">
        <v>16</v>
      </c>
      <c r="D13" s="11">
        <v>287.95999999999998</v>
      </c>
    </row>
    <row r="14" spans="1:5" s="13" customFormat="1" ht="21" customHeight="1" x14ac:dyDescent="0.5">
      <c r="A14" s="16" t="s">
        <v>17</v>
      </c>
      <c r="B14" s="17">
        <f>SUM(B15:B17)</f>
        <v>161454.26</v>
      </c>
      <c r="C14" s="17">
        <f>SUM(C15:C17)</f>
        <v>85097.55</v>
      </c>
      <c r="D14" s="17">
        <f>SUM(D15:D17)</f>
        <v>76356.710000000006</v>
      </c>
    </row>
    <row r="15" spans="1:5" s="12" customFormat="1" ht="21" customHeight="1" x14ac:dyDescent="0.5">
      <c r="A15" s="15" t="s">
        <v>18</v>
      </c>
      <c r="B15" s="11">
        <v>89019.73</v>
      </c>
      <c r="C15" s="11">
        <v>41005.800000000003</v>
      </c>
      <c r="D15" s="11">
        <v>48013.93</v>
      </c>
    </row>
    <row r="16" spans="1:5" s="12" customFormat="1" ht="21" customHeight="1" x14ac:dyDescent="0.5">
      <c r="A16" s="15" t="s">
        <v>19</v>
      </c>
      <c r="B16" s="17">
        <v>62310.49</v>
      </c>
      <c r="C16" s="11">
        <v>40027.42</v>
      </c>
      <c r="D16" s="11">
        <v>22283.07</v>
      </c>
    </row>
    <row r="17" spans="1:16" s="12" customFormat="1" ht="21" customHeight="1" x14ac:dyDescent="0.5">
      <c r="A17" s="15" t="s">
        <v>20</v>
      </c>
      <c r="B17" s="11">
        <v>10124.040000000001</v>
      </c>
      <c r="C17" s="11">
        <v>4064.33</v>
      </c>
      <c r="D17" s="11">
        <v>6059.71</v>
      </c>
    </row>
    <row r="18" spans="1:16" s="12" customFormat="1" ht="21" customHeight="1" x14ac:dyDescent="0.5">
      <c r="A18" s="14" t="s">
        <v>21</v>
      </c>
      <c r="B18" s="11" t="s">
        <v>16</v>
      </c>
      <c r="C18" s="11" t="s">
        <v>16</v>
      </c>
      <c r="D18" s="11" t="s">
        <v>16</v>
      </c>
    </row>
    <row r="19" spans="1:16" s="12" customFormat="1" ht="21" customHeight="1" x14ac:dyDescent="0.5">
      <c r="A19" s="14" t="s">
        <v>22</v>
      </c>
      <c r="B19" s="11" t="s">
        <v>16</v>
      </c>
      <c r="C19" s="11" t="s">
        <v>16</v>
      </c>
      <c r="D19" s="11" t="s">
        <v>16</v>
      </c>
    </row>
    <row r="20" spans="1:16" s="12" customFormat="1" ht="12" customHeight="1" x14ac:dyDescent="0.5">
      <c r="A20" s="14"/>
      <c r="B20" s="18"/>
      <c r="C20" s="18"/>
      <c r="D20" s="18"/>
    </row>
    <row r="21" spans="1:16" s="13" customFormat="1" ht="21" customHeight="1" x14ac:dyDescent="0.5">
      <c r="A21" s="2"/>
      <c r="B21" s="19" t="s">
        <v>23</v>
      </c>
      <c r="C21" s="19"/>
      <c r="D21" s="19"/>
    </row>
    <row r="22" spans="1:16" s="13" customFormat="1" ht="21" customHeight="1" x14ac:dyDescent="0.5">
      <c r="A22" s="7" t="s">
        <v>7</v>
      </c>
      <c r="B22" s="20">
        <v>100</v>
      </c>
      <c r="C22" s="20">
        <v>100</v>
      </c>
      <c r="D22" s="20">
        <v>100</v>
      </c>
      <c r="N22" s="21">
        <f>N23+N24+N25+N26+N27+N31</f>
        <v>100</v>
      </c>
      <c r="O22" s="21">
        <f>O23+O24+O25+O26+O27+O31</f>
        <v>100</v>
      </c>
      <c r="P22" s="21">
        <f>P23+P24+P25+P26+P27+P31</f>
        <v>100</v>
      </c>
    </row>
    <row r="23" spans="1:16" s="13" customFormat="1" ht="21" customHeight="1" x14ac:dyDescent="0.5">
      <c r="A23" s="10" t="s">
        <v>8</v>
      </c>
      <c r="B23" s="22">
        <f>(B6/$B$5)*100</f>
        <v>0.90011318235334126</v>
      </c>
      <c r="C23" s="22">
        <f>(C6/$C$5)*100</f>
        <v>0.32790999584945429</v>
      </c>
      <c r="D23" s="22">
        <f>(D6/$D$5)*100</f>
        <v>1.5697118194142046</v>
      </c>
      <c r="F23" s="13">
        <f>B6/$B$5*100</f>
        <v>0.90011318235334126</v>
      </c>
      <c r="G23" s="13">
        <f>C6/$C$5*100</f>
        <v>0.32790999584945429</v>
      </c>
      <c r="H23" s="13">
        <f>D6/$D$5*100</f>
        <v>1.5697118194142046</v>
      </c>
      <c r="J23" s="21">
        <f>B23-F23</f>
        <v>0</v>
      </c>
      <c r="K23" s="21">
        <f>C23-G23</f>
        <v>0</v>
      </c>
      <c r="L23" s="21">
        <f>D23-H23</f>
        <v>0</v>
      </c>
      <c r="N23" s="21">
        <f>ROUND(B23,1)</f>
        <v>0.9</v>
      </c>
      <c r="O23" s="21">
        <f>ROUND(C23,1)</f>
        <v>0.3</v>
      </c>
      <c r="P23" s="21">
        <f>ROUND(D23,1)</f>
        <v>1.6</v>
      </c>
    </row>
    <row r="24" spans="1:16" s="13" customFormat="1" ht="21" customHeight="1" x14ac:dyDescent="0.5">
      <c r="A24" s="13" t="s">
        <v>9</v>
      </c>
      <c r="B24" s="22">
        <f t="shared" ref="B24:B34" si="0">(B7/$B$5)*100</f>
        <v>9.8045169177409086</v>
      </c>
      <c r="C24" s="22">
        <f>(C7/$C$5)*100+0.05</f>
        <v>8.7967737229297214</v>
      </c>
      <c r="D24" s="22">
        <f t="shared" ref="D24:D34" si="1">(D7/$D$5)*100</f>
        <v>11.042304077904586</v>
      </c>
      <c r="F24" s="13">
        <f t="shared" ref="F24:F34" si="2">B7/$B$5*100</f>
        <v>9.8045169177409086</v>
      </c>
      <c r="G24" s="13">
        <f t="shared" ref="G24:G34" si="3">C7/$C$5*100</f>
        <v>8.7467737229297207</v>
      </c>
      <c r="H24" s="13">
        <f t="shared" ref="H24:H34" si="4">D7/$D$5*100</f>
        <v>11.042304077904586</v>
      </c>
      <c r="J24" s="21">
        <f t="shared" ref="J24:L34" si="5">B24-F24</f>
        <v>0</v>
      </c>
      <c r="K24" s="21">
        <f t="shared" si="5"/>
        <v>5.0000000000000711E-2</v>
      </c>
      <c r="L24" s="21">
        <f t="shared" si="5"/>
        <v>0</v>
      </c>
      <c r="N24" s="21">
        <f t="shared" ref="N24:P34" si="6">ROUND(B24,1)</f>
        <v>9.8000000000000007</v>
      </c>
      <c r="O24" s="23">
        <f t="shared" si="6"/>
        <v>8.8000000000000007</v>
      </c>
      <c r="P24" s="21">
        <f t="shared" si="6"/>
        <v>11</v>
      </c>
    </row>
    <row r="25" spans="1:16" s="13" customFormat="1" ht="21" customHeight="1" x14ac:dyDescent="0.5">
      <c r="A25" s="14" t="s">
        <v>10</v>
      </c>
      <c r="B25" s="22">
        <f t="shared" si="0"/>
        <v>12.737137802004957</v>
      </c>
      <c r="C25" s="22">
        <f t="shared" ref="C25:C34" si="7">(C8/$C$5)*100</f>
        <v>14.64409475289829</v>
      </c>
      <c r="D25" s="22">
        <f t="shared" si="1"/>
        <v>10.505595221730909</v>
      </c>
      <c r="F25" s="13">
        <f t="shared" si="2"/>
        <v>12.737137802004957</v>
      </c>
      <c r="G25" s="13">
        <f t="shared" si="3"/>
        <v>14.64409475289829</v>
      </c>
      <c r="H25" s="13">
        <f t="shared" si="4"/>
        <v>10.505595221730909</v>
      </c>
      <c r="J25" s="21">
        <f t="shared" si="5"/>
        <v>0</v>
      </c>
      <c r="K25" s="21">
        <f t="shared" si="5"/>
        <v>0</v>
      </c>
      <c r="L25" s="21">
        <f t="shared" si="5"/>
        <v>0</v>
      </c>
      <c r="N25" s="21">
        <f t="shared" si="6"/>
        <v>12.7</v>
      </c>
      <c r="O25" s="21">
        <f t="shared" si="6"/>
        <v>14.6</v>
      </c>
      <c r="P25" s="21">
        <f t="shared" si="6"/>
        <v>10.5</v>
      </c>
    </row>
    <row r="26" spans="1:16" s="13" customFormat="1" ht="21" customHeight="1" x14ac:dyDescent="0.5">
      <c r="A26" s="15" t="s">
        <v>11</v>
      </c>
      <c r="B26" s="22">
        <f t="shared" si="0"/>
        <v>19.384065294257518</v>
      </c>
      <c r="C26" s="22">
        <f t="shared" si="7"/>
        <v>21.104771973635486</v>
      </c>
      <c r="D26" s="22">
        <f t="shared" si="1"/>
        <v>17.37047077028075</v>
      </c>
      <c r="F26" s="13">
        <f t="shared" si="2"/>
        <v>19.384065294257518</v>
      </c>
      <c r="G26" s="13">
        <f t="shared" si="3"/>
        <v>21.104771973635486</v>
      </c>
      <c r="H26" s="13">
        <f t="shared" si="4"/>
        <v>17.37047077028075</v>
      </c>
      <c r="J26" s="21">
        <f t="shared" si="5"/>
        <v>0</v>
      </c>
      <c r="K26" s="21">
        <f t="shared" si="5"/>
        <v>0</v>
      </c>
      <c r="L26" s="21">
        <f t="shared" si="5"/>
        <v>0</v>
      </c>
      <c r="N26" s="21">
        <f t="shared" si="6"/>
        <v>19.399999999999999</v>
      </c>
      <c r="O26" s="21">
        <f t="shared" si="6"/>
        <v>21.1</v>
      </c>
      <c r="P26" s="21">
        <f t="shared" si="6"/>
        <v>17.399999999999999</v>
      </c>
    </row>
    <row r="27" spans="1:16" s="13" customFormat="1" ht="21" customHeight="1" x14ac:dyDescent="0.5">
      <c r="A27" s="16" t="s">
        <v>12</v>
      </c>
      <c r="B27" s="22">
        <f>(B10/$B$5)*100+0.05</f>
        <v>26.596877820251851</v>
      </c>
      <c r="C27" s="22">
        <f>(C10/$C$5)*100+0.05</f>
        <v>25.289064466016708</v>
      </c>
      <c r="D27" s="22">
        <f t="shared" si="1"/>
        <v>28.077295790966705</v>
      </c>
      <c r="F27" s="13">
        <f t="shared" si="2"/>
        <v>26.546877820251851</v>
      </c>
      <c r="G27" s="13">
        <f t="shared" si="3"/>
        <v>25.239064466016707</v>
      </c>
      <c r="H27" s="13">
        <f t="shared" si="4"/>
        <v>28.077295790966705</v>
      </c>
      <c r="J27" s="21">
        <f t="shared" si="5"/>
        <v>5.0000000000000711E-2</v>
      </c>
      <c r="K27" s="21">
        <f t="shared" si="5"/>
        <v>5.0000000000000711E-2</v>
      </c>
      <c r="L27" s="21">
        <f t="shared" si="5"/>
        <v>0</v>
      </c>
      <c r="N27" s="23">
        <f t="shared" si="6"/>
        <v>26.6</v>
      </c>
      <c r="O27" s="23">
        <f t="shared" si="6"/>
        <v>25.3</v>
      </c>
      <c r="P27" s="24">
        <f t="shared" si="6"/>
        <v>28.1</v>
      </c>
    </row>
    <row r="28" spans="1:16" s="13" customFormat="1" ht="21" customHeight="1" x14ac:dyDescent="0.5">
      <c r="A28" s="15" t="s">
        <v>13</v>
      </c>
      <c r="B28" s="22">
        <f t="shared" si="0"/>
        <v>18.904017703226252</v>
      </c>
      <c r="C28" s="22">
        <f t="shared" si="7"/>
        <v>17.071076916387291</v>
      </c>
      <c r="D28" s="22">
        <f>(D11/$D$5)*100+0.05</f>
        <v>21.098945731641376</v>
      </c>
      <c r="F28" s="13">
        <f t="shared" si="2"/>
        <v>18.904017703226252</v>
      </c>
      <c r="G28" s="13">
        <f t="shared" si="3"/>
        <v>17.071076916387291</v>
      </c>
      <c r="H28" s="13">
        <f t="shared" si="4"/>
        <v>21.048945731641375</v>
      </c>
      <c r="J28" s="21">
        <f t="shared" si="5"/>
        <v>0</v>
      </c>
      <c r="K28" s="21">
        <f t="shared" si="5"/>
        <v>0</v>
      </c>
      <c r="L28" s="21">
        <f t="shared" si="5"/>
        <v>5.0000000000000711E-2</v>
      </c>
      <c r="N28" s="21">
        <f t="shared" si="6"/>
        <v>18.899999999999999</v>
      </c>
      <c r="O28" s="21">
        <f t="shared" si="6"/>
        <v>17.100000000000001</v>
      </c>
      <c r="P28" s="21">
        <f t="shared" si="6"/>
        <v>21.1</v>
      </c>
    </row>
    <row r="29" spans="1:16" s="13" customFormat="1" ht="21" customHeight="1" x14ac:dyDescent="0.5">
      <c r="A29" s="15" t="s">
        <v>14</v>
      </c>
      <c r="B29" s="22">
        <f t="shared" si="0"/>
        <v>7.5882351434763935</v>
      </c>
      <c r="C29" s="22">
        <f t="shared" si="7"/>
        <v>8.1679875496294159</v>
      </c>
      <c r="D29" s="22">
        <f t="shared" si="1"/>
        <v>6.9098023242453452</v>
      </c>
      <c r="F29" s="13">
        <f t="shared" si="2"/>
        <v>7.5882351434763935</v>
      </c>
      <c r="G29" s="13">
        <f t="shared" si="3"/>
        <v>8.1679875496294159</v>
      </c>
      <c r="H29" s="13">
        <f t="shared" si="4"/>
        <v>6.9098023242453452</v>
      </c>
      <c r="J29" s="21">
        <f t="shared" si="5"/>
        <v>0</v>
      </c>
      <c r="K29" s="21">
        <f t="shared" si="5"/>
        <v>0</v>
      </c>
      <c r="L29" s="21">
        <f t="shared" si="5"/>
        <v>0</v>
      </c>
      <c r="N29" s="21">
        <f t="shared" si="6"/>
        <v>7.6</v>
      </c>
      <c r="O29" s="21">
        <f t="shared" si="6"/>
        <v>8.1999999999999993</v>
      </c>
      <c r="P29" s="21">
        <f t="shared" si="6"/>
        <v>6.9</v>
      </c>
    </row>
    <row r="30" spans="1:16" s="13" customFormat="1" ht="21" customHeight="1" x14ac:dyDescent="0.5">
      <c r="A30" s="15" t="s">
        <v>15</v>
      </c>
      <c r="B30" s="22">
        <f t="shared" si="0"/>
        <v>5.4624973549209088E-2</v>
      </c>
      <c r="C30" s="22" t="s">
        <v>16</v>
      </c>
      <c r="D30" s="22">
        <f t="shared" si="1"/>
        <v>0.11854773507998163</v>
      </c>
      <c r="F30" s="13">
        <f t="shared" si="2"/>
        <v>5.4624973549209088E-2</v>
      </c>
      <c r="G30" s="13" t="e">
        <f t="shared" si="3"/>
        <v>#VALUE!</v>
      </c>
      <c r="H30" s="13">
        <f t="shared" si="4"/>
        <v>0.11854773507998163</v>
      </c>
      <c r="J30" s="21">
        <f t="shared" si="5"/>
        <v>0</v>
      </c>
      <c r="K30" s="21" t="e">
        <f t="shared" si="5"/>
        <v>#VALUE!</v>
      </c>
      <c r="L30" s="21">
        <f t="shared" si="5"/>
        <v>0</v>
      </c>
      <c r="N30" s="21">
        <f t="shared" si="6"/>
        <v>0.1</v>
      </c>
      <c r="O30" s="21">
        <v>0</v>
      </c>
      <c r="P30" s="21">
        <f t="shared" si="6"/>
        <v>0.1</v>
      </c>
    </row>
    <row r="31" spans="1:16" s="13" customFormat="1" ht="21" customHeight="1" x14ac:dyDescent="0.5">
      <c r="A31" s="16" t="s">
        <v>17</v>
      </c>
      <c r="B31" s="22">
        <f t="shared" si="0"/>
        <v>30.627290880355357</v>
      </c>
      <c r="C31" s="22">
        <f t="shared" si="7"/>
        <v>29.937385088670332</v>
      </c>
      <c r="D31" s="22">
        <f t="shared" si="1"/>
        <v>31.43462643651544</v>
      </c>
      <c r="F31" s="13">
        <f t="shared" si="2"/>
        <v>30.627290880355357</v>
      </c>
      <c r="G31" s="13">
        <f t="shared" si="3"/>
        <v>29.937385088670332</v>
      </c>
      <c r="H31" s="13">
        <f t="shared" si="4"/>
        <v>31.43462643651544</v>
      </c>
      <c r="J31" s="21">
        <f t="shared" si="5"/>
        <v>0</v>
      </c>
      <c r="K31" s="21">
        <f t="shared" si="5"/>
        <v>0</v>
      </c>
      <c r="L31" s="21">
        <f t="shared" si="5"/>
        <v>0</v>
      </c>
      <c r="N31" s="24">
        <f t="shared" si="6"/>
        <v>30.6</v>
      </c>
      <c r="O31" s="24">
        <f t="shared" si="6"/>
        <v>29.9</v>
      </c>
      <c r="P31" s="24">
        <f t="shared" si="6"/>
        <v>31.4</v>
      </c>
    </row>
    <row r="32" spans="1:16" s="13" customFormat="1" ht="21" customHeight="1" x14ac:dyDescent="0.5">
      <c r="A32" s="15" t="s">
        <v>18</v>
      </c>
      <c r="B32" s="22">
        <f t="shared" si="0"/>
        <v>16.886721755131738</v>
      </c>
      <c r="C32" s="22">
        <f t="shared" si="7"/>
        <v>14.425872724526123</v>
      </c>
      <c r="D32" s="22">
        <f>(D15/$D$5)*100-0.05</f>
        <v>19.71643510830943</v>
      </c>
      <c r="F32" s="13">
        <f t="shared" si="2"/>
        <v>16.886721755131738</v>
      </c>
      <c r="G32" s="13">
        <f t="shared" si="3"/>
        <v>14.425872724526123</v>
      </c>
      <c r="H32" s="13">
        <f t="shared" si="4"/>
        <v>19.76643510830943</v>
      </c>
      <c r="J32" s="21">
        <f t="shared" si="5"/>
        <v>0</v>
      </c>
      <c r="K32" s="21">
        <f t="shared" si="5"/>
        <v>0</v>
      </c>
      <c r="L32" s="21">
        <f t="shared" si="5"/>
        <v>-5.0000000000000711E-2</v>
      </c>
      <c r="N32" s="21">
        <f t="shared" si="6"/>
        <v>16.899999999999999</v>
      </c>
      <c r="O32" s="21">
        <f t="shared" si="6"/>
        <v>14.4</v>
      </c>
      <c r="P32" s="21">
        <f t="shared" si="6"/>
        <v>19.7</v>
      </c>
    </row>
    <row r="33" spans="1:16" s="13" customFormat="1" ht="21" customHeight="1" x14ac:dyDescent="0.5">
      <c r="A33" s="15" t="s">
        <v>19</v>
      </c>
      <c r="B33" s="22">
        <f t="shared" si="0"/>
        <v>11.820075246868516</v>
      </c>
      <c r="C33" s="22">
        <f t="shared" si="7"/>
        <v>14.081677870231804</v>
      </c>
      <c r="D33" s="22">
        <f t="shared" si="1"/>
        <v>9.1735222917373473</v>
      </c>
      <c r="F33" s="13">
        <f t="shared" si="2"/>
        <v>11.820075246868516</v>
      </c>
      <c r="G33" s="13">
        <f t="shared" si="3"/>
        <v>14.081677870231804</v>
      </c>
      <c r="H33" s="13">
        <f t="shared" si="4"/>
        <v>9.1735222917373473</v>
      </c>
      <c r="J33" s="21">
        <f t="shared" si="5"/>
        <v>0</v>
      </c>
      <c r="K33" s="21">
        <f t="shared" si="5"/>
        <v>0</v>
      </c>
      <c r="L33" s="21">
        <f t="shared" si="5"/>
        <v>0</v>
      </c>
      <c r="N33" s="21">
        <f t="shared" si="6"/>
        <v>11.8</v>
      </c>
      <c r="O33" s="21">
        <f t="shared" si="6"/>
        <v>14.1</v>
      </c>
      <c r="P33" s="21">
        <f t="shared" si="6"/>
        <v>9.1999999999999993</v>
      </c>
    </row>
    <row r="34" spans="1:16" s="13" customFormat="1" ht="21" customHeight="1" x14ac:dyDescent="0.5">
      <c r="A34" s="15" t="s">
        <v>20</v>
      </c>
      <c r="B34" s="22">
        <f t="shared" si="0"/>
        <v>1.9204938783551011</v>
      </c>
      <c r="C34" s="22">
        <f t="shared" si="7"/>
        <v>1.4298344939124039</v>
      </c>
      <c r="D34" s="22">
        <f t="shared" si="1"/>
        <v>2.494669036468661</v>
      </c>
      <c r="F34" s="13">
        <f t="shared" si="2"/>
        <v>1.9204938783551011</v>
      </c>
      <c r="G34" s="13">
        <f t="shared" si="3"/>
        <v>1.4298344939124039</v>
      </c>
      <c r="H34" s="13">
        <f t="shared" si="4"/>
        <v>2.494669036468661</v>
      </c>
      <c r="J34" s="21">
        <f t="shared" si="5"/>
        <v>0</v>
      </c>
      <c r="K34" s="21">
        <f t="shared" si="5"/>
        <v>0</v>
      </c>
      <c r="L34" s="21">
        <f t="shared" si="5"/>
        <v>0</v>
      </c>
      <c r="N34" s="21">
        <f t="shared" si="6"/>
        <v>1.9</v>
      </c>
      <c r="O34" s="21">
        <f t="shared" si="6"/>
        <v>1.4</v>
      </c>
      <c r="P34" s="21">
        <f t="shared" si="6"/>
        <v>2.5</v>
      </c>
    </row>
    <row r="35" spans="1:16" s="13" customFormat="1" ht="21" customHeight="1" x14ac:dyDescent="0.5">
      <c r="A35" s="14" t="s">
        <v>21</v>
      </c>
      <c r="B35" s="22" t="s">
        <v>16</v>
      </c>
      <c r="C35" s="22" t="s">
        <v>16</v>
      </c>
      <c r="D35" s="22" t="s">
        <v>16</v>
      </c>
    </row>
    <row r="36" spans="1:16" s="13" customFormat="1" ht="21" customHeight="1" x14ac:dyDescent="0.5">
      <c r="A36" s="25" t="s">
        <v>22</v>
      </c>
      <c r="B36" s="26" t="s">
        <v>16</v>
      </c>
      <c r="C36" s="26" t="s">
        <v>16</v>
      </c>
      <c r="D36" s="26" t="s">
        <v>16</v>
      </c>
      <c r="N36" s="21">
        <f>N28+N29+N30</f>
        <v>26.6</v>
      </c>
      <c r="O36" s="21">
        <f>O28+O29+O30</f>
        <v>25.3</v>
      </c>
      <c r="P36" s="21">
        <f>P28+P29+P30</f>
        <v>28.1</v>
      </c>
    </row>
    <row r="37" spans="1:16" s="13" customFormat="1" ht="3.75" customHeight="1" x14ac:dyDescent="0.5">
      <c r="A37" s="14"/>
      <c r="B37" s="27"/>
      <c r="C37" s="27"/>
      <c r="D37" s="28"/>
    </row>
    <row r="38" spans="1:16" s="13" customFormat="1" ht="18.75" customHeight="1" x14ac:dyDescent="0.5">
      <c r="A38" s="29" t="s">
        <v>24</v>
      </c>
      <c r="N38" s="21">
        <f>N27-N36</f>
        <v>0</v>
      </c>
      <c r="O38" s="21">
        <f>O27-O36</f>
        <v>0</v>
      </c>
      <c r="P38" s="21">
        <f>P27-P36</f>
        <v>0</v>
      </c>
    </row>
    <row r="39" spans="1:16" ht="18" customHeight="1" x14ac:dyDescent="0.55000000000000004">
      <c r="A39" s="29"/>
      <c r="N39" s="30">
        <f>N32+N33+N34</f>
        <v>30.599999999999998</v>
      </c>
      <c r="O39" s="30">
        <f>O32+O33+O34</f>
        <v>29.9</v>
      </c>
      <c r="P39" s="30">
        <f>P32+P33+P34</f>
        <v>31.4</v>
      </c>
    </row>
    <row r="40" spans="1:16" x14ac:dyDescent="0.55000000000000004">
      <c r="N40" s="30">
        <f>N31-N39</f>
        <v>0</v>
      </c>
      <c r="O40" s="30">
        <f>O31-O39</f>
        <v>0</v>
      </c>
      <c r="P40" s="30">
        <f>P31-P39</f>
        <v>0</v>
      </c>
    </row>
  </sheetData>
  <mergeCells count="2">
    <mergeCell ref="B4:D4"/>
    <mergeCell ref="B21:D21"/>
  </mergeCells>
  <pageMargins left="0.7" right="0.7" top="0.75" bottom="0.75" header="0.3" footer="0.3"/>
  <pageSetup paperSize="9" orientation="portrait" verticalDpi="0" r:id="rId1"/>
  <headerFooter>
    <oddHeader>&amp;C&amp;"TH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2022-08-26T02:19:10Z</dcterms:created>
  <dcterms:modified xsi:type="dcterms:W3CDTF">2022-08-26T02:19:32Z</dcterms:modified>
</cp:coreProperties>
</file>