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F:\รายงาน สรง\สรง.รายปี 65\"/>
    </mc:Choice>
  </mc:AlternateContent>
  <xr:revisionPtr revIDLastSave="0" documentId="13_ncr:1_{31CA1CE9-DC76-40BA-9370-535102A793F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P13" i="1" l="1"/>
  <c r="N13" i="1"/>
  <c r="N7" i="1"/>
  <c r="N8" i="1"/>
  <c r="N9" i="1"/>
  <c r="N10" i="1"/>
  <c r="N11" i="1"/>
  <c r="N12" i="1"/>
  <c r="N14" i="1"/>
  <c r="N15" i="1"/>
  <c r="N17" i="1"/>
  <c r="N18" i="1"/>
  <c r="N19" i="1"/>
  <c r="P7" i="1"/>
  <c r="P23" i="1" s="1"/>
  <c r="P8" i="1"/>
  <c r="P9" i="1"/>
  <c r="P11" i="1"/>
  <c r="P12" i="1"/>
  <c r="P14" i="1"/>
  <c r="P15" i="1"/>
  <c r="P31" i="1" s="1"/>
  <c r="P16" i="1"/>
  <c r="P17" i="1"/>
  <c r="P18" i="1"/>
  <c r="P34" i="1" s="1"/>
  <c r="P19" i="1"/>
  <c r="P35" i="1" s="1"/>
  <c r="O7" i="1"/>
  <c r="O23" i="1" s="1"/>
  <c r="O8" i="1"/>
  <c r="O24" i="1" s="1"/>
  <c r="O10" i="1"/>
  <c r="O26" i="1" s="1"/>
  <c r="O11" i="1"/>
  <c r="O12" i="1"/>
  <c r="O13" i="1"/>
  <c r="O14" i="1"/>
  <c r="O15" i="1"/>
  <c r="O16" i="1"/>
  <c r="O17" i="1"/>
  <c r="O18" i="1"/>
  <c r="O35" i="1"/>
  <c r="O29" i="1"/>
  <c r="P24" i="1"/>
  <c r="P25" i="1"/>
  <c r="P27" i="1"/>
  <c r="P28" i="1"/>
  <c r="P30" i="1"/>
  <c r="P32" i="1"/>
  <c r="P33" i="1"/>
  <c r="O25" i="1"/>
  <c r="O27" i="1"/>
  <c r="O28" i="1"/>
  <c r="O30" i="1"/>
  <c r="O31" i="1"/>
  <c r="O32" i="1"/>
  <c r="O33" i="1"/>
  <c r="O34" i="1"/>
  <c r="O22" i="1"/>
  <c r="P22" i="1"/>
  <c r="P6" i="1"/>
  <c r="P5" i="1"/>
  <c r="O5" i="1"/>
  <c r="N29" i="1" l="1"/>
  <c r="N34" i="1"/>
  <c r="N30" i="1"/>
  <c r="N31" i="1"/>
  <c r="N32" i="1"/>
  <c r="N33" i="1"/>
  <c r="N35" i="1"/>
  <c r="N6" i="1"/>
  <c r="N22" i="1" s="1"/>
  <c r="N23" i="1"/>
  <c r="N24" i="1"/>
  <c r="N25" i="1"/>
  <c r="N27" i="1"/>
  <c r="N28" i="1"/>
  <c r="N5" i="1"/>
  <c r="N21" i="1" l="1"/>
  <c r="D35" i="1"/>
  <c r="D34" i="1"/>
  <c r="C28" i="1"/>
  <c r="C23" i="1"/>
  <c r="C22" i="1"/>
  <c r="B29" i="1"/>
  <c r="B35" i="1"/>
  <c r="B34" i="1"/>
  <c r="B33" i="1"/>
  <c r="B32" i="1"/>
  <c r="B31" i="1"/>
  <c r="B28" i="1"/>
  <c r="B27" i="1"/>
  <c r="B25" i="1"/>
  <c r="B24" i="1"/>
  <c r="B23" i="1"/>
  <c r="B22" i="1"/>
  <c r="C14" i="1"/>
  <c r="C30" i="1" s="1"/>
  <c r="D14" i="1"/>
  <c r="D30" i="1" s="1"/>
  <c r="B14" i="1"/>
  <c r="B30" i="1" s="1"/>
  <c r="C10" i="1"/>
  <c r="C26" i="1" s="1"/>
  <c r="D10" i="1"/>
  <c r="B10" i="1"/>
  <c r="B26" i="1" s="1"/>
  <c r="D23" i="1"/>
  <c r="D24" i="1"/>
  <c r="D25" i="1"/>
  <c r="D27" i="1"/>
  <c r="D28" i="1"/>
  <c r="D31" i="1"/>
  <c r="D32" i="1"/>
  <c r="D33" i="1"/>
  <c r="C24" i="1"/>
  <c r="C25" i="1"/>
  <c r="C27" i="1"/>
  <c r="C29" i="1"/>
  <c r="C31" i="1"/>
  <c r="C32" i="1"/>
  <c r="C33" i="1"/>
  <c r="C34" i="1"/>
  <c r="C35" i="1"/>
  <c r="D22" i="1"/>
  <c r="D26" i="1" l="1"/>
  <c r="D21" i="1"/>
  <c r="B21" i="1"/>
  <c r="C21" i="1"/>
  <c r="P26" i="1" l="1"/>
  <c r="N26" i="1"/>
</calcChain>
</file>

<file path=xl/sharedStrings.xml><?xml version="1.0" encoding="utf-8"?>
<sst xmlns="http://schemas.openxmlformats.org/spreadsheetml/2006/main" count="69" uniqueCount="27">
  <si>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</si>
  <si>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</si>
  <si>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</si>
  <si>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</si>
  <si>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</si>
  <si>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>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</si>
  <si>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</si>
  <si>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</si>
  <si>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</si>
  <si>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</si>
  <si>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</si>
  <si>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</si>
  <si>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</si>
  <si>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</si>
  <si>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</si>
  <si>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</si>
  <si>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</si>
  <si>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</si>
  <si>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</si>
  <si>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</si>
  <si>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</si>
  <si>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</si>
  <si>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5.3  สายวิชาการศึกษา</t>
  </si>
  <si>
    <r>
      <rPr>
        <sz val="16"/>
        <rFont val="TH SarabunPSK"/>
        <family val="2"/>
      </rPr>
      <t xml:space="preserve">หมายเหตุ </t>
    </r>
    <r>
      <rPr>
        <sz val="14"/>
        <rFont val="TH SarabunPSK"/>
        <family val="2"/>
      </rPr>
      <t>:  -ไม่มีข้อมูล หรือข้อมูลมีค่าเป็น 0 หรือข้อมูลมีจำนวนน้อย</t>
    </r>
  </si>
  <si>
    <t xml:space="preserve"> -</t>
  </si>
  <si>
    <t>-</t>
  </si>
  <si>
    <t xml:space="preserve">               พ.ศ. 2565  จังหวัดปัตตานี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</si>
</sst>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#,##0.0"/>
  </numFmts>
  <fonts count="8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6"/>
      <name val="TH SarabunPSK"/>
      <family val="2"/>
    </font>
    <font>
      <b/>
      <sz val="14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theme="1"/>
      <name val="TH SarabunPSK"/>
      <family val="2"/>
    </font>
    <font>
      <sz val="16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/>
    <xf numFmtId="0" fontId="5" fillId="0" borderId="0" xfId="0" applyFont="1" applyAlignment="1" applyProtection="1">
      <alignment horizontal="left" vertical="center"/>
    </xf>
    <xf numFmtId="0" fontId="5" fillId="0" borderId="0" xfId="0" applyFont="1" applyBorder="1" applyAlignment="1" applyProtection="1">
      <alignment horizontal="left" vertical="center"/>
    </xf>
    <xf numFmtId="165" fontId="5" fillId="0" borderId="0" xfId="0" applyNumberFormat="1" applyFont="1" applyBorder="1" applyAlignment="1" applyProtection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5" fillId="0" borderId="3" xfId="0" applyFont="1" applyBorder="1" applyAlignment="1" applyProtection="1">
      <alignment horizontal="left" vertical="center"/>
    </xf>
    <xf numFmtId="0" fontId="3" fillId="0" borderId="1" xfId="0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0" fontId="5" fillId="0" borderId="0" xfId="0" applyFont="1" applyAlignment="1">
      <alignment horizontal="right"/>
    </xf>
    <xf numFmtId="0" fontId="3" fillId="0" borderId="2" xfId="0" applyFont="1" applyBorder="1" applyAlignment="1">
      <alignment horizontal="right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164" fontId="5" fillId="0" borderId="0" xfId="1" applyNumberFormat="1" applyFont="1" applyFill="1" applyAlignment="1">
      <alignment horizontal="right"/>
    </xf>
    <xf numFmtId="164" fontId="3" fillId="0" borderId="0" xfId="0" applyNumberFormat="1" applyFont="1" applyFill="1" applyAlignment="1">
      <alignment horizontal="right"/>
    </xf>
    <xf numFmtId="0" fontId="5" fillId="0" borderId="0" xfId="0" applyFont="1" applyFill="1" applyAlignment="1">
      <alignment horizontal="right"/>
    </xf>
    <xf numFmtId="0" fontId="3" fillId="0" borderId="0" xfId="0" applyFont="1" applyFill="1" applyAlignment="1">
      <alignment horizontal="right"/>
    </xf>
    <xf numFmtId="2" fontId="5" fillId="0" borderId="0" xfId="0" applyNumberFormat="1" applyFont="1" applyFill="1" applyAlignment="1">
      <alignment horizontal="right"/>
    </xf>
    <xf numFmtId="2" fontId="5" fillId="0" borderId="3" xfId="0" applyNumberFormat="1" applyFont="1" applyFill="1" applyBorder="1" applyAlignment="1">
      <alignment horizontal="right"/>
    </xf>
    <xf numFmtId="3" fontId="5" fillId="0" borderId="0" xfId="0" applyNumberFormat="1" applyFont="1" applyFill="1" applyAlignment="1">
      <alignment horizontal="right"/>
    </xf>
    <xf numFmtId="2" fontId="3" fillId="0" borderId="0" xfId="0" applyNumberFormat="1" applyFont="1" applyFill="1" applyAlignment="1">
      <alignment horizontal="right"/>
    </xf>
    <xf numFmtId="164" fontId="3" fillId="0" borderId="0" xfId="0" applyNumberFormat="1" applyFont="1"/>
    <xf numFmtId="164" fontId="3" fillId="0" borderId="0" xfId="1" applyNumberFormat="1" applyFont="1"/>
    <xf numFmtId="0" fontId="5" fillId="2" borderId="0" xfId="0" applyFont="1" applyFill="1"/>
    <xf numFmtId="0" fontId="3" fillId="2" borderId="0" xfId="0" applyFont="1" applyFill="1"/>
    <xf numFmtId="0" fontId="5" fillId="2" borderId="0" xfId="0" applyFont="1" applyFill="1" applyAlignment="1">
      <alignment horizontal="right"/>
    </xf>
    <xf numFmtId="1" fontId="5" fillId="0" borderId="0" xfId="0" applyNumberFormat="1" applyFont="1"/>
    <xf numFmtId="164" fontId="5" fillId="0" borderId="0" xfId="0" applyNumberFormat="1" applyFont="1"/>
    <xf numFmtId="3" fontId="5" fillId="0" borderId="0" xfId="0" applyNumberFormat="1" applyFont="1"/>
    <xf numFmtId="3" fontId="3" fillId="0" borderId="0" xfId="0" applyNumberFormat="1" applyFont="1"/>
    <xf numFmtId="1" fontId="5" fillId="2" borderId="0" xfId="0" applyNumberFormat="1" applyFont="1" applyFill="1"/>
    <xf numFmtId="2" fontId="5" fillId="0" borderId="0" xfId="0" applyNumberFormat="1" applyFont="1"/>
    <xf numFmtId="2" fontId="5" fillId="0" borderId="0" xfId="0" applyNumberFormat="1" applyFont="1" applyAlignment="1">
      <alignment horizontal="right"/>
    </xf>
    <xf numFmtId="2" fontId="3" fillId="0" borderId="0" xfId="0" applyNumberFormat="1" applyFont="1"/>
    <xf numFmtId="0" fontId="3" fillId="0" borderId="4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2" fontId="6" fillId="0" borderId="0" xfId="0" applyNumberFormat="1" applyFont="1" applyFill="1" applyAlignment="1">
      <alignment horizontal="right"/>
    </xf>
    <xf numFmtId="2" fontId="5" fillId="0" borderId="3" xfId="0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7"/>
  <sheetViews>
    <sheetView tabSelected="1" workbookViewId="0">
      <selection activeCell="U34" sqref="U34"/>
    </sheetView>
  </sheetViews>
  <sheetFormatPr defaultColWidth="9.5703125" defaultRowHeight="18.75"/>
  <cols>
    <col min="1" max="1" width="40.42578125" style="6" customWidth="1"/>
    <col min="2" max="4" width="10.85546875" style="6" hidden="1" customWidth="1"/>
    <col min="5" max="13" width="0" style="6" hidden="1" customWidth="1"/>
    <col min="14" max="14" width="10" style="6" bestFit="1" customWidth="1"/>
    <col min="15" max="15" width="11.28515625" style="6" bestFit="1" customWidth="1"/>
    <col min="16" max="16" width="11.140625" style="6" bestFit="1" customWidth="1"/>
    <col min="17" max="256" width="9.5703125" style="6"/>
    <col min="257" max="257" width="40.42578125" style="6" customWidth="1"/>
    <col min="258" max="260" width="10.85546875" style="6" bestFit="1" customWidth="1"/>
    <col min="261" max="512" width="9.5703125" style="6"/>
    <col min="513" max="513" width="40.42578125" style="6" customWidth="1"/>
    <col min="514" max="516" width="10.85546875" style="6" bestFit="1" customWidth="1"/>
    <col min="517" max="768" width="9.5703125" style="6"/>
    <col min="769" max="769" width="40.42578125" style="6" customWidth="1"/>
    <col min="770" max="772" width="10.85546875" style="6" bestFit="1" customWidth="1"/>
    <col min="773" max="1024" width="9.5703125" style="6"/>
    <col min="1025" max="1025" width="40.42578125" style="6" customWidth="1"/>
    <col min="1026" max="1028" width="10.85546875" style="6" bestFit="1" customWidth="1"/>
    <col min="1029" max="1280" width="9.5703125" style="6"/>
    <col min="1281" max="1281" width="40.42578125" style="6" customWidth="1"/>
    <col min="1282" max="1284" width="10.85546875" style="6" bestFit="1" customWidth="1"/>
    <col min="1285" max="1536" width="9.5703125" style="6"/>
    <col min="1537" max="1537" width="40.42578125" style="6" customWidth="1"/>
    <col min="1538" max="1540" width="10.85546875" style="6" bestFit="1" customWidth="1"/>
    <col min="1541" max="1792" width="9.5703125" style="6"/>
    <col min="1793" max="1793" width="40.42578125" style="6" customWidth="1"/>
    <col min="1794" max="1796" width="10.85546875" style="6" bestFit="1" customWidth="1"/>
    <col min="1797" max="2048" width="9.5703125" style="6"/>
    <col min="2049" max="2049" width="40.42578125" style="6" customWidth="1"/>
    <col min="2050" max="2052" width="10.85546875" style="6" bestFit="1" customWidth="1"/>
    <col min="2053" max="2304" width="9.5703125" style="6"/>
    <col min="2305" max="2305" width="40.42578125" style="6" customWidth="1"/>
    <col min="2306" max="2308" width="10.85546875" style="6" bestFit="1" customWidth="1"/>
    <col min="2309" max="2560" width="9.5703125" style="6"/>
    <col min="2561" max="2561" width="40.42578125" style="6" customWidth="1"/>
    <col min="2562" max="2564" width="10.85546875" style="6" bestFit="1" customWidth="1"/>
    <col min="2565" max="2816" width="9.5703125" style="6"/>
    <col min="2817" max="2817" width="40.42578125" style="6" customWidth="1"/>
    <col min="2818" max="2820" width="10.85546875" style="6" bestFit="1" customWidth="1"/>
    <col min="2821" max="3072" width="9.5703125" style="6"/>
    <col min="3073" max="3073" width="40.42578125" style="6" customWidth="1"/>
    <col min="3074" max="3076" width="10.85546875" style="6" bestFit="1" customWidth="1"/>
    <col min="3077" max="3328" width="9.5703125" style="6"/>
    <col min="3329" max="3329" width="40.42578125" style="6" customWidth="1"/>
    <col min="3330" max="3332" width="10.85546875" style="6" bestFit="1" customWidth="1"/>
    <col min="3333" max="3584" width="9.5703125" style="6"/>
    <col min="3585" max="3585" width="40.42578125" style="6" customWidth="1"/>
    <col min="3586" max="3588" width="10.85546875" style="6" bestFit="1" customWidth="1"/>
    <col min="3589" max="3840" width="9.5703125" style="6"/>
    <col min="3841" max="3841" width="40.42578125" style="6" customWidth="1"/>
    <col min="3842" max="3844" width="10.85546875" style="6" bestFit="1" customWidth="1"/>
    <col min="3845" max="4096" width="9.5703125" style="6"/>
    <col min="4097" max="4097" width="40.42578125" style="6" customWidth="1"/>
    <col min="4098" max="4100" width="10.85546875" style="6" bestFit="1" customWidth="1"/>
    <col min="4101" max="4352" width="9.5703125" style="6"/>
    <col min="4353" max="4353" width="40.42578125" style="6" customWidth="1"/>
    <col min="4354" max="4356" width="10.85546875" style="6" bestFit="1" customWidth="1"/>
    <col min="4357" max="4608" width="9.5703125" style="6"/>
    <col min="4609" max="4609" width="40.42578125" style="6" customWidth="1"/>
    <col min="4610" max="4612" width="10.85546875" style="6" bestFit="1" customWidth="1"/>
    <col min="4613" max="4864" width="9.5703125" style="6"/>
    <col min="4865" max="4865" width="40.42578125" style="6" customWidth="1"/>
    <col min="4866" max="4868" width="10.85546875" style="6" bestFit="1" customWidth="1"/>
    <col min="4869" max="5120" width="9.5703125" style="6"/>
    <col min="5121" max="5121" width="40.42578125" style="6" customWidth="1"/>
    <col min="5122" max="5124" width="10.85546875" style="6" bestFit="1" customWidth="1"/>
    <col min="5125" max="5376" width="9.5703125" style="6"/>
    <col min="5377" max="5377" width="40.42578125" style="6" customWidth="1"/>
    <col min="5378" max="5380" width="10.85546875" style="6" bestFit="1" customWidth="1"/>
    <col min="5381" max="5632" width="9.5703125" style="6"/>
    <col min="5633" max="5633" width="40.42578125" style="6" customWidth="1"/>
    <col min="5634" max="5636" width="10.85546875" style="6" bestFit="1" customWidth="1"/>
    <col min="5637" max="5888" width="9.5703125" style="6"/>
    <col min="5889" max="5889" width="40.42578125" style="6" customWidth="1"/>
    <col min="5890" max="5892" width="10.85546875" style="6" bestFit="1" customWidth="1"/>
    <col min="5893" max="6144" width="9.5703125" style="6"/>
    <col min="6145" max="6145" width="40.42578125" style="6" customWidth="1"/>
    <col min="6146" max="6148" width="10.85546875" style="6" bestFit="1" customWidth="1"/>
    <col min="6149" max="6400" width="9.5703125" style="6"/>
    <col min="6401" max="6401" width="40.42578125" style="6" customWidth="1"/>
    <col min="6402" max="6404" width="10.85546875" style="6" bestFit="1" customWidth="1"/>
    <col min="6405" max="6656" width="9.5703125" style="6"/>
    <col min="6657" max="6657" width="40.42578125" style="6" customWidth="1"/>
    <col min="6658" max="6660" width="10.85546875" style="6" bestFit="1" customWidth="1"/>
    <col min="6661" max="6912" width="9.5703125" style="6"/>
    <col min="6913" max="6913" width="40.42578125" style="6" customWidth="1"/>
    <col min="6914" max="6916" width="10.85546875" style="6" bestFit="1" customWidth="1"/>
    <col min="6917" max="7168" width="9.5703125" style="6"/>
    <col min="7169" max="7169" width="40.42578125" style="6" customWidth="1"/>
    <col min="7170" max="7172" width="10.85546875" style="6" bestFit="1" customWidth="1"/>
    <col min="7173" max="7424" width="9.5703125" style="6"/>
    <col min="7425" max="7425" width="40.42578125" style="6" customWidth="1"/>
    <col min="7426" max="7428" width="10.85546875" style="6" bestFit="1" customWidth="1"/>
    <col min="7429" max="7680" width="9.5703125" style="6"/>
    <col min="7681" max="7681" width="40.42578125" style="6" customWidth="1"/>
    <col min="7682" max="7684" width="10.85546875" style="6" bestFit="1" customWidth="1"/>
    <col min="7685" max="7936" width="9.5703125" style="6"/>
    <col min="7937" max="7937" width="40.42578125" style="6" customWidth="1"/>
    <col min="7938" max="7940" width="10.85546875" style="6" bestFit="1" customWidth="1"/>
    <col min="7941" max="8192" width="9.5703125" style="6"/>
    <col min="8193" max="8193" width="40.42578125" style="6" customWidth="1"/>
    <col min="8194" max="8196" width="10.85546875" style="6" bestFit="1" customWidth="1"/>
    <col min="8197" max="8448" width="9.5703125" style="6"/>
    <col min="8449" max="8449" width="40.42578125" style="6" customWidth="1"/>
    <col min="8450" max="8452" width="10.85546875" style="6" bestFit="1" customWidth="1"/>
    <col min="8453" max="8704" width="9.5703125" style="6"/>
    <col min="8705" max="8705" width="40.42578125" style="6" customWidth="1"/>
    <col min="8706" max="8708" width="10.85546875" style="6" bestFit="1" customWidth="1"/>
    <col min="8709" max="8960" width="9.5703125" style="6"/>
    <col min="8961" max="8961" width="40.42578125" style="6" customWidth="1"/>
    <col min="8962" max="8964" width="10.85546875" style="6" bestFit="1" customWidth="1"/>
    <col min="8965" max="9216" width="9.5703125" style="6"/>
    <col min="9217" max="9217" width="40.42578125" style="6" customWidth="1"/>
    <col min="9218" max="9220" width="10.85546875" style="6" bestFit="1" customWidth="1"/>
    <col min="9221" max="9472" width="9.5703125" style="6"/>
    <col min="9473" max="9473" width="40.42578125" style="6" customWidth="1"/>
    <col min="9474" max="9476" width="10.85546875" style="6" bestFit="1" customWidth="1"/>
    <col min="9477" max="9728" width="9.5703125" style="6"/>
    <col min="9729" max="9729" width="40.42578125" style="6" customWidth="1"/>
    <col min="9730" max="9732" width="10.85546875" style="6" bestFit="1" customWidth="1"/>
    <col min="9733" max="9984" width="9.5703125" style="6"/>
    <col min="9985" max="9985" width="40.42578125" style="6" customWidth="1"/>
    <col min="9986" max="9988" width="10.85546875" style="6" bestFit="1" customWidth="1"/>
    <col min="9989" max="10240" width="9.5703125" style="6"/>
    <col min="10241" max="10241" width="40.42578125" style="6" customWidth="1"/>
    <col min="10242" max="10244" width="10.85546875" style="6" bestFit="1" customWidth="1"/>
    <col min="10245" max="10496" width="9.5703125" style="6"/>
    <col min="10497" max="10497" width="40.42578125" style="6" customWidth="1"/>
    <col min="10498" max="10500" width="10.85546875" style="6" bestFit="1" customWidth="1"/>
    <col min="10501" max="10752" width="9.5703125" style="6"/>
    <col min="10753" max="10753" width="40.42578125" style="6" customWidth="1"/>
    <col min="10754" max="10756" width="10.85546875" style="6" bestFit="1" customWidth="1"/>
    <col min="10757" max="11008" width="9.5703125" style="6"/>
    <col min="11009" max="11009" width="40.42578125" style="6" customWidth="1"/>
    <col min="11010" max="11012" width="10.85546875" style="6" bestFit="1" customWidth="1"/>
    <col min="11013" max="11264" width="9.5703125" style="6"/>
    <col min="11265" max="11265" width="40.42578125" style="6" customWidth="1"/>
    <col min="11266" max="11268" width="10.85546875" style="6" bestFit="1" customWidth="1"/>
    <col min="11269" max="11520" width="9.5703125" style="6"/>
    <col min="11521" max="11521" width="40.42578125" style="6" customWidth="1"/>
    <col min="11522" max="11524" width="10.85546875" style="6" bestFit="1" customWidth="1"/>
    <col min="11525" max="11776" width="9.5703125" style="6"/>
    <col min="11777" max="11777" width="40.42578125" style="6" customWidth="1"/>
    <col min="11778" max="11780" width="10.85546875" style="6" bestFit="1" customWidth="1"/>
    <col min="11781" max="12032" width="9.5703125" style="6"/>
    <col min="12033" max="12033" width="40.42578125" style="6" customWidth="1"/>
    <col min="12034" max="12036" width="10.85546875" style="6" bestFit="1" customWidth="1"/>
    <col min="12037" max="12288" width="9.5703125" style="6"/>
    <col min="12289" max="12289" width="40.42578125" style="6" customWidth="1"/>
    <col min="12290" max="12292" width="10.85546875" style="6" bestFit="1" customWidth="1"/>
    <col min="12293" max="12544" width="9.5703125" style="6"/>
    <col min="12545" max="12545" width="40.42578125" style="6" customWidth="1"/>
    <col min="12546" max="12548" width="10.85546875" style="6" bestFit="1" customWidth="1"/>
    <col min="12549" max="12800" width="9.5703125" style="6"/>
    <col min="12801" max="12801" width="40.42578125" style="6" customWidth="1"/>
    <col min="12802" max="12804" width="10.85546875" style="6" bestFit="1" customWidth="1"/>
    <col min="12805" max="13056" width="9.5703125" style="6"/>
    <col min="13057" max="13057" width="40.42578125" style="6" customWidth="1"/>
    <col min="13058" max="13060" width="10.85546875" style="6" bestFit="1" customWidth="1"/>
    <col min="13061" max="13312" width="9.5703125" style="6"/>
    <col min="13313" max="13313" width="40.42578125" style="6" customWidth="1"/>
    <col min="13314" max="13316" width="10.85546875" style="6" bestFit="1" customWidth="1"/>
    <col min="13317" max="13568" width="9.5703125" style="6"/>
    <col min="13569" max="13569" width="40.42578125" style="6" customWidth="1"/>
    <col min="13570" max="13572" width="10.85546875" style="6" bestFit="1" customWidth="1"/>
    <col min="13573" max="13824" width="9.5703125" style="6"/>
    <col min="13825" max="13825" width="40.42578125" style="6" customWidth="1"/>
    <col min="13826" max="13828" width="10.85546875" style="6" bestFit="1" customWidth="1"/>
    <col min="13829" max="14080" width="9.5703125" style="6"/>
    <col min="14081" max="14081" width="40.42578125" style="6" customWidth="1"/>
    <col min="14082" max="14084" width="10.85546875" style="6" bestFit="1" customWidth="1"/>
    <col min="14085" max="14336" width="9.5703125" style="6"/>
    <col min="14337" max="14337" width="40.42578125" style="6" customWidth="1"/>
    <col min="14338" max="14340" width="10.85546875" style="6" bestFit="1" customWidth="1"/>
    <col min="14341" max="14592" width="9.5703125" style="6"/>
    <col min="14593" max="14593" width="40.42578125" style="6" customWidth="1"/>
    <col min="14594" max="14596" width="10.85546875" style="6" bestFit="1" customWidth="1"/>
    <col min="14597" max="14848" width="9.5703125" style="6"/>
    <col min="14849" max="14849" width="40.42578125" style="6" customWidth="1"/>
    <col min="14850" max="14852" width="10.85546875" style="6" bestFit="1" customWidth="1"/>
    <col min="14853" max="15104" width="9.5703125" style="6"/>
    <col min="15105" max="15105" width="40.42578125" style="6" customWidth="1"/>
    <col min="15106" max="15108" width="10.85546875" style="6" bestFit="1" customWidth="1"/>
    <col min="15109" max="15360" width="9.5703125" style="6"/>
    <col min="15361" max="15361" width="40.42578125" style="6" customWidth="1"/>
    <col min="15362" max="15364" width="10.85546875" style="6" bestFit="1" customWidth="1"/>
    <col min="15365" max="15616" width="9.5703125" style="6"/>
    <col min="15617" max="15617" width="40.42578125" style="6" customWidth="1"/>
    <col min="15618" max="15620" width="10.85546875" style="6" bestFit="1" customWidth="1"/>
    <col min="15621" max="15872" width="9.5703125" style="6"/>
    <col min="15873" max="15873" width="40.42578125" style="6" customWidth="1"/>
    <col min="15874" max="15876" width="10.85546875" style="6" bestFit="1" customWidth="1"/>
    <col min="15877" max="16128" width="9.5703125" style="6"/>
    <col min="16129" max="16129" width="40.42578125" style="6" customWidth="1"/>
    <col min="16130" max="16132" width="10.85546875" style="6" bestFit="1" customWidth="1"/>
    <col min="16133" max="16384" width="9.5703125" style="6"/>
  </cols>
  <sheetData>
    <row r="1" spans="1:19" ht="21">
      <c r="A1" s="1" t="s">
        <v>0</v>
      </c>
    </row>
    <row r="2" spans="1:19" ht="21">
      <c r="A2" s="1" t="s">
        <v>26</v>
      </c>
    </row>
    <row r="3" spans="1:19">
      <c r="A3" s="2" t="s">
        <v>1</v>
      </c>
      <c r="B3" s="12" t="s">
        <v>2</v>
      </c>
      <c r="C3" s="13" t="s">
        <v>3</v>
      </c>
      <c r="D3" s="12" t="s">
        <v>4</v>
      </c>
      <c r="E3" s="29" t="s">
        <v>2</v>
      </c>
      <c r="F3" s="29" t="s">
        <v>3</v>
      </c>
      <c r="G3" s="29" t="s">
        <v>4</v>
      </c>
      <c r="H3" s="6" t="s">
        <v>2</v>
      </c>
      <c r="I3" s="6" t="s">
        <v>3</v>
      </c>
      <c r="J3" s="6" t="s">
        <v>4</v>
      </c>
      <c r="K3" s="29" t="s">
        <v>2</v>
      </c>
      <c r="L3" s="29" t="s">
        <v>3</v>
      </c>
      <c r="M3" s="29" t="s">
        <v>4</v>
      </c>
      <c r="N3" s="40" t="s">
        <v>2</v>
      </c>
      <c r="O3" s="12" t="s">
        <v>3</v>
      </c>
      <c r="P3" s="41" t="s">
        <v>4</v>
      </c>
    </row>
    <row r="4" spans="1:19">
      <c r="A4" s="3"/>
      <c r="B4" s="14"/>
      <c r="C4" s="15" t="s">
        <v>5</v>
      </c>
      <c r="D4" s="15"/>
      <c r="E4" s="29"/>
      <c r="F4" s="29" t="s">
        <v>5</v>
      </c>
      <c r="G4" s="29"/>
      <c r="I4" s="6" t="s">
        <v>5</v>
      </c>
      <c r="K4" s="29"/>
      <c r="L4" s="29" t="s">
        <v>5</v>
      </c>
      <c r="M4" s="29"/>
      <c r="O4" s="6" t="s">
        <v>5</v>
      </c>
    </row>
    <row r="5" spans="1:19" s="3" customFormat="1">
      <c r="A5" s="4" t="s">
        <v>6</v>
      </c>
      <c r="B5" s="16">
        <v>334161</v>
      </c>
      <c r="C5" s="16">
        <v>184850</v>
      </c>
      <c r="D5" s="16">
        <v>149311</v>
      </c>
      <c r="E5" s="30">
        <v>340348</v>
      </c>
      <c r="F5" s="30">
        <v>189788</v>
      </c>
      <c r="G5" s="30">
        <v>150560</v>
      </c>
      <c r="H5" s="3">
        <v>337331</v>
      </c>
      <c r="I5" s="3">
        <v>187547</v>
      </c>
      <c r="J5" s="3">
        <v>149784</v>
      </c>
      <c r="K5" s="30">
        <v>343097</v>
      </c>
      <c r="L5" s="30">
        <v>194808</v>
      </c>
      <c r="M5" s="30">
        <v>148289</v>
      </c>
      <c r="N5" s="27">
        <f>SUM(O5:P5)</f>
        <v>338734.25</v>
      </c>
      <c r="O5" s="28">
        <f>AVERAGE(C5,F5,I5,L5)</f>
        <v>189248.25</v>
      </c>
      <c r="P5" s="28">
        <f>AVERAGE(D5,G5,J5,M5)</f>
        <v>149486</v>
      </c>
      <c r="R5" s="35"/>
    </row>
    <row r="6" spans="1:19">
      <c r="A6" s="5" t="s">
        <v>7</v>
      </c>
      <c r="B6" s="17">
        <v>31235</v>
      </c>
      <c r="C6" s="17">
        <v>12118</v>
      </c>
      <c r="D6" s="17">
        <v>19117</v>
      </c>
      <c r="E6" s="29">
        <v>27492</v>
      </c>
      <c r="F6" s="29">
        <v>11147</v>
      </c>
      <c r="G6" s="29">
        <v>16345</v>
      </c>
      <c r="H6" s="6">
        <v>28013</v>
      </c>
      <c r="I6" s="6">
        <v>10711</v>
      </c>
      <c r="J6" s="6">
        <v>17302</v>
      </c>
      <c r="K6" s="29">
        <v>30542</v>
      </c>
      <c r="L6" s="29">
        <v>11302</v>
      </c>
      <c r="M6" s="29">
        <v>19240</v>
      </c>
      <c r="N6" s="27">
        <f t="shared" ref="N6:N19" si="0">SUM(O6:P6)</f>
        <v>29320</v>
      </c>
      <c r="O6" s="28">
        <v>11319</v>
      </c>
      <c r="P6" s="28">
        <f t="shared" ref="P6:P19" si="1">AVERAGE(D6,G6,J6,M6)</f>
        <v>18001</v>
      </c>
    </row>
    <row r="7" spans="1:19">
      <c r="A7" s="6" t="s">
        <v>8</v>
      </c>
      <c r="B7" s="17">
        <v>42652</v>
      </c>
      <c r="C7" s="17">
        <v>23399</v>
      </c>
      <c r="D7" s="17">
        <v>19253</v>
      </c>
      <c r="E7" s="29">
        <v>44853</v>
      </c>
      <c r="F7" s="29">
        <v>24782</v>
      </c>
      <c r="G7" s="29">
        <v>20071</v>
      </c>
      <c r="H7" s="6">
        <v>42057</v>
      </c>
      <c r="I7" s="6">
        <v>21261</v>
      </c>
      <c r="J7" s="6">
        <v>20796</v>
      </c>
      <c r="K7" s="29">
        <v>36384</v>
      </c>
      <c r="L7" s="29">
        <v>21453</v>
      </c>
      <c r="M7" s="29">
        <v>14931</v>
      </c>
      <c r="N7" s="27">
        <f t="shared" si="0"/>
        <v>41486.5</v>
      </c>
      <c r="O7" s="28">
        <f t="shared" ref="O6:O19" si="2">AVERAGE(C7,F7,I7,L7)</f>
        <v>22723.75</v>
      </c>
      <c r="P7" s="28">
        <f t="shared" si="1"/>
        <v>18762.75</v>
      </c>
    </row>
    <row r="8" spans="1:19">
      <c r="A8" s="7" t="s">
        <v>9</v>
      </c>
      <c r="B8" s="17">
        <v>112291</v>
      </c>
      <c r="C8" s="17">
        <v>72694</v>
      </c>
      <c r="D8" s="17">
        <v>39597</v>
      </c>
      <c r="E8" s="29">
        <v>116736</v>
      </c>
      <c r="F8" s="29">
        <v>70343</v>
      </c>
      <c r="G8" s="29">
        <v>46393</v>
      </c>
      <c r="H8" s="6">
        <v>110908</v>
      </c>
      <c r="I8" s="6">
        <v>68987</v>
      </c>
      <c r="J8" s="6">
        <v>41921</v>
      </c>
      <c r="K8" s="29">
        <v>114153</v>
      </c>
      <c r="L8" s="29">
        <v>74624</v>
      </c>
      <c r="M8" s="29">
        <v>39529</v>
      </c>
      <c r="N8" s="27">
        <f t="shared" si="0"/>
        <v>113522</v>
      </c>
      <c r="O8" s="28">
        <f t="shared" si="2"/>
        <v>71662</v>
      </c>
      <c r="P8" s="28">
        <f t="shared" si="1"/>
        <v>41860</v>
      </c>
    </row>
    <row r="9" spans="1:19">
      <c r="A9" s="7" t="s">
        <v>10</v>
      </c>
      <c r="B9" s="17">
        <v>41370</v>
      </c>
      <c r="C9" s="17">
        <v>21846</v>
      </c>
      <c r="D9" s="17">
        <v>19524</v>
      </c>
      <c r="E9" s="29">
        <v>39660</v>
      </c>
      <c r="F9" s="29">
        <v>24659</v>
      </c>
      <c r="G9" s="29">
        <v>15001</v>
      </c>
      <c r="H9" s="6">
        <v>40342</v>
      </c>
      <c r="I9" s="6">
        <v>25216</v>
      </c>
      <c r="J9" s="6">
        <v>15126</v>
      </c>
      <c r="K9" s="29">
        <v>41746</v>
      </c>
      <c r="L9" s="29">
        <v>25089</v>
      </c>
      <c r="M9" s="29">
        <v>16657</v>
      </c>
      <c r="N9" s="27">
        <f t="shared" si="0"/>
        <v>40779</v>
      </c>
      <c r="O9" s="28">
        <v>24202</v>
      </c>
      <c r="P9" s="28">
        <f t="shared" si="1"/>
        <v>16577</v>
      </c>
    </row>
    <row r="10" spans="1:19">
      <c r="A10" s="6" t="s">
        <v>11</v>
      </c>
      <c r="B10" s="20">
        <f>SUM(B11:B13)</f>
        <v>50042</v>
      </c>
      <c r="C10" s="20">
        <f t="shared" ref="C10:D10" si="3">SUM(C11:C13)</f>
        <v>28566</v>
      </c>
      <c r="D10" s="20">
        <f t="shared" si="3"/>
        <v>21476</v>
      </c>
      <c r="E10" s="29">
        <v>47511</v>
      </c>
      <c r="F10" s="29">
        <v>29643</v>
      </c>
      <c r="G10" s="29">
        <v>17868</v>
      </c>
      <c r="H10" s="6">
        <v>51935</v>
      </c>
      <c r="I10" s="6">
        <v>31248</v>
      </c>
      <c r="J10" s="6">
        <v>20687</v>
      </c>
      <c r="K10" s="29">
        <v>62212</v>
      </c>
      <c r="L10" s="29">
        <v>35197</v>
      </c>
      <c r="M10" s="29">
        <v>27015</v>
      </c>
      <c r="N10" s="27">
        <f t="shared" si="0"/>
        <v>52924.5</v>
      </c>
      <c r="O10" s="28">
        <f t="shared" si="2"/>
        <v>31163.5</v>
      </c>
      <c r="P10" s="28">
        <v>21761</v>
      </c>
    </row>
    <row r="11" spans="1:19">
      <c r="A11" s="8" t="s">
        <v>12</v>
      </c>
      <c r="B11" s="17">
        <v>45761</v>
      </c>
      <c r="C11" s="17">
        <v>25875</v>
      </c>
      <c r="D11" s="17">
        <v>19886</v>
      </c>
      <c r="E11" s="29">
        <v>45352</v>
      </c>
      <c r="F11" s="29">
        <v>27892</v>
      </c>
      <c r="G11" s="29">
        <v>17460</v>
      </c>
      <c r="H11" s="6">
        <v>48959</v>
      </c>
      <c r="I11" s="6">
        <v>28983</v>
      </c>
      <c r="J11" s="6">
        <v>19976</v>
      </c>
      <c r="K11" s="29">
        <v>58732</v>
      </c>
      <c r="L11" s="29">
        <v>32321</v>
      </c>
      <c r="M11" s="29">
        <v>26411</v>
      </c>
      <c r="N11" s="27">
        <f t="shared" si="0"/>
        <v>49701</v>
      </c>
      <c r="O11" s="28">
        <f t="shared" si="2"/>
        <v>28767.75</v>
      </c>
      <c r="P11" s="28">
        <f t="shared" si="1"/>
        <v>20933.25</v>
      </c>
    </row>
    <row r="12" spans="1:19">
      <c r="A12" s="8" t="s">
        <v>13</v>
      </c>
      <c r="B12" s="17">
        <v>4227</v>
      </c>
      <c r="C12" s="17">
        <v>2637</v>
      </c>
      <c r="D12" s="17">
        <v>1590</v>
      </c>
      <c r="E12" s="29">
        <v>2113</v>
      </c>
      <c r="F12" s="29">
        <v>1705</v>
      </c>
      <c r="G12" s="29">
        <v>408</v>
      </c>
      <c r="H12" s="6">
        <v>2976</v>
      </c>
      <c r="I12" s="6">
        <v>2265</v>
      </c>
      <c r="J12" s="6">
        <v>711</v>
      </c>
      <c r="K12" s="29">
        <v>3480</v>
      </c>
      <c r="L12" s="29">
        <v>2876</v>
      </c>
      <c r="M12" s="29">
        <v>604</v>
      </c>
      <c r="N12" s="27">
        <f t="shared" si="0"/>
        <v>3199</v>
      </c>
      <c r="O12" s="28">
        <f t="shared" si="2"/>
        <v>2370.75</v>
      </c>
      <c r="P12" s="28">
        <f t="shared" si="1"/>
        <v>828.25</v>
      </c>
    </row>
    <row r="13" spans="1:19">
      <c r="A13" s="9" t="s">
        <v>14</v>
      </c>
      <c r="B13" s="18">
        <v>54</v>
      </c>
      <c r="C13" s="19">
        <v>54</v>
      </c>
      <c r="D13" s="42">
        <v>0</v>
      </c>
      <c r="E13" s="29">
        <v>46</v>
      </c>
      <c r="F13" s="29">
        <v>46</v>
      </c>
      <c r="G13" s="29">
        <v>0</v>
      </c>
      <c r="H13" s="6">
        <v>0</v>
      </c>
      <c r="I13" s="32">
        <v>0</v>
      </c>
      <c r="J13" s="6">
        <v>0</v>
      </c>
      <c r="K13" s="29">
        <v>0</v>
      </c>
      <c r="L13" s="36">
        <v>0</v>
      </c>
      <c r="M13" s="29">
        <v>0</v>
      </c>
      <c r="N13" s="27">
        <f t="shared" si="0"/>
        <v>25</v>
      </c>
      <c r="O13" s="28">
        <f t="shared" si="2"/>
        <v>25</v>
      </c>
      <c r="P13" s="28">
        <f t="shared" si="1"/>
        <v>0</v>
      </c>
    </row>
    <row r="14" spans="1:19">
      <c r="A14" s="6" t="s">
        <v>15</v>
      </c>
      <c r="B14" s="20">
        <f>SUM(B15:B17)</f>
        <v>54708</v>
      </c>
      <c r="C14" s="20">
        <f t="shared" ref="C14:D14" si="4">SUM(C15:C17)</f>
        <v>25018</v>
      </c>
      <c r="D14" s="20">
        <f t="shared" si="4"/>
        <v>29690</v>
      </c>
      <c r="E14" s="29">
        <v>62504</v>
      </c>
      <c r="F14" s="29">
        <v>28312</v>
      </c>
      <c r="G14" s="29">
        <v>34192</v>
      </c>
      <c r="H14" s="6">
        <v>63957</v>
      </c>
      <c r="I14" s="6">
        <v>30005</v>
      </c>
      <c r="J14" s="6">
        <v>33952</v>
      </c>
      <c r="K14" s="29">
        <v>57593</v>
      </c>
      <c r="L14" s="29">
        <v>26796</v>
      </c>
      <c r="M14" s="29">
        <v>30797</v>
      </c>
      <c r="N14" s="27">
        <f t="shared" si="0"/>
        <v>59690.5</v>
      </c>
      <c r="O14" s="28">
        <f t="shared" si="2"/>
        <v>27532.75</v>
      </c>
      <c r="P14" s="28">
        <f t="shared" si="1"/>
        <v>32157.75</v>
      </c>
    </row>
    <row r="15" spans="1:19">
      <c r="A15" s="9" t="s">
        <v>16</v>
      </c>
      <c r="B15" s="17">
        <v>29926</v>
      </c>
      <c r="C15" s="17">
        <v>14020</v>
      </c>
      <c r="D15" s="17">
        <v>15906</v>
      </c>
      <c r="E15" s="29">
        <v>32767</v>
      </c>
      <c r="F15" s="29">
        <v>16566</v>
      </c>
      <c r="G15" s="29">
        <v>16201</v>
      </c>
      <c r="H15" s="6">
        <v>32680</v>
      </c>
      <c r="I15" s="6">
        <v>16942</v>
      </c>
      <c r="J15" s="6">
        <v>15738</v>
      </c>
      <c r="K15" s="29">
        <v>27139</v>
      </c>
      <c r="L15" s="29">
        <v>11324</v>
      </c>
      <c r="M15" s="29">
        <v>15815</v>
      </c>
      <c r="N15" s="27">
        <f t="shared" si="0"/>
        <v>30628</v>
      </c>
      <c r="O15" s="28">
        <f t="shared" si="2"/>
        <v>14713</v>
      </c>
      <c r="P15" s="28">
        <f t="shared" si="1"/>
        <v>15915</v>
      </c>
      <c r="S15" s="33"/>
    </row>
    <row r="16" spans="1:19">
      <c r="A16" s="9" t="s">
        <v>17</v>
      </c>
      <c r="B16" s="17">
        <v>12779</v>
      </c>
      <c r="C16" s="17">
        <v>8727</v>
      </c>
      <c r="D16" s="17">
        <v>4052</v>
      </c>
      <c r="E16" s="29">
        <v>14147</v>
      </c>
      <c r="F16" s="29">
        <v>7469</v>
      </c>
      <c r="G16" s="29">
        <v>6678</v>
      </c>
      <c r="H16" s="6">
        <v>15150</v>
      </c>
      <c r="I16" s="6">
        <v>8121</v>
      </c>
      <c r="J16" s="6">
        <v>7029</v>
      </c>
      <c r="K16" s="29">
        <v>17137</v>
      </c>
      <c r="L16" s="29">
        <v>11438</v>
      </c>
      <c r="M16" s="29">
        <v>5699</v>
      </c>
      <c r="N16" s="27">
        <v>14804</v>
      </c>
      <c r="O16" s="28">
        <f t="shared" si="2"/>
        <v>8938.75</v>
      </c>
      <c r="P16" s="28">
        <f t="shared" si="1"/>
        <v>5864.5</v>
      </c>
      <c r="S16" s="33"/>
    </row>
    <row r="17" spans="1:18">
      <c r="A17" s="9" t="s">
        <v>18</v>
      </c>
      <c r="B17" s="17">
        <v>12003</v>
      </c>
      <c r="C17" s="17">
        <v>2271</v>
      </c>
      <c r="D17" s="17">
        <v>9732</v>
      </c>
      <c r="E17" s="29">
        <v>15590</v>
      </c>
      <c r="F17" s="29">
        <v>4277</v>
      </c>
      <c r="G17" s="29">
        <v>11313</v>
      </c>
      <c r="H17" s="6">
        <v>16127</v>
      </c>
      <c r="I17" s="6">
        <v>4942</v>
      </c>
      <c r="J17" s="6">
        <v>11185</v>
      </c>
      <c r="K17" s="29">
        <v>13317</v>
      </c>
      <c r="L17" s="29">
        <v>4034</v>
      </c>
      <c r="M17" s="29">
        <v>9283</v>
      </c>
      <c r="N17" s="27">
        <f t="shared" si="0"/>
        <v>14259.25</v>
      </c>
      <c r="O17" s="28">
        <f t="shared" si="2"/>
        <v>3881</v>
      </c>
      <c r="P17" s="28">
        <f t="shared" si="1"/>
        <v>10378.25</v>
      </c>
    </row>
    <row r="18" spans="1:18">
      <c r="A18" s="8" t="s">
        <v>19</v>
      </c>
      <c r="B18" s="17">
        <v>437</v>
      </c>
      <c r="C18" s="17">
        <v>370</v>
      </c>
      <c r="D18" s="25">
        <v>67</v>
      </c>
      <c r="E18" s="29">
        <v>713</v>
      </c>
      <c r="F18" s="29">
        <v>410</v>
      </c>
      <c r="G18" s="29">
        <v>303</v>
      </c>
      <c r="H18" s="6">
        <v>59</v>
      </c>
      <c r="I18" s="6">
        <v>59</v>
      </c>
      <c r="J18" s="6">
        <v>0</v>
      </c>
      <c r="K18" s="29">
        <v>229</v>
      </c>
      <c r="L18" s="29">
        <v>148</v>
      </c>
      <c r="M18" s="29">
        <v>81</v>
      </c>
      <c r="N18" s="27">
        <f t="shared" si="0"/>
        <v>359.5</v>
      </c>
      <c r="O18" s="28">
        <f t="shared" si="2"/>
        <v>246.75</v>
      </c>
      <c r="P18" s="28">
        <f t="shared" si="1"/>
        <v>112.75</v>
      </c>
      <c r="R18" s="34"/>
    </row>
    <row r="19" spans="1:18">
      <c r="A19" s="8" t="s">
        <v>20</v>
      </c>
      <c r="B19" s="18">
        <v>1426</v>
      </c>
      <c r="C19" s="19">
        <v>839</v>
      </c>
      <c r="D19" s="18">
        <v>587</v>
      </c>
      <c r="E19" s="29">
        <v>879</v>
      </c>
      <c r="F19" s="29">
        <v>492</v>
      </c>
      <c r="G19" s="29">
        <v>387</v>
      </c>
      <c r="H19" s="6">
        <v>60</v>
      </c>
      <c r="I19" s="6">
        <v>60</v>
      </c>
      <c r="J19" s="6">
        <v>0</v>
      </c>
      <c r="K19" s="29">
        <v>238</v>
      </c>
      <c r="L19" s="29">
        <v>199</v>
      </c>
      <c r="M19" s="29">
        <v>39</v>
      </c>
      <c r="N19" s="27">
        <f t="shared" si="0"/>
        <v>650.25</v>
      </c>
      <c r="O19" s="28">
        <v>397</v>
      </c>
      <c r="P19" s="28">
        <f t="shared" si="1"/>
        <v>253.25</v>
      </c>
    </row>
    <row r="20" spans="1:18">
      <c r="B20" s="21"/>
      <c r="C20" s="22" t="s">
        <v>21</v>
      </c>
      <c r="D20" s="21"/>
      <c r="E20" s="29"/>
      <c r="F20" s="29" t="s">
        <v>21</v>
      </c>
      <c r="G20" s="29"/>
      <c r="I20" s="6" t="s">
        <v>21</v>
      </c>
      <c r="K20" s="29"/>
      <c r="L20" s="29" t="s">
        <v>21</v>
      </c>
      <c r="M20" s="29"/>
    </row>
    <row r="21" spans="1:18" s="3" customFormat="1">
      <c r="A21" s="10" t="s">
        <v>6</v>
      </c>
      <c r="B21" s="26">
        <f>SUM(B22:B26)+B30+B34+B35</f>
        <v>99.999999999999986</v>
      </c>
      <c r="C21" s="26">
        <f>SUM(C22:C26)+C30+C34-0.02+C35+0.02</f>
        <v>100</v>
      </c>
      <c r="D21" s="26">
        <f>SUM(D22:D26)+D30+D34+D35-0.02</f>
        <v>99.999999999999986</v>
      </c>
      <c r="E21" s="30">
        <v>99.995731897939763</v>
      </c>
      <c r="F21" s="29">
        <v>100</v>
      </c>
      <c r="G21" s="30">
        <v>100</v>
      </c>
      <c r="H21" s="3">
        <v>100</v>
      </c>
      <c r="I21" s="3">
        <v>100</v>
      </c>
      <c r="J21" s="3">
        <v>100</v>
      </c>
      <c r="K21" s="30">
        <v>100</v>
      </c>
      <c r="L21" s="30">
        <v>99.994918073179747</v>
      </c>
      <c r="M21" s="30">
        <v>100</v>
      </c>
      <c r="N21" s="39">
        <f>N22+N23+N24+N25+N34+N35</f>
        <v>66.753583376939289</v>
      </c>
    </row>
    <row r="22" spans="1:18">
      <c r="A22" s="5" t="s">
        <v>7</v>
      </c>
      <c r="B22" s="23">
        <f t="shared" ref="B22:B28" si="5">B6/$B$5*100</f>
        <v>9.3472906772483917</v>
      </c>
      <c r="C22" s="23">
        <f>C6/$C$5*100</f>
        <v>6.555585609954016</v>
      </c>
      <c r="D22" s="23">
        <f>D6/$D$5*100</f>
        <v>12.803477305757779</v>
      </c>
      <c r="E22" s="29">
        <v>8.0776146767426287</v>
      </c>
      <c r="F22" s="29">
        <v>5.8733955782241232</v>
      </c>
      <c r="G22" s="29">
        <v>10.856137088204038</v>
      </c>
      <c r="H22" s="6">
        <v>8.304306452712618</v>
      </c>
      <c r="I22" s="6">
        <v>5.7111017504945423</v>
      </c>
      <c r="J22" s="6">
        <v>11.551300539443465</v>
      </c>
      <c r="K22" s="29">
        <v>8.9018557434194996</v>
      </c>
      <c r="L22" s="29">
        <v>5.8016097901523551</v>
      </c>
      <c r="M22" s="29">
        <v>12.974664337880759</v>
      </c>
      <c r="N22" s="37">
        <f>N6/$N$5*100</f>
        <v>8.6557529981098753</v>
      </c>
      <c r="O22" s="37">
        <f t="shared" ref="O22:P22" si="6">O6/$N$5*100</f>
        <v>3.3415575779538091</v>
      </c>
      <c r="P22" s="37">
        <f t="shared" si="6"/>
        <v>5.3141954201560662</v>
      </c>
    </row>
    <row r="23" spans="1:18">
      <c r="A23" s="6" t="s">
        <v>8</v>
      </c>
      <c r="B23" s="23">
        <f t="shared" si="5"/>
        <v>12.763907218376772</v>
      </c>
      <c r="C23" s="23">
        <f>C7/$C$5*100</f>
        <v>12.658371652691372</v>
      </c>
      <c r="D23" s="23">
        <f t="shared" ref="D23:D33" si="7">D7/$D$5*100</f>
        <v>12.894562356423842</v>
      </c>
      <c r="E23" s="29">
        <v>13.178570169356071</v>
      </c>
      <c r="F23" s="29">
        <v>13.05772756970936</v>
      </c>
      <c r="G23" s="29">
        <v>13.330897980871415</v>
      </c>
      <c r="H23" s="6">
        <v>12.467576356753456</v>
      </c>
      <c r="I23" s="6">
        <v>11.336358352839556</v>
      </c>
      <c r="J23" s="6">
        <v>13.883992949847782</v>
      </c>
      <c r="K23" s="29">
        <v>10.604581211727297</v>
      </c>
      <c r="L23" s="29">
        <v>11.012381421707527</v>
      </c>
      <c r="M23" s="29">
        <v>10.068852038923994</v>
      </c>
      <c r="N23" s="37">
        <f t="shared" ref="N23:P35" si="8">N7/$N$5*100</f>
        <v>12.247506710644112</v>
      </c>
      <c r="O23" s="37">
        <f t="shared" si="8"/>
        <v>6.7084299860436323</v>
      </c>
      <c r="P23" s="37">
        <f t="shared" si="8"/>
        <v>5.5390767246004797</v>
      </c>
    </row>
    <row r="24" spans="1:18">
      <c r="A24" s="7" t="s">
        <v>9</v>
      </c>
      <c r="B24" s="23">
        <f t="shared" si="5"/>
        <v>33.603861611618349</v>
      </c>
      <c r="C24" s="23">
        <f t="shared" ref="C24:C35" si="9">C8/$C$5*100</f>
        <v>39.325939951311874</v>
      </c>
      <c r="D24" s="23">
        <f t="shared" si="7"/>
        <v>26.519814347234966</v>
      </c>
      <c r="E24" s="29">
        <v>34.299011599891877</v>
      </c>
      <c r="F24" s="29">
        <v>37.06398718570194</v>
      </c>
      <c r="G24" s="29">
        <v>30.813629117959618</v>
      </c>
      <c r="H24" s="6">
        <v>32.878093030287758</v>
      </c>
      <c r="I24" s="6">
        <v>36.783846182556907</v>
      </c>
      <c r="J24" s="6">
        <v>27.987635528494366</v>
      </c>
      <c r="K24" s="29">
        <v>33.27134891881888</v>
      </c>
      <c r="L24" s="29">
        <v>38.306435054001895</v>
      </c>
      <c r="M24" s="29">
        <v>26.656731112894416</v>
      </c>
      <c r="N24" s="37">
        <f t="shared" si="8"/>
        <v>33.513587716624464</v>
      </c>
      <c r="O24" s="37">
        <f t="shared" si="8"/>
        <v>21.155817576758182</v>
      </c>
      <c r="P24" s="37">
        <f t="shared" si="8"/>
        <v>12.357770139866281</v>
      </c>
    </row>
    <row r="25" spans="1:18">
      <c r="A25" s="7" t="s">
        <v>10</v>
      </c>
      <c r="B25" s="23">
        <f t="shared" si="5"/>
        <v>12.380259814879654</v>
      </c>
      <c r="C25" s="23">
        <f t="shared" si="9"/>
        <v>11.818230998106573</v>
      </c>
      <c r="D25" s="23">
        <f t="shared" si="7"/>
        <v>13.076062714736356</v>
      </c>
      <c r="E25" s="29">
        <v>11.65277892039912</v>
      </c>
      <c r="F25" s="29">
        <v>12.992918414230614</v>
      </c>
      <c r="G25" s="29">
        <v>9.9634697130712002</v>
      </c>
      <c r="H25" s="6">
        <v>11.949173630647643</v>
      </c>
      <c r="I25" s="6">
        <v>13.4451630791215</v>
      </c>
      <c r="J25" s="6">
        <v>10.098541900336484</v>
      </c>
      <c r="K25" s="29">
        <v>12.167404553231302</v>
      </c>
      <c r="L25" s="29">
        <v>12.878834544782555</v>
      </c>
      <c r="M25" s="29">
        <v>11.232795419754668</v>
      </c>
      <c r="N25" s="37">
        <f t="shared" si="8"/>
        <v>12.038640910979625</v>
      </c>
      <c r="O25" s="37">
        <f t="shared" si="8"/>
        <v>7.1448340402542705</v>
      </c>
      <c r="P25" s="37">
        <f t="shared" si="8"/>
        <v>4.8938068707253546</v>
      </c>
    </row>
    <row r="26" spans="1:18">
      <c r="A26" s="6" t="s">
        <v>11</v>
      </c>
      <c r="B26" s="26">
        <f t="shared" si="5"/>
        <v>14.975416041967794</v>
      </c>
      <c r="C26" s="26">
        <f>C10/$C$5*100</f>
        <v>15.453611035975115</v>
      </c>
      <c r="D26" s="26">
        <f t="shared" si="7"/>
        <v>14.383401089002149</v>
      </c>
      <c r="E26" s="29">
        <v>13.95</v>
      </c>
      <c r="F26" s="29">
        <v>15.619006470377474</v>
      </c>
      <c r="G26" s="29">
        <v>11.86769394261424</v>
      </c>
      <c r="H26" s="6">
        <v>15.395857481227635</v>
      </c>
      <c r="I26" s="6">
        <v>16.661423536500184</v>
      </c>
      <c r="J26" s="6">
        <v>13.811221492282218</v>
      </c>
      <c r="K26" s="29">
        <v>18.132481484827906</v>
      </c>
      <c r="L26" s="29">
        <v>18.067533160855817</v>
      </c>
      <c r="M26" s="29">
        <v>18.217804422445361</v>
      </c>
      <c r="N26" s="37">
        <f t="shared" si="8"/>
        <v>15.62419507327647</v>
      </c>
      <c r="O26" s="37">
        <f t="shared" si="8"/>
        <v>9.1999849439494241</v>
      </c>
      <c r="P26" s="37">
        <f t="shared" si="8"/>
        <v>6.4242101293270455</v>
      </c>
    </row>
    <row r="27" spans="1:18">
      <c r="A27" s="8" t="s">
        <v>12</v>
      </c>
      <c r="B27" s="23">
        <f t="shared" si="5"/>
        <v>13.69429706039903</v>
      </c>
      <c r="C27" s="23">
        <f t="shared" si="9"/>
        <v>13.997836083310791</v>
      </c>
      <c r="D27" s="23">
        <f t="shared" si="7"/>
        <v>13.318509687832778</v>
      </c>
      <c r="E27" s="29">
        <v>13.32</v>
      </c>
      <c r="F27" s="29">
        <v>14.69639808628575</v>
      </c>
      <c r="G27" s="29">
        <v>11.596705632306058</v>
      </c>
      <c r="H27" s="6">
        <v>14.513637940183379</v>
      </c>
      <c r="I27" s="6">
        <v>15.453726265949335</v>
      </c>
      <c r="J27" s="6">
        <v>13.336537947978421</v>
      </c>
      <c r="K27" s="29">
        <v>17.118191065500426</v>
      </c>
      <c r="L27" s="29">
        <v>16.591207753275018</v>
      </c>
      <c r="M27" s="29">
        <v>17.810491675039955</v>
      </c>
      <c r="N27" s="37">
        <f t="shared" si="8"/>
        <v>14.672564111836934</v>
      </c>
      <c r="O27" s="37">
        <f t="shared" si="8"/>
        <v>8.4927195877003872</v>
      </c>
      <c r="P27" s="37">
        <f t="shared" si="8"/>
        <v>6.1798445241365467</v>
      </c>
    </row>
    <row r="28" spans="1:18">
      <c r="A28" s="8" t="s">
        <v>13</v>
      </c>
      <c r="B28" s="23">
        <f t="shared" si="5"/>
        <v>1.2649591065384651</v>
      </c>
      <c r="C28" s="23">
        <f>C12/$C$5*100-0.01</f>
        <v>1.4165620773600216</v>
      </c>
      <c r="D28" s="23">
        <f t="shared" si="7"/>
        <v>1.0648914011693713</v>
      </c>
      <c r="E28" s="29">
        <v>0.62083514520432037</v>
      </c>
      <c r="F28" s="29">
        <v>0.89837081375007899</v>
      </c>
      <c r="G28" s="29">
        <v>0.27098831030818282</v>
      </c>
      <c r="H28" s="6">
        <v>0.88221954104425615</v>
      </c>
      <c r="I28" s="6">
        <v>1.2076972705508484</v>
      </c>
      <c r="J28" s="6">
        <v>0.4746835443037975</v>
      </c>
      <c r="K28" s="29">
        <v>1.0142904193274789</v>
      </c>
      <c r="L28" s="29">
        <v>1.4763254075807974</v>
      </c>
      <c r="M28" s="29">
        <v>0.4073127474054043</v>
      </c>
      <c r="N28" s="37">
        <f t="shared" si="8"/>
        <v>0.94439815282924588</v>
      </c>
      <c r="O28" s="37">
        <f t="shared" si="8"/>
        <v>0.69988493929976081</v>
      </c>
      <c r="P28" s="37">
        <f t="shared" si="8"/>
        <v>0.24451321352948513</v>
      </c>
    </row>
    <row r="29" spans="1:18">
      <c r="A29" s="9" t="s">
        <v>22</v>
      </c>
      <c r="B29" s="23">
        <f>B13/$B$5*100+0.01</f>
        <v>2.6159875030299762E-2</v>
      </c>
      <c r="C29" s="23">
        <f t="shared" si="9"/>
        <v>2.9212875304300785E-2</v>
      </c>
      <c r="D29" s="23" t="s">
        <v>24</v>
      </c>
      <c r="E29" s="29">
        <v>1.3515578172928883E-2</v>
      </c>
      <c r="F29" s="29">
        <v>2.4237570341644362E-2</v>
      </c>
      <c r="G29" s="29" t="s">
        <v>25</v>
      </c>
      <c r="H29" s="6" t="s">
        <v>25</v>
      </c>
      <c r="I29" s="6" t="s">
        <v>25</v>
      </c>
      <c r="J29" s="6" t="s">
        <v>25</v>
      </c>
      <c r="K29" s="29" t="s">
        <v>25</v>
      </c>
      <c r="L29" s="29" t="s">
        <v>25</v>
      </c>
      <c r="M29" s="29" t="s">
        <v>25</v>
      </c>
      <c r="N29" s="37">
        <f t="shared" si="8"/>
        <v>7.3804169492751323E-3</v>
      </c>
      <c r="O29" s="37">
        <f t="shared" si="8"/>
        <v>7.3804169492751323E-3</v>
      </c>
      <c r="P29" s="38" t="s">
        <v>25</v>
      </c>
    </row>
    <row r="30" spans="1:18">
      <c r="A30" s="6" t="s">
        <v>15</v>
      </c>
      <c r="B30" s="26">
        <f t="shared" ref="B30:B35" si="10">B14/$B$5*100</f>
        <v>16.371748947363695</v>
      </c>
      <c r="C30" s="26">
        <f t="shared" si="9"/>
        <v>13.534216932648095</v>
      </c>
      <c r="D30" s="26">
        <f t="shared" si="7"/>
        <v>19.884670252024296</v>
      </c>
      <c r="E30" s="29">
        <v>18.37</v>
      </c>
      <c r="F30" s="29">
        <v>14.917697641579025</v>
      </c>
      <c r="G30" s="29">
        <v>22.709883103081825</v>
      </c>
      <c r="H30" s="6">
        <v>18.959716124518646</v>
      </c>
      <c r="I30" s="6">
        <v>15.998656336811573</v>
      </c>
      <c r="J30" s="6">
        <v>22.667307589595683</v>
      </c>
      <c r="K30" s="29">
        <v>16.79</v>
      </c>
      <c r="L30" s="29">
        <v>13.75</v>
      </c>
      <c r="M30" s="29">
        <v>20.768229605702381</v>
      </c>
      <c r="N30" s="37">
        <f t="shared" si="8"/>
        <v>17.62163111642829</v>
      </c>
      <c r="O30" s="37">
        <f t="shared" si="8"/>
        <v>8.1281269904061961</v>
      </c>
      <c r="P30" s="37">
        <f t="shared" si="8"/>
        <v>9.4935041260220956</v>
      </c>
    </row>
    <row r="31" spans="1:18">
      <c r="A31" s="9" t="s">
        <v>16</v>
      </c>
      <c r="B31" s="23">
        <f t="shared" si="10"/>
        <v>8.9555633362361267</v>
      </c>
      <c r="C31" s="23">
        <f t="shared" si="9"/>
        <v>7.5845279956721665</v>
      </c>
      <c r="D31" s="23">
        <f t="shared" si="7"/>
        <v>10.652932469811335</v>
      </c>
      <c r="E31" s="29">
        <v>9.6274989128774084</v>
      </c>
      <c r="F31" s="29">
        <v>8.728686745210446</v>
      </c>
      <c r="G31" s="29">
        <v>10.760494155154092</v>
      </c>
      <c r="H31" s="6">
        <v>9.6878140461445881</v>
      </c>
      <c r="I31" s="6">
        <v>9.033468943784758</v>
      </c>
      <c r="J31" s="6">
        <v>10.507130267585323</v>
      </c>
      <c r="K31" s="29">
        <v>7.9100079569334625</v>
      </c>
      <c r="L31" s="29">
        <v>5.8129029608640304</v>
      </c>
      <c r="M31" s="29">
        <v>10.664985265259055</v>
      </c>
      <c r="N31" s="37">
        <f t="shared" si="8"/>
        <v>9.0418964128959498</v>
      </c>
      <c r="O31" s="37">
        <f t="shared" si="8"/>
        <v>4.3435229829874009</v>
      </c>
      <c r="P31" s="37">
        <f t="shared" si="8"/>
        <v>4.6983734299085489</v>
      </c>
    </row>
    <row r="32" spans="1:18">
      <c r="A32" s="9" t="s">
        <v>17</v>
      </c>
      <c r="B32" s="23">
        <f t="shared" si="10"/>
        <v>3.8242045002259388</v>
      </c>
      <c r="C32" s="23">
        <f t="shared" si="9"/>
        <v>4.7211252366783878</v>
      </c>
      <c r="D32" s="23">
        <f t="shared" si="7"/>
        <v>2.7137987154328886</v>
      </c>
      <c r="E32" s="29">
        <v>4.1566279220092381</v>
      </c>
      <c r="F32" s="29">
        <v>3.9354437582987329</v>
      </c>
      <c r="G32" s="29">
        <v>4.4354410201912859</v>
      </c>
      <c r="H32" s="6">
        <v>4.4911377845498928</v>
      </c>
      <c r="I32" s="6">
        <v>4.3301145846107909</v>
      </c>
      <c r="J32" s="6">
        <v>4.6927575709020983</v>
      </c>
      <c r="K32" s="29">
        <v>5</v>
      </c>
      <c r="L32" s="29">
        <v>5.871422118188165</v>
      </c>
      <c r="M32" s="29">
        <v>3.8431711050718529</v>
      </c>
      <c r="N32" s="37">
        <f t="shared" si="8"/>
        <v>4.3703877006827625</v>
      </c>
      <c r="O32" s="37">
        <f t="shared" si="8"/>
        <v>2.6388680802133235</v>
      </c>
      <c r="P32" s="37">
        <f t="shared" si="8"/>
        <v>1.7312982079609605</v>
      </c>
    </row>
    <row r="33" spans="1:16">
      <c r="A33" s="9" t="s">
        <v>18</v>
      </c>
      <c r="B33" s="23">
        <f t="shared" si="10"/>
        <v>3.5919811109016311</v>
      </c>
      <c r="C33" s="23">
        <f t="shared" si="9"/>
        <v>1.2285637002975385</v>
      </c>
      <c r="D33" s="23">
        <f t="shared" si="7"/>
        <v>6.5179390667800767</v>
      </c>
      <c r="E33" s="29">
        <v>4.5806057329556813</v>
      </c>
      <c r="F33" s="29">
        <v>2.2535671380698461</v>
      </c>
      <c r="G33" s="29">
        <v>7.5139479277364503</v>
      </c>
      <c r="H33" s="6">
        <v>4.7807642938241672</v>
      </c>
      <c r="I33" s="6">
        <v>2.635072808416024</v>
      </c>
      <c r="J33" s="6">
        <v>7.4674197511082632</v>
      </c>
      <c r="K33" s="29">
        <v>3.8814096305126542</v>
      </c>
      <c r="L33" s="29">
        <v>2.0707568477680587</v>
      </c>
      <c r="M33" s="29">
        <v>6.2600732353714701</v>
      </c>
      <c r="N33" s="37">
        <f t="shared" si="8"/>
        <v>4.2095684153580573</v>
      </c>
      <c r="O33" s="37">
        <f t="shared" si="8"/>
        <v>1.1457359272054717</v>
      </c>
      <c r="P33" s="37">
        <f t="shared" si="8"/>
        <v>3.0638324881525856</v>
      </c>
    </row>
    <row r="34" spans="1:16">
      <c r="A34" s="8" t="s">
        <v>19</v>
      </c>
      <c r="B34" s="23">
        <f t="shared" si="10"/>
        <v>0.13077528496742588</v>
      </c>
      <c r="C34" s="23">
        <f t="shared" si="9"/>
        <v>0.20016229375169053</v>
      </c>
      <c r="D34" s="23">
        <f>D18/$D$5*100+0.01</f>
        <v>5.4872782313426342E-2</v>
      </c>
      <c r="E34" s="29">
        <v>0.2094914616803977</v>
      </c>
      <c r="F34" s="29">
        <v>0.21603051826248237</v>
      </c>
      <c r="G34" s="29">
        <v>0.20124867162592988</v>
      </c>
      <c r="H34" s="6">
        <v>1.7490239556992984E-2</v>
      </c>
      <c r="I34" s="6">
        <v>3.1458780998896277E-2</v>
      </c>
      <c r="J34" s="6" t="s">
        <v>25</v>
      </c>
      <c r="K34" s="29">
        <v>6.6744972995974899E-2</v>
      </c>
      <c r="L34" s="29">
        <v>7.5972239333086944E-2</v>
      </c>
      <c r="M34" s="29">
        <v>5.4623067118936677E-2</v>
      </c>
      <c r="N34" s="37">
        <f t="shared" si="8"/>
        <v>0.10613039573057639</v>
      </c>
      <c r="O34" s="37">
        <f t="shared" si="8"/>
        <v>7.2844715289345566E-2</v>
      </c>
      <c r="P34" s="37">
        <f t="shared" si="8"/>
        <v>3.3285680441230849E-2</v>
      </c>
    </row>
    <row r="35" spans="1:16">
      <c r="A35" s="11" t="s">
        <v>20</v>
      </c>
      <c r="B35" s="24">
        <f t="shared" si="10"/>
        <v>0.42674040357791609</v>
      </c>
      <c r="C35" s="24">
        <f t="shared" si="9"/>
        <v>0.45388152556126588</v>
      </c>
      <c r="D35" s="24">
        <f>D19/$D$5*100+0.01</f>
        <v>0.40313915250718302</v>
      </c>
      <c r="E35" s="31">
        <v>0.2582650698696628</v>
      </c>
      <c r="F35" s="29">
        <v>0.25923662191497882</v>
      </c>
      <c r="G35" s="29">
        <v>0.25704038257173217</v>
      </c>
      <c r="H35" s="6">
        <v>1.7786684295247102E-2</v>
      </c>
      <c r="I35" s="6">
        <v>3.1991980676843675E-2</v>
      </c>
      <c r="J35" s="6" t="s">
        <v>25</v>
      </c>
      <c r="K35" s="29">
        <v>6.9368137873545968E-2</v>
      </c>
      <c r="L35" s="29">
        <v>0.10215186234651555</v>
      </c>
      <c r="M35" s="29">
        <v>2.6299995279488026E-2</v>
      </c>
      <c r="N35" s="43">
        <f t="shared" si="8"/>
        <v>0.19196464485064618</v>
      </c>
      <c r="O35" s="43">
        <f t="shared" si="8"/>
        <v>0.1172010211544891</v>
      </c>
      <c r="P35" s="43">
        <f t="shared" si="8"/>
        <v>7.4763623696157092E-2</v>
      </c>
    </row>
    <row r="37" spans="1:16" ht="21">
      <c r="A37" s="6" t="s">
        <v>23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Lenovo</cp:lastModifiedBy>
  <dcterms:created xsi:type="dcterms:W3CDTF">2021-06-08T02:08:15Z</dcterms:created>
  <dcterms:modified xsi:type="dcterms:W3CDTF">2023-02-24T10:10:01Z</dcterms:modified>
</cp:coreProperties>
</file>