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5" sheetId="1" r:id="rId1"/>
  </sheets>
  <definedNames>
    <definedName name="_xlnm.Print_Area" localSheetId="0">'T-3.5'!$A$1:$W$42</definedName>
  </definedNames>
  <calcPr calcId="124519"/>
</workbook>
</file>

<file path=xl/calcChain.xml><?xml version="1.0" encoding="utf-8"?>
<calcChain xmlns="http://schemas.openxmlformats.org/spreadsheetml/2006/main">
  <c r="I14" i="1"/>
  <c r="F14" s="1"/>
  <c r="J14"/>
  <c r="L14"/>
  <c r="L13" s="1"/>
  <c r="K13" s="1"/>
  <c r="M14"/>
  <c r="M13" s="1"/>
  <c r="Z14"/>
  <c r="Z13" s="1"/>
  <c r="AA14"/>
  <c r="AA13" s="1"/>
  <c r="AB14"/>
  <c r="AB13" s="1"/>
  <c r="AC14"/>
  <c r="AC13" s="1"/>
  <c r="AD14"/>
  <c r="AD13" s="1"/>
  <c r="AE14"/>
  <c r="AE13" s="1"/>
  <c r="AF14"/>
  <c r="AF13" s="1"/>
  <c r="AG14"/>
  <c r="AG13" s="1"/>
  <c r="AH14"/>
  <c r="AH13" s="1"/>
  <c r="AI14"/>
  <c r="AI13" s="1"/>
  <c r="AJ14"/>
  <c r="AJ13" s="1"/>
  <c r="AK14"/>
  <c r="AK13" s="1"/>
  <c r="AL14"/>
  <c r="AL13" s="1"/>
  <c r="AM14"/>
  <c r="AM13" s="1"/>
  <c r="AN14"/>
  <c r="AN13" s="1"/>
  <c r="AP14"/>
  <c r="AP13" s="1"/>
  <c r="AQ14"/>
  <c r="AQ13" s="1"/>
  <c r="AR14"/>
  <c r="AR13" s="1"/>
  <c r="AS14"/>
  <c r="AS13" s="1"/>
  <c r="AT14"/>
  <c r="AT13" s="1"/>
  <c r="AU14"/>
  <c r="AU13" s="1"/>
  <c r="AV14"/>
  <c r="AV13" s="1"/>
  <c r="AW14"/>
  <c r="AW13" s="1"/>
  <c r="AX14"/>
  <c r="AX13" s="1"/>
  <c r="AY14"/>
  <c r="AY13" s="1"/>
  <c r="AZ14"/>
  <c r="AZ13" s="1"/>
  <c r="BA14"/>
  <c r="BA13" s="1"/>
  <c r="BB14"/>
  <c r="BB13" s="1"/>
  <c r="BC14"/>
  <c r="BC13" s="1"/>
  <c r="BD14"/>
  <c r="BD13" s="1"/>
  <c r="BF14"/>
  <c r="BF13" s="1"/>
  <c r="BG14"/>
  <c r="BG13" s="1"/>
  <c r="BH14"/>
  <c r="BH13" s="1"/>
  <c r="BI14"/>
  <c r="BI13" s="1"/>
  <c r="BJ14"/>
  <c r="BJ13" s="1"/>
  <c r="BK14"/>
  <c r="BK13" s="1"/>
  <c r="BL14"/>
  <c r="BL13" s="1"/>
  <c r="BM14"/>
  <c r="BM13" s="1"/>
  <c r="BN14"/>
  <c r="BN13" s="1"/>
  <c r="BO14"/>
  <c r="BO13" s="1"/>
  <c r="BP14"/>
  <c r="BP13" s="1"/>
  <c r="BQ14"/>
  <c r="BQ13" s="1"/>
  <c r="BR14"/>
  <c r="BR13" s="1"/>
  <c r="BS14"/>
  <c r="BS13" s="1"/>
  <c r="BT14"/>
  <c r="BT13" s="1"/>
  <c r="F15"/>
  <c r="G15"/>
  <c r="H15"/>
  <c r="E15" s="1"/>
  <c r="K15"/>
  <c r="F16"/>
  <c r="G16"/>
  <c r="H16"/>
  <c r="E16" s="1"/>
  <c r="K16"/>
  <c r="F17"/>
  <c r="G17"/>
  <c r="H17"/>
  <c r="E17" s="1"/>
  <c r="K17"/>
  <c r="F18"/>
  <c r="G18"/>
  <c r="H18"/>
  <c r="E18" s="1"/>
  <c r="K18"/>
  <c r="I19"/>
  <c r="F19" s="1"/>
  <c r="J19"/>
  <c r="G19" s="1"/>
  <c r="L19"/>
  <c r="K19" s="1"/>
  <c r="M19"/>
  <c r="Z19"/>
  <c r="AA19"/>
  <c r="AB19"/>
  <c r="AC19"/>
  <c r="AD19"/>
  <c r="AE19"/>
  <c r="AF19"/>
  <c r="AG19"/>
  <c r="AH19"/>
  <c r="AI19"/>
  <c r="AJ19"/>
  <c r="AK19"/>
  <c r="AL19"/>
  <c r="AM19"/>
  <c r="AN19"/>
  <c r="AP19"/>
  <c r="AQ19"/>
  <c r="AR19"/>
  <c r="AS19"/>
  <c r="AT19"/>
  <c r="AU19"/>
  <c r="AV19"/>
  <c r="AW19"/>
  <c r="AX19"/>
  <c r="AY19"/>
  <c r="AZ19"/>
  <c r="BA19"/>
  <c r="BB19"/>
  <c r="BC19"/>
  <c r="BD19"/>
  <c r="BF19"/>
  <c r="BG19"/>
  <c r="BH19"/>
  <c r="BI19"/>
  <c r="BJ19"/>
  <c r="BK19"/>
  <c r="BL19"/>
  <c r="BM19"/>
  <c r="BN19"/>
  <c r="BO19"/>
  <c r="BP19"/>
  <c r="BQ19"/>
  <c r="BR19"/>
  <c r="BS19"/>
  <c r="BT19"/>
  <c r="F20"/>
  <c r="G20"/>
  <c r="H20"/>
  <c r="E20" s="1"/>
  <c r="K20"/>
  <c r="F21"/>
  <c r="G21"/>
  <c r="H21"/>
  <c r="E21" s="1"/>
  <c r="K21"/>
  <c r="F22"/>
  <c r="G22"/>
  <c r="H22"/>
  <c r="E22" s="1"/>
  <c r="K22"/>
  <c r="F23"/>
  <c r="G23"/>
  <c r="H23"/>
  <c r="E23" s="1"/>
  <c r="K23"/>
  <c r="F24"/>
  <c r="G24"/>
  <c r="H24"/>
  <c r="E24" s="1"/>
  <c r="K24"/>
  <c r="F25"/>
  <c r="G25"/>
  <c r="H25"/>
  <c r="E25" s="1"/>
  <c r="K25"/>
  <c r="L26"/>
  <c r="K26" s="1"/>
  <c r="M26"/>
  <c r="Z26"/>
  <c r="AA26"/>
  <c r="AB26"/>
  <c r="AC26"/>
  <c r="AD26"/>
  <c r="AE26"/>
  <c r="AF26"/>
  <c r="AG26"/>
  <c r="AH26"/>
  <c r="AI26"/>
  <c r="AJ26"/>
  <c r="AK26"/>
  <c r="AL26"/>
  <c r="AM26"/>
  <c r="AN26"/>
  <c r="AP26"/>
  <c r="AQ26"/>
  <c r="AR26"/>
  <c r="AS26"/>
  <c r="AT26"/>
  <c r="AU26"/>
  <c r="AV26"/>
  <c r="AW26"/>
  <c r="AX26"/>
  <c r="AY26"/>
  <c r="AZ26"/>
  <c r="BA26"/>
  <c r="BB26"/>
  <c r="BC26"/>
  <c r="BD26"/>
  <c r="BF26"/>
  <c r="BG26"/>
  <c r="BH26"/>
  <c r="BI26"/>
  <c r="BJ26"/>
  <c r="BK26"/>
  <c r="BL26"/>
  <c r="BM26"/>
  <c r="BN26"/>
  <c r="BO26"/>
  <c r="BP26"/>
  <c r="BQ26"/>
  <c r="BR26"/>
  <c r="BS26"/>
  <c r="BT26"/>
  <c r="I27"/>
  <c r="F27" s="1"/>
  <c r="J27"/>
  <c r="J26" s="1"/>
  <c r="G26" s="1"/>
  <c r="K27"/>
  <c r="I28"/>
  <c r="F28" s="1"/>
  <c r="J28"/>
  <c r="G28" s="1"/>
  <c r="K28"/>
  <c r="I29"/>
  <c r="F29" s="1"/>
  <c r="J29"/>
  <c r="G29" s="1"/>
  <c r="K29"/>
  <c r="L30"/>
  <c r="K30" s="1"/>
  <c r="M30"/>
  <c r="Z30"/>
  <c r="AA30"/>
  <c r="AB30"/>
  <c r="AC30"/>
  <c r="AD30"/>
  <c r="AE30"/>
  <c r="AF30"/>
  <c r="AG30"/>
  <c r="AH30"/>
  <c r="AI30"/>
  <c r="AJ30"/>
  <c r="AK30"/>
  <c r="AL30"/>
  <c r="AM30"/>
  <c r="AN30"/>
  <c r="AP30"/>
  <c r="AQ30"/>
  <c r="AR30"/>
  <c r="AS30"/>
  <c r="AT30"/>
  <c r="AU30"/>
  <c r="AV30"/>
  <c r="AW30"/>
  <c r="AX30"/>
  <c r="AY30"/>
  <c r="AZ30"/>
  <c r="BA30"/>
  <c r="BB30"/>
  <c r="BC30"/>
  <c r="BD30"/>
  <c r="BF30"/>
  <c r="BG30"/>
  <c r="BH30"/>
  <c r="BI30"/>
  <c r="BJ30"/>
  <c r="BK30"/>
  <c r="BL30"/>
  <c r="BM30"/>
  <c r="BN30"/>
  <c r="BO30"/>
  <c r="BP30"/>
  <c r="BQ30"/>
  <c r="BR30"/>
  <c r="BS30"/>
  <c r="BT30"/>
  <c r="I31"/>
  <c r="I30" s="1"/>
  <c r="J31"/>
  <c r="G31" s="1"/>
  <c r="K31"/>
  <c r="I32"/>
  <c r="F32" s="1"/>
  <c r="J32"/>
  <c r="G32" s="1"/>
  <c r="K32"/>
  <c r="I33"/>
  <c r="F33" s="1"/>
  <c r="J33"/>
  <c r="G33" s="1"/>
  <c r="K33"/>
  <c r="I58"/>
  <c r="I57" s="1"/>
  <c r="J58"/>
  <c r="J57" s="1"/>
  <c r="L58"/>
  <c r="L57" s="1"/>
  <c r="K57" s="1"/>
  <c r="M58"/>
  <c r="M57" s="1"/>
  <c r="F59"/>
  <c r="G59"/>
  <c r="H59"/>
  <c r="E59" s="1"/>
  <c r="K59"/>
  <c r="F60"/>
  <c r="G60"/>
  <c r="H60"/>
  <c r="E60" s="1"/>
  <c r="K60"/>
  <c r="F61"/>
  <c r="G61"/>
  <c r="H61"/>
  <c r="E61" s="1"/>
  <c r="K61"/>
  <c r="F62"/>
  <c r="G62"/>
  <c r="H62"/>
  <c r="E62" s="1"/>
  <c r="K62"/>
  <c r="I63"/>
  <c r="F63" s="1"/>
  <c r="J63"/>
  <c r="G63" s="1"/>
  <c r="L63"/>
  <c r="K63" s="1"/>
  <c r="M63"/>
  <c r="F64"/>
  <c r="G64"/>
  <c r="H64"/>
  <c r="E64" s="1"/>
  <c r="K64"/>
  <c r="F65"/>
  <c r="G65"/>
  <c r="H65"/>
  <c r="E65" s="1"/>
  <c r="K65"/>
  <c r="F66"/>
  <c r="G66"/>
  <c r="H66"/>
  <c r="E66" s="1"/>
  <c r="K66"/>
  <c r="F67"/>
  <c r="G67"/>
  <c r="H67"/>
  <c r="E67" s="1"/>
  <c r="K67"/>
  <c r="F68"/>
  <c r="G68"/>
  <c r="H68"/>
  <c r="E68" s="1"/>
  <c r="K68"/>
  <c r="F69"/>
  <c r="G69"/>
  <c r="H69"/>
  <c r="E69" s="1"/>
  <c r="K69"/>
  <c r="I70"/>
  <c r="F70" s="1"/>
  <c r="J70"/>
  <c r="G70" s="1"/>
  <c r="L70"/>
  <c r="K70" s="1"/>
  <c r="M70"/>
  <c r="F71"/>
  <c r="G71"/>
  <c r="H71"/>
  <c r="E71" s="1"/>
  <c r="K71"/>
  <c r="F72"/>
  <c r="G72"/>
  <c r="H72"/>
  <c r="E72" s="1"/>
  <c r="K72"/>
  <c r="F73"/>
  <c r="G73"/>
  <c r="H73"/>
  <c r="E73" s="1"/>
  <c r="K73"/>
  <c r="I74"/>
  <c r="F74" s="1"/>
  <c r="J74"/>
  <c r="H74" s="1"/>
  <c r="L74"/>
  <c r="K74" s="1"/>
  <c r="M74"/>
  <c r="F75"/>
  <c r="G75"/>
  <c r="H75"/>
  <c r="E75" s="1"/>
  <c r="K75"/>
  <c r="F76"/>
  <c r="G76"/>
  <c r="H76"/>
  <c r="E76" s="1"/>
  <c r="K76"/>
  <c r="F77"/>
  <c r="G77"/>
  <c r="H77"/>
  <c r="K77"/>
  <c r="E77" s="1"/>
  <c r="F57" l="1"/>
  <c r="H57"/>
  <c r="E57" s="1"/>
  <c r="E54" s="1"/>
  <c r="F30"/>
  <c r="E74"/>
  <c r="G57"/>
  <c r="G74"/>
  <c r="H63"/>
  <c r="E63" s="1"/>
  <c r="K58"/>
  <c r="G58"/>
  <c r="H33"/>
  <c r="E33" s="1"/>
  <c r="H31"/>
  <c r="E31" s="1"/>
  <c r="F31"/>
  <c r="J30"/>
  <c r="G30" s="1"/>
  <c r="H28"/>
  <c r="E28" s="1"/>
  <c r="G27"/>
  <c r="I26"/>
  <c r="I13" s="1"/>
  <c r="K14"/>
  <c r="G14"/>
  <c r="H70"/>
  <c r="E70" s="1"/>
  <c r="H58"/>
  <c r="E58" s="1"/>
  <c r="F58"/>
  <c r="H32"/>
  <c r="E32" s="1"/>
  <c r="H29"/>
  <c r="E29" s="1"/>
  <c r="H27"/>
  <c r="E27" s="1"/>
  <c r="H19"/>
  <c r="E19" s="1"/>
  <c r="H14"/>
  <c r="E14" s="1"/>
  <c r="F13" l="1"/>
  <c r="J13"/>
  <c r="G13" s="1"/>
  <c r="F26"/>
  <c r="H26"/>
  <c r="E26" s="1"/>
  <c r="H30"/>
  <c r="E30" s="1"/>
  <c r="H13" l="1"/>
  <c r="E13" s="1"/>
</calcChain>
</file>

<file path=xl/sharedStrings.xml><?xml version="1.0" encoding="utf-8"?>
<sst xmlns="http://schemas.openxmlformats.org/spreadsheetml/2006/main" count="267" uniqueCount="79">
  <si>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</si>
  <si>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</si>
  <si>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</si>
  <si>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</si>
  <si>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</si>
  <si>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</si>
  <si>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</si>
  <si>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>มัธยม 6</t>
  </si>
  <si>
    <t>Matayom 6</t>
  </si>
  <si>
    <t>มัธยม 5</t>
  </si>
  <si>
    <t>Matayom 5</t>
  </si>
  <si>
    <t>มัธยม 4</t>
  </si>
  <si>
    <t>Matayom 4</t>
  </si>
  <si>
    <t>มัธยมปลาย</t>
  </si>
  <si>
    <t>Upper Secondary</t>
  </si>
  <si>
    <t>มัธยม 3</t>
  </si>
  <si>
    <t>Matayom 3</t>
  </si>
  <si>
    <t>มัธยม 2</t>
  </si>
  <si>
    <t>Matayom 2</t>
  </si>
  <si>
    <t>มัธยม 1</t>
  </si>
  <si>
    <t>Matayom 1</t>
  </si>
  <si>
    <t>มัธยมต้น</t>
  </si>
  <si>
    <t>Lower Secondary</t>
  </si>
  <si>
    <t>ประถม 6</t>
  </si>
  <si>
    <t>Pratom 6</t>
  </si>
  <si>
    <t>ประถม 5</t>
  </si>
  <si>
    <t>Pratom 5</t>
  </si>
  <si>
    <t>ประถม 4</t>
  </si>
  <si>
    <t>Pratom 4</t>
  </si>
  <si>
    <t>ประถม 3</t>
  </si>
  <si>
    <t>Pratom 3</t>
  </si>
  <si>
    <t>ประถม 2</t>
  </si>
  <si>
    <t>Pratom 2</t>
  </si>
  <si>
    <t>ประถม 1</t>
  </si>
  <si>
    <t>Pratom 1</t>
  </si>
  <si>
    <t>ประถมศึกษา</t>
  </si>
  <si>
    <t>Elementary</t>
  </si>
  <si>
    <t>เด็กเล็ก</t>
  </si>
  <si>
    <t>Pre- primary</t>
  </si>
  <si>
    <t>อนุบาล 3</t>
  </si>
  <si>
    <t>Kindergarten 3</t>
  </si>
  <si>
    <t>อนุบาล 2</t>
  </si>
  <si>
    <t>Kindergarten 2</t>
  </si>
  <si>
    <t>อนุบาล 1</t>
  </si>
  <si>
    <t>Kindergarten 1</t>
  </si>
  <si>
    <t>ก่อนประถมศึกษา</t>
  </si>
  <si>
    <t>Pre-elementary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</si>
  <si>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</si>
  <si>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</si>
  <si>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</si>
  <si>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</si>
  <si>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</si>
  <si>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</si>
  <si>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</si>
  <si>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</si>
  <si>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</si>
  <si>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</si>
  <si>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</si>
  <si>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</si>
  <si>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</si>
  <si>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</si>
  <si>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การปกครองท้องถิ่น</t>
  </si>
  <si>
    <t>การศึกษาเอกชน</t>
  </si>
  <si>
    <t>การศึกษาขั้นพื้นฐาน</t>
  </si>
  <si>
    <t>อื่น ๆ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</si>
  <si>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</si>
  <si>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</si>
  <si>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</si>
  <si>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</si>
  <si>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สพม.6</t>
  </si>
  <si>
    <t>สพป.2</t>
  </si>
  <si>
    <t>สพป.1</t>
  </si>
  <si>
    <t>Grade</t>
  </si>
  <si>
    <t>สังกัด  Jurisdiction</t>
  </si>
  <si>
    <t>ชั้นเรียน</t>
  </si>
  <si>
    <t>Student by Jurisdiction, Sex and Grade: Academic Year 2016</t>
  </si>
  <si>
    <t xml:space="preserve">Table </t>
  </si>
  <si>
    <t>นักเรียน จำแนกตามสังกัด เพศ และชั้นเรียน ปีการศึกษา 2559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</si>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</sst>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/>
    <xf numFmtId="187" fontId="3" fillId="0" borderId="1" xfId="1" applyNumberFormat="1" applyFont="1" applyBorder="1" applyAlignment="1">
      <alignment vertical="top"/>
    </xf>
    <xf numFmtId="187" fontId="4" fillId="0" borderId="1" xfId="1" applyNumberFormat="1" applyFont="1" applyBorder="1" applyAlignment="1">
      <alignment vertical="top"/>
    </xf>
    <xf numFmtId="0" fontId="5" fillId="0" borderId="0" xfId="0" applyFont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2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0" fillId="0" borderId="0" xfId="0" applyFont="1" applyBorder="1"/>
    <xf numFmtId="0" fontId="11" fillId="0" borderId="0" xfId="0" applyFont="1" applyBorder="1"/>
    <xf numFmtId="188" fontId="11" fillId="0" borderId="0" xfId="0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733425</xdr:colOff>
      <xdr:row>0</xdr:row>
      <xdr:rowOff>0</xdr:rowOff>
    </xdr:from>
    <xdr:to>
      <xdr:col>72</xdr:col>
      <xdr:colOff>209550</xdr:colOff>
      <xdr:row>42</xdr:row>
      <xdr:rowOff>95250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305925" y="0"/>
          <a:ext cx="821531" cy="6881813"/>
          <a:chOff x="975" y="1"/>
          <a:chExt cx="65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5" y="84"/>
            <a:ext cx="50" cy="5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7"/>
  <sheetViews>
    <sheetView showGridLines="0" tabSelected="1" zoomScale="80" zoomScaleNormal="80" workbookViewId="0">
      <selection activeCell="CA17" sqref="CA17"/>
    </sheetView>
  </sheetViews>
  <sheetFormatPr defaultRowHeight="18.75"/>
  <cols>
    <col min="1" max="1" width="1.7109375" style="1" customWidth="1"/>
    <col min="2" max="2" width="5.85546875" style="1" customWidth="1"/>
    <col min="3" max="3" width="4.42578125" style="1" customWidth="1"/>
    <col min="4" max="4" width="1.28515625" style="1" customWidth="1"/>
    <col min="5" max="16" width="7.7109375" style="1" customWidth="1"/>
    <col min="17" max="19" width="7.28515625" style="1" customWidth="1"/>
    <col min="20" max="20" width="1.140625" style="1" customWidth="1"/>
    <col min="21" max="21" width="12.7109375" style="1" customWidth="1"/>
    <col min="22" max="22" width="0.85546875" style="1" customWidth="1"/>
    <col min="23" max="23" width="6.5703125" style="1" customWidth="1"/>
    <col min="24" max="72" width="0" style="1" hidden="1" customWidth="1"/>
    <col min="73" max="16384" width="9.140625" style="1"/>
  </cols>
  <sheetData>
    <row r="1" spans="1:72" s="77" customFormat="1">
      <c r="B1" s="77" t="s">
        <v>78</v>
      </c>
      <c r="C1" s="78">
        <v>3.5</v>
      </c>
      <c r="D1" s="77" t="s">
        <v>77</v>
      </c>
    </row>
    <row r="2" spans="1:72" s="76" customFormat="1" ht="20.25" customHeight="1">
      <c r="B2" s="77" t="s">
        <v>76</v>
      </c>
      <c r="C2" s="78">
        <v>3.5</v>
      </c>
      <c r="D2" s="77" t="s">
        <v>75</v>
      </c>
      <c r="E2" s="77"/>
    </row>
    <row r="3" spans="1:72" ht="6.75" customHeight="1"/>
    <row r="4" spans="1:72" s="8" customFormat="1" ht="15" customHeight="1">
      <c r="A4" s="75" t="s">
        <v>74</v>
      </c>
      <c r="B4" s="75"/>
      <c r="C4" s="75"/>
      <c r="D4" s="74"/>
      <c r="E4" s="71"/>
      <c r="F4" s="63"/>
      <c r="G4" s="70"/>
      <c r="H4" s="69" t="s">
        <v>73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73" t="s">
        <v>72</v>
      </c>
      <c r="U4" s="72"/>
      <c r="Z4" s="71"/>
      <c r="AA4" s="63"/>
      <c r="AB4" s="70"/>
      <c r="AC4" s="69" t="s">
        <v>71</v>
      </c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P4" s="71"/>
      <c r="AQ4" s="63"/>
      <c r="AR4" s="70"/>
      <c r="AS4" s="69" t="s">
        <v>70</v>
      </c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F4" s="71"/>
      <c r="BG4" s="63"/>
      <c r="BH4" s="70"/>
      <c r="BI4" s="69" t="s">
        <v>69</v>
      </c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</row>
    <row r="5" spans="1:72" s="8" customFormat="1" ht="15" customHeight="1">
      <c r="A5" s="50"/>
      <c r="B5" s="50"/>
      <c r="C5" s="50"/>
      <c r="D5" s="49"/>
      <c r="E5" s="61"/>
      <c r="G5" s="60"/>
      <c r="H5" s="64"/>
      <c r="I5" s="63"/>
      <c r="J5" s="62"/>
      <c r="K5" s="67" t="s">
        <v>68</v>
      </c>
      <c r="L5" s="66"/>
      <c r="M5" s="65"/>
      <c r="N5" s="64"/>
      <c r="O5" s="63"/>
      <c r="P5" s="62"/>
      <c r="T5" s="48"/>
      <c r="U5" s="47"/>
      <c r="Z5" s="61"/>
      <c r="AB5" s="60"/>
      <c r="AC5" s="64"/>
      <c r="AD5" s="63"/>
      <c r="AE5" s="62"/>
      <c r="AF5" s="67" t="s">
        <v>68</v>
      </c>
      <c r="AG5" s="66"/>
      <c r="AH5" s="65"/>
      <c r="AI5" s="64"/>
      <c r="AJ5" s="63"/>
      <c r="AK5" s="62"/>
      <c r="AP5" s="61"/>
      <c r="AR5" s="60"/>
      <c r="AS5" s="64"/>
      <c r="AT5" s="63"/>
      <c r="AU5" s="62"/>
      <c r="AV5" s="67" t="s">
        <v>68</v>
      </c>
      <c r="AW5" s="66"/>
      <c r="AX5" s="65"/>
      <c r="AY5" s="64"/>
      <c r="AZ5" s="63"/>
      <c r="BA5" s="62"/>
      <c r="BF5" s="61"/>
      <c r="BH5" s="60"/>
      <c r="BI5" s="64"/>
      <c r="BJ5" s="63"/>
      <c r="BK5" s="62"/>
      <c r="BL5" s="67" t="s">
        <v>68</v>
      </c>
      <c r="BM5" s="66"/>
      <c r="BN5" s="65"/>
      <c r="BO5" s="64"/>
      <c r="BP5" s="63"/>
      <c r="BQ5" s="62"/>
    </row>
    <row r="6" spans="1:72" s="8" customFormat="1" ht="15.75" customHeight="1">
      <c r="A6" s="50"/>
      <c r="B6" s="50"/>
      <c r="C6" s="50"/>
      <c r="D6" s="49"/>
      <c r="E6" s="54" t="s">
        <v>53</v>
      </c>
      <c r="F6" s="53"/>
      <c r="G6" s="52"/>
      <c r="H6" s="54" t="s">
        <v>67</v>
      </c>
      <c r="I6" s="53"/>
      <c r="J6" s="52"/>
      <c r="K6" s="54" t="s">
        <v>66</v>
      </c>
      <c r="L6" s="53"/>
      <c r="M6" s="52"/>
      <c r="N6" s="54" t="s">
        <v>65</v>
      </c>
      <c r="O6" s="53"/>
      <c r="P6" s="52"/>
      <c r="Q6" s="53"/>
      <c r="R6" s="53"/>
      <c r="S6" s="53"/>
      <c r="T6" s="48"/>
      <c r="U6" s="47"/>
      <c r="Z6" s="54" t="s">
        <v>53</v>
      </c>
      <c r="AA6" s="53"/>
      <c r="AB6" s="52"/>
      <c r="AC6" s="54" t="s">
        <v>67</v>
      </c>
      <c r="AD6" s="53"/>
      <c r="AE6" s="52"/>
      <c r="AF6" s="54" t="s">
        <v>66</v>
      </c>
      <c r="AG6" s="53"/>
      <c r="AH6" s="52"/>
      <c r="AI6" s="54" t="s">
        <v>65</v>
      </c>
      <c r="AJ6" s="53"/>
      <c r="AK6" s="52"/>
      <c r="AL6" s="53"/>
      <c r="AM6" s="53"/>
      <c r="AN6" s="53"/>
      <c r="AP6" s="54" t="s">
        <v>53</v>
      </c>
      <c r="AQ6" s="53"/>
      <c r="AR6" s="52"/>
      <c r="AS6" s="54" t="s">
        <v>67</v>
      </c>
      <c r="AT6" s="53"/>
      <c r="AU6" s="52"/>
      <c r="AV6" s="54" t="s">
        <v>66</v>
      </c>
      <c r="AW6" s="53"/>
      <c r="AX6" s="52"/>
      <c r="AY6" s="54" t="s">
        <v>65</v>
      </c>
      <c r="AZ6" s="53"/>
      <c r="BA6" s="52"/>
      <c r="BB6" s="53"/>
      <c r="BC6" s="53"/>
      <c r="BD6" s="53"/>
      <c r="BF6" s="54" t="s">
        <v>53</v>
      </c>
      <c r="BG6" s="53"/>
      <c r="BH6" s="52"/>
      <c r="BI6" s="54" t="s">
        <v>67</v>
      </c>
      <c r="BJ6" s="53"/>
      <c r="BK6" s="52"/>
      <c r="BL6" s="54" t="s">
        <v>66</v>
      </c>
      <c r="BM6" s="53"/>
      <c r="BN6" s="52"/>
      <c r="BO6" s="54" t="s">
        <v>65</v>
      </c>
      <c r="BP6" s="53"/>
      <c r="BQ6" s="52"/>
      <c r="BR6" s="53"/>
      <c r="BS6" s="53"/>
      <c r="BT6" s="53"/>
    </row>
    <row r="7" spans="1:72" s="8" customFormat="1" ht="17.25" customHeight="1">
      <c r="A7" s="50"/>
      <c r="B7" s="50"/>
      <c r="C7" s="50"/>
      <c r="D7" s="49"/>
      <c r="E7" s="54" t="s">
        <v>47</v>
      </c>
      <c r="F7" s="53"/>
      <c r="G7" s="52"/>
      <c r="H7" s="54" t="s">
        <v>63</v>
      </c>
      <c r="I7" s="53"/>
      <c r="J7" s="52"/>
      <c r="K7" s="54" t="s">
        <v>62</v>
      </c>
      <c r="L7" s="53"/>
      <c r="M7" s="52"/>
      <c r="N7" s="54" t="s">
        <v>61</v>
      </c>
      <c r="O7" s="53"/>
      <c r="P7" s="52"/>
      <c r="Q7" s="53" t="s">
        <v>64</v>
      </c>
      <c r="R7" s="53"/>
      <c r="S7" s="53"/>
      <c r="T7" s="48"/>
      <c r="U7" s="47"/>
      <c r="Z7" s="54" t="s">
        <v>47</v>
      </c>
      <c r="AA7" s="53"/>
      <c r="AB7" s="52"/>
      <c r="AC7" s="54" t="s">
        <v>63</v>
      </c>
      <c r="AD7" s="53"/>
      <c r="AE7" s="52"/>
      <c r="AF7" s="54" t="s">
        <v>62</v>
      </c>
      <c r="AG7" s="53"/>
      <c r="AH7" s="52"/>
      <c r="AI7" s="54" t="s">
        <v>61</v>
      </c>
      <c r="AJ7" s="53"/>
      <c r="AK7" s="52"/>
      <c r="AL7" s="53" t="s">
        <v>60</v>
      </c>
      <c r="AM7" s="53"/>
      <c r="AN7" s="53"/>
      <c r="AP7" s="54" t="s">
        <v>47</v>
      </c>
      <c r="AQ7" s="53"/>
      <c r="AR7" s="52"/>
      <c r="AS7" s="54" t="s">
        <v>63</v>
      </c>
      <c r="AT7" s="53"/>
      <c r="AU7" s="52"/>
      <c r="AV7" s="54" t="s">
        <v>62</v>
      </c>
      <c r="AW7" s="53"/>
      <c r="AX7" s="52"/>
      <c r="AY7" s="54" t="s">
        <v>61</v>
      </c>
      <c r="AZ7" s="53"/>
      <c r="BA7" s="52"/>
      <c r="BB7" s="53" t="s">
        <v>60</v>
      </c>
      <c r="BC7" s="53"/>
      <c r="BD7" s="53"/>
      <c r="BF7" s="54" t="s">
        <v>47</v>
      </c>
      <c r="BG7" s="53"/>
      <c r="BH7" s="52"/>
      <c r="BI7" s="54" t="s">
        <v>63</v>
      </c>
      <c r="BJ7" s="53"/>
      <c r="BK7" s="52"/>
      <c r="BL7" s="54" t="s">
        <v>62</v>
      </c>
      <c r="BM7" s="53"/>
      <c r="BN7" s="52"/>
      <c r="BO7" s="54" t="s">
        <v>61</v>
      </c>
      <c r="BP7" s="53"/>
      <c r="BQ7" s="52"/>
      <c r="BR7" s="53" t="s">
        <v>60</v>
      </c>
      <c r="BS7" s="53"/>
      <c r="BT7" s="53"/>
    </row>
    <row r="8" spans="1:72" s="8" customFormat="1" ht="16.5" customHeight="1">
      <c r="A8" s="50"/>
      <c r="B8" s="50"/>
      <c r="C8" s="50"/>
      <c r="D8" s="49"/>
      <c r="E8" s="61"/>
      <c r="G8" s="60"/>
      <c r="H8" s="54" t="s">
        <v>59</v>
      </c>
      <c r="I8" s="53"/>
      <c r="J8" s="52"/>
      <c r="K8" s="54" t="s">
        <v>58</v>
      </c>
      <c r="L8" s="53"/>
      <c r="M8" s="52"/>
      <c r="N8" s="54" t="s">
        <v>57</v>
      </c>
      <c r="O8" s="53"/>
      <c r="P8" s="52"/>
      <c r="Q8" s="53" t="s">
        <v>56</v>
      </c>
      <c r="R8" s="53"/>
      <c r="S8" s="53"/>
      <c r="T8" s="48"/>
      <c r="U8" s="47"/>
      <c r="Z8" s="61"/>
      <c r="AB8" s="60"/>
      <c r="AC8" s="54" t="s">
        <v>59</v>
      </c>
      <c r="AD8" s="53"/>
      <c r="AE8" s="52"/>
      <c r="AF8" s="54" t="s">
        <v>58</v>
      </c>
      <c r="AG8" s="53"/>
      <c r="AH8" s="52"/>
      <c r="AI8" s="54" t="s">
        <v>57</v>
      </c>
      <c r="AJ8" s="53"/>
      <c r="AK8" s="52"/>
      <c r="AL8" s="53" t="s">
        <v>56</v>
      </c>
      <c r="AM8" s="53"/>
      <c r="AN8" s="53"/>
      <c r="AP8" s="61"/>
      <c r="AR8" s="60"/>
      <c r="AS8" s="54" t="s">
        <v>59</v>
      </c>
      <c r="AT8" s="53"/>
      <c r="AU8" s="52"/>
      <c r="AV8" s="54" t="s">
        <v>58</v>
      </c>
      <c r="AW8" s="53"/>
      <c r="AX8" s="52"/>
      <c r="AY8" s="54" t="s">
        <v>57</v>
      </c>
      <c r="AZ8" s="53"/>
      <c r="BA8" s="52"/>
      <c r="BB8" s="53" t="s">
        <v>56</v>
      </c>
      <c r="BC8" s="53"/>
      <c r="BD8" s="53"/>
      <c r="BF8" s="61"/>
      <c r="BH8" s="60"/>
      <c r="BI8" s="54" t="s">
        <v>59</v>
      </c>
      <c r="BJ8" s="53"/>
      <c r="BK8" s="52"/>
      <c r="BL8" s="54" t="s">
        <v>58</v>
      </c>
      <c r="BM8" s="53"/>
      <c r="BN8" s="52"/>
      <c r="BO8" s="54" t="s">
        <v>57</v>
      </c>
      <c r="BP8" s="53"/>
      <c r="BQ8" s="52"/>
      <c r="BR8" s="53" t="s">
        <v>56</v>
      </c>
      <c r="BS8" s="53"/>
      <c r="BT8" s="53"/>
    </row>
    <row r="9" spans="1:72" s="8" customFormat="1" ht="14.25" customHeight="1">
      <c r="A9" s="50"/>
      <c r="B9" s="50"/>
      <c r="C9" s="50"/>
      <c r="D9" s="49"/>
      <c r="E9" s="59"/>
      <c r="F9" s="51"/>
      <c r="G9" s="58"/>
      <c r="H9" s="57" t="s">
        <v>55</v>
      </c>
      <c r="I9" s="56"/>
      <c r="J9" s="55"/>
      <c r="K9" s="57" t="s">
        <v>55</v>
      </c>
      <c r="L9" s="56"/>
      <c r="M9" s="55"/>
      <c r="N9" s="54" t="s">
        <v>54</v>
      </c>
      <c r="O9" s="53"/>
      <c r="P9" s="52"/>
      <c r="Q9" s="51"/>
      <c r="R9" s="51"/>
      <c r="S9" s="51"/>
      <c r="T9" s="48"/>
      <c r="U9" s="47"/>
      <c r="Z9" s="59"/>
      <c r="AA9" s="51"/>
      <c r="AB9" s="58"/>
      <c r="AC9" s="57" t="s">
        <v>55</v>
      </c>
      <c r="AD9" s="56"/>
      <c r="AE9" s="55"/>
      <c r="AF9" s="57" t="s">
        <v>55</v>
      </c>
      <c r="AG9" s="56"/>
      <c r="AH9" s="55"/>
      <c r="AI9" s="54" t="s">
        <v>54</v>
      </c>
      <c r="AJ9" s="53"/>
      <c r="AK9" s="52"/>
      <c r="AL9" s="51"/>
      <c r="AM9" s="51"/>
      <c r="AN9" s="51"/>
      <c r="AP9" s="59"/>
      <c r="AQ9" s="51"/>
      <c r="AR9" s="58"/>
      <c r="AS9" s="57" t="s">
        <v>55</v>
      </c>
      <c r="AT9" s="56"/>
      <c r="AU9" s="55"/>
      <c r="AV9" s="57" t="s">
        <v>55</v>
      </c>
      <c r="AW9" s="56"/>
      <c r="AX9" s="55"/>
      <c r="AY9" s="54" t="s">
        <v>54</v>
      </c>
      <c r="AZ9" s="53"/>
      <c r="BA9" s="52"/>
      <c r="BB9" s="51"/>
      <c r="BC9" s="51"/>
      <c r="BD9" s="51"/>
      <c r="BF9" s="59"/>
      <c r="BG9" s="51"/>
      <c r="BH9" s="58"/>
      <c r="BI9" s="57" t="s">
        <v>55</v>
      </c>
      <c r="BJ9" s="56"/>
      <c r="BK9" s="55"/>
      <c r="BL9" s="57" t="s">
        <v>55</v>
      </c>
      <c r="BM9" s="56"/>
      <c r="BN9" s="55"/>
      <c r="BO9" s="54" t="s">
        <v>54</v>
      </c>
      <c r="BP9" s="53"/>
      <c r="BQ9" s="52"/>
      <c r="BR9" s="51"/>
      <c r="BS9" s="51"/>
      <c r="BT9" s="51"/>
    </row>
    <row r="10" spans="1:72" s="8" customFormat="1" ht="13.5" customHeight="1">
      <c r="A10" s="50"/>
      <c r="B10" s="50"/>
      <c r="C10" s="50"/>
      <c r="D10" s="49"/>
      <c r="E10" s="45" t="s">
        <v>53</v>
      </c>
      <c r="F10" s="46" t="s">
        <v>52</v>
      </c>
      <c r="G10" s="35" t="s">
        <v>51</v>
      </c>
      <c r="H10" s="45" t="s">
        <v>53</v>
      </c>
      <c r="I10" s="45" t="s">
        <v>52</v>
      </c>
      <c r="J10" s="35" t="s">
        <v>51</v>
      </c>
      <c r="K10" s="45" t="s">
        <v>53</v>
      </c>
      <c r="L10" s="45" t="s">
        <v>52</v>
      </c>
      <c r="M10" s="35" t="s">
        <v>51</v>
      </c>
      <c r="N10" s="45" t="s">
        <v>53</v>
      </c>
      <c r="O10" s="45" t="s">
        <v>52</v>
      </c>
      <c r="P10" s="45" t="s">
        <v>51</v>
      </c>
      <c r="Q10" s="45" t="s">
        <v>53</v>
      </c>
      <c r="R10" s="45" t="s">
        <v>52</v>
      </c>
      <c r="S10" s="33" t="s">
        <v>51</v>
      </c>
      <c r="T10" s="48"/>
      <c r="U10" s="47"/>
      <c r="Z10" s="45" t="s">
        <v>53</v>
      </c>
      <c r="AA10" s="46" t="s">
        <v>52</v>
      </c>
      <c r="AB10" s="35" t="s">
        <v>51</v>
      </c>
      <c r="AC10" s="45" t="s">
        <v>53</v>
      </c>
      <c r="AD10" s="45" t="s">
        <v>52</v>
      </c>
      <c r="AE10" s="35" t="s">
        <v>51</v>
      </c>
      <c r="AF10" s="45" t="s">
        <v>53</v>
      </c>
      <c r="AG10" s="45" t="s">
        <v>52</v>
      </c>
      <c r="AH10" s="35" t="s">
        <v>51</v>
      </c>
      <c r="AI10" s="45" t="s">
        <v>53</v>
      </c>
      <c r="AJ10" s="45" t="s">
        <v>52</v>
      </c>
      <c r="AK10" s="45" t="s">
        <v>51</v>
      </c>
      <c r="AL10" s="45" t="s">
        <v>53</v>
      </c>
      <c r="AM10" s="45" t="s">
        <v>52</v>
      </c>
      <c r="AN10" s="33" t="s">
        <v>51</v>
      </c>
      <c r="AP10" s="45" t="s">
        <v>53</v>
      </c>
      <c r="AQ10" s="46" t="s">
        <v>52</v>
      </c>
      <c r="AR10" s="35" t="s">
        <v>51</v>
      </c>
      <c r="AS10" s="45" t="s">
        <v>53</v>
      </c>
      <c r="AT10" s="45" t="s">
        <v>52</v>
      </c>
      <c r="AU10" s="35" t="s">
        <v>51</v>
      </c>
      <c r="AV10" s="45" t="s">
        <v>53</v>
      </c>
      <c r="AW10" s="45" t="s">
        <v>52</v>
      </c>
      <c r="AX10" s="35" t="s">
        <v>51</v>
      </c>
      <c r="AY10" s="45" t="s">
        <v>53</v>
      </c>
      <c r="AZ10" s="45" t="s">
        <v>52</v>
      </c>
      <c r="BA10" s="45" t="s">
        <v>51</v>
      </c>
      <c r="BB10" s="45" t="s">
        <v>53</v>
      </c>
      <c r="BC10" s="45" t="s">
        <v>52</v>
      </c>
      <c r="BD10" s="33" t="s">
        <v>51</v>
      </c>
      <c r="BF10" s="45" t="s">
        <v>53</v>
      </c>
      <c r="BG10" s="46" t="s">
        <v>52</v>
      </c>
      <c r="BH10" s="35" t="s">
        <v>51</v>
      </c>
      <c r="BI10" s="45" t="s">
        <v>53</v>
      </c>
      <c r="BJ10" s="45" t="s">
        <v>52</v>
      </c>
      <c r="BK10" s="35" t="s">
        <v>51</v>
      </c>
      <c r="BL10" s="45" t="s">
        <v>53</v>
      </c>
      <c r="BM10" s="45" t="s">
        <v>52</v>
      </c>
      <c r="BN10" s="35" t="s">
        <v>51</v>
      </c>
      <c r="BO10" s="45" t="s">
        <v>53</v>
      </c>
      <c r="BP10" s="45" t="s">
        <v>52</v>
      </c>
      <c r="BQ10" s="45" t="s">
        <v>51</v>
      </c>
      <c r="BR10" s="45" t="s">
        <v>53</v>
      </c>
      <c r="BS10" s="45" t="s">
        <v>52</v>
      </c>
      <c r="BT10" s="33" t="s">
        <v>51</v>
      </c>
    </row>
    <row r="11" spans="1:72" s="8" customFormat="1" ht="13.5" customHeight="1">
      <c r="A11" s="44"/>
      <c r="B11" s="44"/>
      <c r="C11" s="44"/>
      <c r="D11" s="43"/>
      <c r="E11" s="39" t="s">
        <v>47</v>
      </c>
      <c r="F11" s="40" t="s">
        <v>50</v>
      </c>
      <c r="G11" s="40" t="s">
        <v>49</v>
      </c>
      <c r="H11" s="39" t="s">
        <v>47</v>
      </c>
      <c r="I11" s="39" t="s">
        <v>50</v>
      </c>
      <c r="J11" s="40" t="s">
        <v>49</v>
      </c>
      <c r="K11" s="39" t="s">
        <v>47</v>
      </c>
      <c r="L11" s="39" t="s">
        <v>50</v>
      </c>
      <c r="M11" s="40" t="s">
        <v>49</v>
      </c>
      <c r="N11" s="39" t="s">
        <v>47</v>
      </c>
      <c r="O11" s="39" t="s">
        <v>50</v>
      </c>
      <c r="P11" s="40" t="s">
        <v>49</v>
      </c>
      <c r="Q11" s="39" t="s">
        <v>47</v>
      </c>
      <c r="R11" s="39" t="s">
        <v>50</v>
      </c>
      <c r="S11" s="38" t="s">
        <v>49</v>
      </c>
      <c r="T11" s="42"/>
      <c r="U11" s="41"/>
      <c r="Z11" s="39" t="s">
        <v>47</v>
      </c>
      <c r="AA11" s="40" t="s">
        <v>50</v>
      </c>
      <c r="AB11" s="40" t="s">
        <v>49</v>
      </c>
      <c r="AC11" s="39" t="s">
        <v>47</v>
      </c>
      <c r="AD11" s="39" t="s">
        <v>50</v>
      </c>
      <c r="AE11" s="40" t="s">
        <v>49</v>
      </c>
      <c r="AF11" s="39" t="s">
        <v>47</v>
      </c>
      <c r="AG11" s="39" t="s">
        <v>50</v>
      </c>
      <c r="AH11" s="40" t="s">
        <v>49</v>
      </c>
      <c r="AI11" s="39" t="s">
        <v>47</v>
      </c>
      <c r="AJ11" s="39" t="s">
        <v>50</v>
      </c>
      <c r="AK11" s="40" t="s">
        <v>49</v>
      </c>
      <c r="AL11" s="39" t="s">
        <v>47</v>
      </c>
      <c r="AM11" s="39" t="s">
        <v>50</v>
      </c>
      <c r="AN11" s="38" t="s">
        <v>49</v>
      </c>
      <c r="AP11" s="39" t="s">
        <v>47</v>
      </c>
      <c r="AQ11" s="40" t="s">
        <v>50</v>
      </c>
      <c r="AR11" s="40" t="s">
        <v>49</v>
      </c>
      <c r="AS11" s="39" t="s">
        <v>47</v>
      </c>
      <c r="AT11" s="39" t="s">
        <v>50</v>
      </c>
      <c r="AU11" s="40" t="s">
        <v>49</v>
      </c>
      <c r="AV11" s="39" t="s">
        <v>47</v>
      </c>
      <c r="AW11" s="39" t="s">
        <v>50</v>
      </c>
      <c r="AX11" s="40" t="s">
        <v>49</v>
      </c>
      <c r="AY11" s="39" t="s">
        <v>47</v>
      </c>
      <c r="AZ11" s="39" t="s">
        <v>50</v>
      </c>
      <c r="BA11" s="40" t="s">
        <v>49</v>
      </c>
      <c r="BB11" s="39" t="s">
        <v>47</v>
      </c>
      <c r="BC11" s="39" t="s">
        <v>50</v>
      </c>
      <c r="BD11" s="38" t="s">
        <v>49</v>
      </c>
      <c r="BF11" s="39" t="s">
        <v>47</v>
      </c>
      <c r="BG11" s="40" t="s">
        <v>50</v>
      </c>
      <c r="BH11" s="40" t="s">
        <v>49</v>
      </c>
      <c r="BI11" s="39" t="s">
        <v>47</v>
      </c>
      <c r="BJ11" s="39" t="s">
        <v>50</v>
      </c>
      <c r="BK11" s="40" t="s">
        <v>49</v>
      </c>
      <c r="BL11" s="39" t="s">
        <v>47</v>
      </c>
      <c r="BM11" s="39" t="s">
        <v>50</v>
      </c>
      <c r="BN11" s="40" t="s">
        <v>49</v>
      </c>
      <c r="BO11" s="39" t="s">
        <v>47</v>
      </c>
      <c r="BP11" s="39" t="s">
        <v>50</v>
      </c>
      <c r="BQ11" s="40" t="s">
        <v>49</v>
      </c>
      <c r="BR11" s="39" t="s">
        <v>47</v>
      </c>
      <c r="BS11" s="39" t="s">
        <v>50</v>
      </c>
      <c r="BT11" s="38" t="s">
        <v>49</v>
      </c>
    </row>
    <row r="12" spans="1:72" s="8" customFormat="1" ht="3" customHeight="1">
      <c r="A12" s="37"/>
      <c r="B12" s="37"/>
      <c r="C12" s="37"/>
      <c r="D12" s="36"/>
      <c r="E12" s="34"/>
      <c r="F12" s="35"/>
      <c r="G12" s="35"/>
      <c r="H12" s="34"/>
      <c r="I12" s="34"/>
      <c r="J12" s="35"/>
      <c r="K12" s="34"/>
      <c r="L12" s="34"/>
      <c r="M12" s="35"/>
      <c r="N12" s="34"/>
      <c r="O12" s="34"/>
      <c r="P12" s="35"/>
      <c r="Q12" s="34"/>
      <c r="R12" s="34"/>
      <c r="S12" s="33"/>
      <c r="T12" s="32"/>
    </row>
    <row r="13" spans="1:72" s="8" customFormat="1" ht="16.5" customHeight="1">
      <c r="A13" s="31" t="s">
        <v>48</v>
      </c>
      <c r="B13" s="31"/>
      <c r="C13" s="31"/>
      <c r="D13" s="30"/>
      <c r="E13" s="3">
        <f>SUM(H13,K13)</f>
        <v>138238</v>
      </c>
      <c r="F13" s="3">
        <f>SUM(I13,L13)</f>
        <v>68533</v>
      </c>
      <c r="G13" s="3">
        <f>SUM(J13,M13)</f>
        <v>69705</v>
      </c>
      <c r="H13" s="3">
        <f>SUM(I13:J13)</f>
        <v>85203</v>
      </c>
      <c r="I13" s="3">
        <f>SUM(I14,I19,I26,I30)</f>
        <v>40944</v>
      </c>
      <c r="J13" s="3">
        <f>SUM(J14,J19,J26,J30)</f>
        <v>44259</v>
      </c>
      <c r="K13" s="3">
        <f>SUM(L13:M13)</f>
        <v>53035</v>
      </c>
      <c r="L13" s="3">
        <f>SUM(L14,L19,L26,L30)</f>
        <v>27589</v>
      </c>
      <c r="M13" s="3">
        <f>SUM(M14,M19,M26,M30)</f>
        <v>25446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27"/>
      <c r="U13" s="28" t="s">
        <v>47</v>
      </c>
      <c r="V13" s="19"/>
      <c r="Z13" s="12">
        <f>SUM(Z14,Z19,Z26,Z30)</f>
        <v>90236</v>
      </c>
      <c r="AA13" s="12">
        <f>SUM(AA14,AA19,AA26,AA30)</f>
        <v>45564</v>
      </c>
      <c r="AB13" s="12">
        <f>SUM(AB14,AB19,AB26,AB30)</f>
        <v>44672</v>
      </c>
      <c r="AC13" s="12">
        <f>SUM(AC14,AC19,AC26,AC30)</f>
        <v>37767</v>
      </c>
      <c r="AD13" s="12">
        <f>SUM(AD14,AD19,AD26,AD30)</f>
        <v>19909</v>
      </c>
      <c r="AE13" s="12">
        <f>SUM(AE14,AE19,AE26,AE30)</f>
        <v>17858</v>
      </c>
      <c r="AF13" s="12">
        <f>SUM(AF14,AF19,AF26,AF30)</f>
        <v>52469</v>
      </c>
      <c r="AG13" s="12">
        <f>SUM(AG14,AG19,AG26,AG30)</f>
        <v>25655</v>
      </c>
      <c r="AH13" s="12">
        <f>SUM(AH14,AH19,AH26,AH30)</f>
        <v>26814</v>
      </c>
      <c r="AI13" s="12">
        <f>SUM(AI14,AI19,AI26,AI30)</f>
        <v>0</v>
      </c>
      <c r="AJ13" s="12">
        <f>SUM(AJ14,AJ19,AJ26,AJ30)</f>
        <v>0</v>
      </c>
      <c r="AK13" s="12">
        <f>SUM(AK14,AK19,AK26,AK30)</f>
        <v>0</v>
      </c>
      <c r="AL13" s="12">
        <f>SUM(AL14,AL19,AL26,AL30)</f>
        <v>0</v>
      </c>
      <c r="AM13" s="12">
        <f>SUM(AM14,AM19,AM26,AM30)</f>
        <v>0</v>
      </c>
      <c r="AN13" s="12">
        <f>SUM(AN14,AN19,AN26,AN30)</f>
        <v>0</v>
      </c>
      <c r="AO13" s="12"/>
      <c r="AP13" s="12">
        <f>SUM(AP14,AP19,AP26,AP30)</f>
        <v>0</v>
      </c>
      <c r="AQ13" s="12">
        <f>SUM(AQ14,AQ19,AQ26,AQ30)</f>
        <v>0</v>
      </c>
      <c r="AR13" s="12">
        <f>SUM(AR14,AR19,AR26,AR30)</f>
        <v>0</v>
      </c>
      <c r="AS13" s="12">
        <f>SUM(AS14,AS19,AS26,AS30)</f>
        <v>0</v>
      </c>
      <c r="AT13" s="12">
        <f>SUM(AT14,AT19,AT26,AT30)</f>
        <v>0</v>
      </c>
      <c r="AU13" s="12">
        <f>SUM(AU14,AU19,AU26,AU30)</f>
        <v>0</v>
      </c>
      <c r="AV13" s="12">
        <f>SUM(AV14,AV19,AV26,AV30)</f>
        <v>0</v>
      </c>
      <c r="AW13" s="12">
        <f>SUM(AW14,AW19,AW26,AW30)</f>
        <v>0</v>
      </c>
      <c r="AX13" s="12">
        <f>SUM(AX14,AX19,AX26,AX30)</f>
        <v>0</v>
      </c>
      <c r="AY13" s="12">
        <f>SUM(AY14,AY19,AY26,AY30)</f>
        <v>0</v>
      </c>
      <c r="AZ13" s="12">
        <f>SUM(AZ14,AZ19,AZ26,AZ30)</f>
        <v>0</v>
      </c>
      <c r="BA13" s="12">
        <f>SUM(BA14,BA19,BA26,BA30)</f>
        <v>0</v>
      </c>
      <c r="BB13" s="12">
        <f>SUM(BB14,BB19,BB26,BB30)</f>
        <v>0</v>
      </c>
      <c r="BC13" s="12">
        <f>SUM(BC14,BC19,BC26,BC30)</f>
        <v>0</v>
      </c>
      <c r="BD13" s="12">
        <f>SUM(BD14,BD19,BD26,BD30)</f>
        <v>0</v>
      </c>
      <c r="BE13" s="12"/>
      <c r="BF13" s="12">
        <f>SUM(BF14,BF19,BF26,BF30)</f>
        <v>50586</v>
      </c>
      <c r="BG13" s="12">
        <f>SUM(BG14,BG19,BG26,BG30)</f>
        <v>22641</v>
      </c>
      <c r="BH13" s="12">
        <f>SUM(BH14,BH19,BH26,BH30)</f>
        <v>27945</v>
      </c>
      <c r="BI13" s="12">
        <f>SUM(BI14,BI19,BI26,BI30)</f>
        <v>50586</v>
      </c>
      <c r="BJ13" s="12">
        <f>SUM(BJ14,BJ19,BJ26,BJ30)</f>
        <v>22641</v>
      </c>
      <c r="BK13" s="12">
        <f>SUM(BK14,BK19,BK26,BK30)</f>
        <v>27945</v>
      </c>
      <c r="BL13" s="12">
        <f>SUM(BL14,BL19,BL26,BL30)</f>
        <v>0</v>
      </c>
      <c r="BM13" s="12">
        <f>SUM(BM14,BM19,BM26,BM30)</f>
        <v>0</v>
      </c>
      <c r="BN13" s="12">
        <f>SUM(BN14,BN19,BN26,BN30)</f>
        <v>0</v>
      </c>
      <c r="BO13" s="12">
        <f>SUM(BO14,BO19,BO26,BO30)</f>
        <v>0</v>
      </c>
      <c r="BP13" s="12">
        <f>SUM(BP14,BP19,BP26,BP30)</f>
        <v>0</v>
      </c>
      <c r="BQ13" s="12">
        <f>SUM(BQ14,BQ19,BQ26,BQ30)</f>
        <v>0</v>
      </c>
      <c r="BR13" s="12">
        <f>SUM(BR14,BR19,BR26,BR30)</f>
        <v>0</v>
      </c>
      <c r="BS13" s="12">
        <f>SUM(BS14,BS19,BS26,BS30)</f>
        <v>0</v>
      </c>
      <c r="BT13" s="12">
        <f>SUM(BT14,BT19,BT26,BT30)</f>
        <v>0</v>
      </c>
    </row>
    <row r="14" spans="1:72" s="8" customFormat="1" ht="15.75" customHeight="1">
      <c r="A14" s="21" t="s">
        <v>45</v>
      </c>
      <c r="B14" s="28"/>
      <c r="C14" s="28"/>
      <c r="D14" s="29"/>
      <c r="E14" s="3">
        <f>SUM(H14,K14)</f>
        <v>19572</v>
      </c>
      <c r="F14" s="3">
        <f>SUM(I14,L14)</f>
        <v>9700</v>
      </c>
      <c r="G14" s="3">
        <f>SUM(J14,M14)</f>
        <v>9872</v>
      </c>
      <c r="H14" s="3">
        <f>SUM(I14:J14)</f>
        <v>5505</v>
      </c>
      <c r="I14" s="3">
        <f>SUM(I15:I18)</f>
        <v>2858</v>
      </c>
      <c r="J14" s="3">
        <f>SUM(J15:J18)</f>
        <v>2647</v>
      </c>
      <c r="K14" s="3">
        <f>SUM(L14:M14)</f>
        <v>14067</v>
      </c>
      <c r="L14" s="3">
        <f>SUM(L15:L18)</f>
        <v>6842</v>
      </c>
      <c r="M14" s="3">
        <f>SUM(M15:M18)</f>
        <v>7225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21" t="s">
        <v>46</v>
      </c>
      <c r="U14" s="20"/>
      <c r="V14" s="19"/>
      <c r="X14" s="21" t="s">
        <v>45</v>
      </c>
      <c r="Y14" s="28"/>
      <c r="Z14" s="12">
        <f>SUM(Z15:Z18)</f>
        <v>18325</v>
      </c>
      <c r="AA14" s="12">
        <f>SUM(AA15:AA18)</f>
        <v>9316</v>
      </c>
      <c r="AB14" s="12">
        <f>SUM(AB15:AB18)</f>
        <v>9009</v>
      </c>
      <c r="AC14" s="12">
        <f>SUM(AC15:AC18)</f>
        <v>5360</v>
      </c>
      <c r="AD14" s="12">
        <f>SUM(AD15:AD18)</f>
        <v>2792</v>
      </c>
      <c r="AE14" s="12">
        <f>SUM(AE15:AE18)</f>
        <v>2568</v>
      </c>
      <c r="AF14" s="12">
        <f>SUM(AF15:AF18)</f>
        <v>12965</v>
      </c>
      <c r="AG14" s="12">
        <f>SUM(AG15:AG18)</f>
        <v>6524</v>
      </c>
      <c r="AH14" s="12">
        <f>SUM(AH15:AH18)</f>
        <v>6441</v>
      </c>
      <c r="AI14" s="12">
        <f>SUM(AI15:AI18)</f>
        <v>0</v>
      </c>
      <c r="AJ14" s="12">
        <f>SUM(AJ15:AJ18)</f>
        <v>0</v>
      </c>
      <c r="AK14" s="12">
        <f>SUM(AK15:AK18)</f>
        <v>0</v>
      </c>
      <c r="AL14" s="12">
        <f>SUM(AL15:AL18)</f>
        <v>0</v>
      </c>
      <c r="AM14" s="12">
        <f>SUM(AM15:AM18)</f>
        <v>0</v>
      </c>
      <c r="AN14" s="12">
        <f>SUM(AN15:AN18)</f>
        <v>0</v>
      </c>
      <c r="AO14" s="12"/>
      <c r="AP14" s="12">
        <f>SUM(AP15:AP18)</f>
        <v>0</v>
      </c>
      <c r="AQ14" s="12">
        <f>SUM(AQ15:AQ18)</f>
        <v>0</v>
      </c>
      <c r="AR14" s="12">
        <f>SUM(AR15:AR18)</f>
        <v>0</v>
      </c>
      <c r="AS14" s="12">
        <f>SUM(AS15:AS18)</f>
        <v>0</v>
      </c>
      <c r="AT14" s="12">
        <f>SUM(AT15:AT18)</f>
        <v>0</v>
      </c>
      <c r="AU14" s="12">
        <f>SUM(AU15:AU18)</f>
        <v>0</v>
      </c>
      <c r="AV14" s="12">
        <f>SUM(AV15:AV18)</f>
        <v>0</v>
      </c>
      <c r="AW14" s="12">
        <f>SUM(AW15:AW18)</f>
        <v>0</v>
      </c>
      <c r="AX14" s="12">
        <f>SUM(AX15:AX18)</f>
        <v>0</v>
      </c>
      <c r="AY14" s="12">
        <f>SUM(AY15:AY18)</f>
        <v>0</v>
      </c>
      <c r="AZ14" s="12">
        <f>SUM(AZ15:AZ18)</f>
        <v>0</v>
      </c>
      <c r="BA14" s="12">
        <f>SUM(BA15:BA18)</f>
        <v>0</v>
      </c>
      <c r="BB14" s="12">
        <f>SUM(BB15:BB18)</f>
        <v>0</v>
      </c>
      <c r="BC14" s="12">
        <f>SUM(BC15:BC18)</f>
        <v>0</v>
      </c>
      <c r="BD14" s="12">
        <f>SUM(BD15:BD18)</f>
        <v>0</v>
      </c>
      <c r="BE14" s="12"/>
      <c r="BF14" s="12">
        <f>SUM(BF15:BF18)</f>
        <v>0</v>
      </c>
      <c r="BG14" s="12">
        <f>SUM(BG15:BG18)</f>
        <v>0</v>
      </c>
      <c r="BH14" s="12">
        <f>SUM(BH15:BH18)</f>
        <v>0</v>
      </c>
      <c r="BI14" s="12">
        <f>SUM(BI15:BI18)</f>
        <v>0</v>
      </c>
      <c r="BJ14" s="12">
        <f>SUM(BJ15:BJ18)</f>
        <v>0</v>
      </c>
      <c r="BK14" s="12">
        <f>SUM(BK15:BK18)</f>
        <v>0</v>
      </c>
      <c r="BL14" s="12">
        <f>SUM(BL15:BL18)</f>
        <v>0</v>
      </c>
      <c r="BM14" s="12">
        <f>SUM(BM15:BM18)</f>
        <v>0</v>
      </c>
      <c r="BN14" s="12">
        <f>SUM(BN15:BN18)</f>
        <v>0</v>
      </c>
      <c r="BO14" s="12">
        <f>SUM(BO15:BO18)</f>
        <v>0</v>
      </c>
      <c r="BP14" s="12">
        <f>SUM(BP15:BP18)</f>
        <v>0</v>
      </c>
      <c r="BQ14" s="12">
        <f>SUM(BQ15:BQ18)</f>
        <v>0</v>
      </c>
      <c r="BR14" s="12">
        <f>SUM(BR15:BR18)</f>
        <v>0</v>
      </c>
      <c r="BS14" s="12">
        <f>SUM(BS15:BS18)</f>
        <v>0</v>
      </c>
      <c r="BT14" s="12">
        <f>SUM(BT15:BT18)</f>
        <v>0</v>
      </c>
    </row>
    <row r="15" spans="1:72" s="8" customFormat="1" ht="13.5" customHeight="1">
      <c r="A15" s="17"/>
      <c r="B15" s="13" t="s">
        <v>43</v>
      </c>
      <c r="C15" s="17"/>
      <c r="D15" s="26"/>
      <c r="E15" s="2">
        <f>SUM(H15,K15)</f>
        <v>6995</v>
      </c>
      <c r="F15" s="2">
        <f>SUM(I15,L15)</f>
        <v>3517</v>
      </c>
      <c r="G15" s="2">
        <f>SUM(J15,M15)</f>
        <v>3478</v>
      </c>
      <c r="H15" s="2">
        <f>SUM(I15:J15)</f>
        <v>2685</v>
      </c>
      <c r="I15" s="2">
        <v>1402</v>
      </c>
      <c r="J15" s="2">
        <v>1283</v>
      </c>
      <c r="K15" s="2">
        <f>SUM(L15:M15)</f>
        <v>4310</v>
      </c>
      <c r="L15" s="2">
        <v>2115</v>
      </c>
      <c r="M15" s="2">
        <v>2195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7"/>
      <c r="U15" s="13" t="s">
        <v>44</v>
      </c>
      <c r="X15" s="17"/>
      <c r="Y15" s="13" t="s">
        <v>43</v>
      </c>
      <c r="Z15" s="12">
        <v>6824</v>
      </c>
      <c r="AA15" s="12">
        <v>3447</v>
      </c>
      <c r="AB15" s="12">
        <v>3377</v>
      </c>
      <c r="AC15" s="12">
        <v>2492</v>
      </c>
      <c r="AD15" s="12">
        <v>1277</v>
      </c>
      <c r="AE15" s="12">
        <v>1215</v>
      </c>
      <c r="AF15" s="12">
        <v>4332</v>
      </c>
      <c r="AG15" s="12">
        <v>2170</v>
      </c>
      <c r="AH15" s="12">
        <v>2162</v>
      </c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</row>
    <row r="16" spans="1:72" s="8" customFormat="1" ht="13.5" customHeight="1">
      <c r="A16" s="17"/>
      <c r="B16" s="13" t="s">
        <v>41</v>
      </c>
      <c r="C16" s="17"/>
      <c r="D16" s="26"/>
      <c r="E16" s="2">
        <f>SUM(H16,K16)</f>
        <v>7533</v>
      </c>
      <c r="F16" s="2">
        <f>SUM(I16,L16)</f>
        <v>3709</v>
      </c>
      <c r="G16" s="2">
        <f>SUM(J16,M16)</f>
        <v>3824</v>
      </c>
      <c r="H16" s="2">
        <f>SUM(I16:J16)</f>
        <v>2820</v>
      </c>
      <c r="I16" s="2">
        <v>1456</v>
      </c>
      <c r="J16" s="2">
        <v>1364</v>
      </c>
      <c r="K16" s="2">
        <f>SUM(L16:M16)</f>
        <v>4713</v>
      </c>
      <c r="L16" s="2">
        <v>2253</v>
      </c>
      <c r="M16" s="2">
        <v>2460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7"/>
      <c r="U16" s="13" t="s">
        <v>42</v>
      </c>
      <c r="X16" s="17"/>
      <c r="Y16" s="13" t="s">
        <v>41</v>
      </c>
      <c r="Z16" s="12">
        <v>7371</v>
      </c>
      <c r="AA16" s="12">
        <v>3775</v>
      </c>
      <c r="AB16" s="12">
        <v>3596</v>
      </c>
      <c r="AC16" s="12">
        <v>2868</v>
      </c>
      <c r="AD16" s="12">
        <v>1515</v>
      </c>
      <c r="AE16" s="12">
        <v>1353</v>
      </c>
      <c r="AF16" s="12">
        <v>4503</v>
      </c>
      <c r="AG16" s="12">
        <v>2260</v>
      </c>
      <c r="AH16" s="12">
        <v>2243</v>
      </c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</row>
    <row r="17" spans="1:72" s="8" customFormat="1" ht="13.5" customHeight="1">
      <c r="A17" s="17"/>
      <c r="B17" s="13" t="s">
        <v>39</v>
      </c>
      <c r="C17" s="17"/>
      <c r="D17" s="26"/>
      <c r="E17" s="2">
        <f>SUM(H17,K17)</f>
        <v>4370</v>
      </c>
      <c r="F17" s="2">
        <f>SUM(I17,L17)</f>
        <v>2164</v>
      </c>
      <c r="G17" s="2">
        <f>SUM(J17,M17)</f>
        <v>2206</v>
      </c>
      <c r="H17" s="2">
        <f>SUM(I17:J17)</f>
        <v>0</v>
      </c>
      <c r="I17" s="2">
        <v>0</v>
      </c>
      <c r="J17" s="2">
        <v>0</v>
      </c>
      <c r="K17" s="2">
        <f>SUM(L17:M17)</f>
        <v>4370</v>
      </c>
      <c r="L17" s="2">
        <v>2164</v>
      </c>
      <c r="M17" s="2">
        <v>2206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17"/>
      <c r="U17" s="15" t="s">
        <v>40</v>
      </c>
      <c r="X17" s="17"/>
      <c r="Y17" s="13" t="s">
        <v>39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</row>
    <row r="18" spans="1:72" s="8" customFormat="1" ht="13.5" customHeight="1">
      <c r="A18" s="17"/>
      <c r="B18" s="13" t="s">
        <v>37</v>
      </c>
      <c r="C18" s="17"/>
      <c r="D18" s="26"/>
      <c r="E18" s="2">
        <f>SUM(H18,K18)</f>
        <v>674</v>
      </c>
      <c r="F18" s="2">
        <f>SUM(I18,L18)</f>
        <v>310</v>
      </c>
      <c r="G18" s="2">
        <f>SUM(J18,M18)</f>
        <v>364</v>
      </c>
      <c r="H18" s="2">
        <f>SUM(I18:J18)</f>
        <v>0</v>
      </c>
      <c r="I18" s="2">
        <v>0</v>
      </c>
      <c r="J18" s="2">
        <v>0</v>
      </c>
      <c r="K18" s="2">
        <f>SUM(L18:M18)</f>
        <v>674</v>
      </c>
      <c r="L18" s="2">
        <v>310</v>
      </c>
      <c r="M18" s="2">
        <v>364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17"/>
      <c r="U18" s="15" t="s">
        <v>38</v>
      </c>
      <c r="X18" s="17"/>
      <c r="Y18" s="13" t="s">
        <v>37</v>
      </c>
      <c r="Z18" s="12">
        <v>4130</v>
      </c>
      <c r="AA18" s="12">
        <v>2094</v>
      </c>
      <c r="AB18" s="12">
        <v>2036</v>
      </c>
      <c r="AC18" s="12">
        <v>0</v>
      </c>
      <c r="AD18" s="12">
        <v>0</v>
      </c>
      <c r="AE18" s="12">
        <v>0</v>
      </c>
      <c r="AF18" s="12">
        <v>4130</v>
      </c>
      <c r="AG18" s="12">
        <v>2094</v>
      </c>
      <c r="AH18" s="12">
        <v>2036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</row>
    <row r="19" spans="1:72" s="8" customFormat="1" ht="16.5" customHeight="1">
      <c r="A19" s="18" t="s">
        <v>35</v>
      </c>
      <c r="B19" s="17"/>
      <c r="C19" s="17"/>
      <c r="D19" s="26"/>
      <c r="E19" s="3">
        <f>SUM(H19,K19)</f>
        <v>56193</v>
      </c>
      <c r="F19" s="3">
        <f>SUM(I19,L19)</f>
        <v>29433</v>
      </c>
      <c r="G19" s="3">
        <f>SUM(J19,M19)</f>
        <v>26760</v>
      </c>
      <c r="H19" s="3">
        <f>SUM(I19:J19)</f>
        <v>27380</v>
      </c>
      <c r="I19" s="3">
        <f>SUM(I20:I25)</f>
        <v>14403</v>
      </c>
      <c r="J19" s="3">
        <f>SUM(J20:J25)</f>
        <v>12977</v>
      </c>
      <c r="K19" s="3">
        <f>SUM(L19:M19)</f>
        <v>28813</v>
      </c>
      <c r="L19" s="3">
        <f>SUM(L20:L25)</f>
        <v>15030</v>
      </c>
      <c r="M19" s="3">
        <f>SUM(M20:M25)</f>
        <v>13783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21" t="s">
        <v>36</v>
      </c>
      <c r="U19" s="17"/>
      <c r="V19" s="19"/>
      <c r="W19" s="19"/>
      <c r="X19" s="23" t="s">
        <v>35</v>
      </c>
      <c r="Y19" s="25"/>
      <c r="Z19" s="22">
        <f>SUM(Z20:Z25)</f>
        <v>56797</v>
      </c>
      <c r="AA19" s="22">
        <f>SUM(AA20:AA25)</f>
        <v>28664</v>
      </c>
      <c r="AB19" s="22">
        <f>SUM(AB20:AB25)</f>
        <v>28133</v>
      </c>
      <c r="AC19" s="22">
        <f>SUM(AC20:AC25)</f>
        <v>28022</v>
      </c>
      <c r="AD19" s="22">
        <f>SUM(AD20:AD25)</f>
        <v>14670</v>
      </c>
      <c r="AE19" s="22">
        <f>SUM(AE20:AE25)</f>
        <v>13352</v>
      </c>
      <c r="AF19" s="22">
        <f>SUM(AF20:AF25)</f>
        <v>28775</v>
      </c>
      <c r="AG19" s="22">
        <f>SUM(AG20:AG25)</f>
        <v>13994</v>
      </c>
      <c r="AH19" s="22">
        <f>SUM(AH20:AH25)</f>
        <v>14781</v>
      </c>
      <c r="AI19" s="22">
        <f>SUM(AI20:AI25)</f>
        <v>0</v>
      </c>
      <c r="AJ19" s="12">
        <f>SUM(AJ20:AJ25)</f>
        <v>0</v>
      </c>
      <c r="AK19" s="12">
        <f>SUM(AK20:AK25)</f>
        <v>0</v>
      </c>
      <c r="AL19" s="12">
        <f>SUM(AL20:AL25)</f>
        <v>0</v>
      </c>
      <c r="AM19" s="12">
        <f>SUM(AM20:AM25)</f>
        <v>0</v>
      </c>
      <c r="AN19" s="12">
        <f>SUM(AN20:AN25)</f>
        <v>0</v>
      </c>
      <c r="AO19" s="12"/>
      <c r="AP19" s="12">
        <f>SUM(AP20:AP25)</f>
        <v>0</v>
      </c>
      <c r="AQ19" s="12">
        <f>SUM(AQ20:AQ25)</f>
        <v>0</v>
      </c>
      <c r="AR19" s="12">
        <f>SUM(AR20:AR25)</f>
        <v>0</v>
      </c>
      <c r="AS19" s="12">
        <f>SUM(AS20:AS25)</f>
        <v>0</v>
      </c>
      <c r="AT19" s="12">
        <f>SUM(AT20:AT25)</f>
        <v>0</v>
      </c>
      <c r="AU19" s="12">
        <f>SUM(AU20:AU25)</f>
        <v>0</v>
      </c>
      <c r="AV19" s="12">
        <f>SUM(AV20:AV25)</f>
        <v>0</v>
      </c>
      <c r="AW19" s="12">
        <f>SUM(AW20:AW25)</f>
        <v>0</v>
      </c>
      <c r="AX19" s="12">
        <f>SUM(AX20:AX25)</f>
        <v>0</v>
      </c>
      <c r="AY19" s="12">
        <f>SUM(AY20:AY25)</f>
        <v>0</v>
      </c>
      <c r="AZ19" s="12">
        <f>SUM(AZ20:AZ25)</f>
        <v>0</v>
      </c>
      <c r="BA19" s="12">
        <f>SUM(BA20:BA25)</f>
        <v>0</v>
      </c>
      <c r="BB19" s="12">
        <f>SUM(BB20:BB25)</f>
        <v>0</v>
      </c>
      <c r="BC19" s="12">
        <f>SUM(BC20:BC25)</f>
        <v>0</v>
      </c>
      <c r="BD19" s="12">
        <f>SUM(BD20:BD25)</f>
        <v>0</v>
      </c>
      <c r="BE19" s="12"/>
      <c r="BF19" s="12">
        <f>SUM(BF20:BF25)</f>
        <v>0</v>
      </c>
      <c r="BG19" s="12">
        <f>SUM(BG20:BG25)</f>
        <v>0</v>
      </c>
      <c r="BH19" s="12">
        <f>SUM(BH20:BH25)</f>
        <v>0</v>
      </c>
      <c r="BI19" s="12">
        <f>SUM(BI20:BI25)</f>
        <v>0</v>
      </c>
      <c r="BJ19" s="12">
        <f>SUM(BJ20:BJ25)</f>
        <v>0</v>
      </c>
      <c r="BK19" s="12">
        <f>SUM(BK20:BK25)</f>
        <v>0</v>
      </c>
      <c r="BL19" s="12">
        <f>SUM(BL20:BL25)</f>
        <v>0</v>
      </c>
      <c r="BM19" s="12">
        <f>SUM(BM20:BM25)</f>
        <v>0</v>
      </c>
      <c r="BN19" s="12">
        <f>SUM(BN20:BN25)</f>
        <v>0</v>
      </c>
      <c r="BO19" s="12">
        <f>SUM(BO20:BO25)</f>
        <v>0</v>
      </c>
      <c r="BP19" s="12">
        <f>SUM(BP20:BP25)</f>
        <v>0</v>
      </c>
      <c r="BQ19" s="12">
        <f>SUM(BQ20:BQ25)</f>
        <v>0</v>
      </c>
      <c r="BR19" s="12">
        <f>SUM(BR20:BR25)</f>
        <v>0</v>
      </c>
      <c r="BS19" s="12">
        <f>SUM(BS20:BS25)</f>
        <v>0</v>
      </c>
      <c r="BT19" s="12">
        <f>SUM(BT20:BT25)</f>
        <v>0</v>
      </c>
    </row>
    <row r="20" spans="1:72" s="8" customFormat="1" ht="12" customHeight="1">
      <c r="A20" s="17"/>
      <c r="B20" s="13" t="s">
        <v>33</v>
      </c>
      <c r="C20" s="17"/>
      <c r="D20" s="26"/>
      <c r="E20" s="2">
        <f>SUM(H20,K20)</f>
        <v>9180</v>
      </c>
      <c r="F20" s="2">
        <f>SUM(I20,L20)</f>
        <v>4839</v>
      </c>
      <c r="G20" s="2">
        <f>SUM(J20,M20)</f>
        <v>4341</v>
      </c>
      <c r="H20" s="2">
        <f>SUM(I20:J20)</f>
        <v>4395</v>
      </c>
      <c r="I20" s="2">
        <v>2353</v>
      </c>
      <c r="J20" s="2">
        <v>2042</v>
      </c>
      <c r="K20" s="2">
        <f>SUM(L20:M20)</f>
        <v>4785</v>
      </c>
      <c r="L20" s="2">
        <v>2486</v>
      </c>
      <c r="M20" s="2">
        <v>2299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17"/>
      <c r="U20" s="15" t="s">
        <v>34</v>
      </c>
      <c r="X20" s="25"/>
      <c r="Y20" s="22" t="s">
        <v>33</v>
      </c>
      <c r="Z20" s="22">
        <v>9415</v>
      </c>
      <c r="AA20" s="22">
        <v>4806</v>
      </c>
      <c r="AB20" s="22">
        <v>4603</v>
      </c>
      <c r="AC20" s="22">
        <v>4525</v>
      </c>
      <c r="AD20" s="22">
        <v>2396</v>
      </c>
      <c r="AE20" s="22">
        <v>2129</v>
      </c>
      <c r="AF20" s="22">
        <v>4890</v>
      </c>
      <c r="AG20" s="22">
        <v>2410</v>
      </c>
      <c r="AH20" s="22">
        <v>2480</v>
      </c>
      <c r="AI20" s="2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2" ht="13.5" customHeight="1">
      <c r="A21" s="14"/>
      <c r="B21" s="13" t="s">
        <v>31</v>
      </c>
      <c r="C21" s="14"/>
      <c r="D21" s="16"/>
      <c r="E21" s="2">
        <f>SUM(H21,K21)</f>
        <v>9220</v>
      </c>
      <c r="F21" s="2">
        <f>SUM(I21,L21)</f>
        <v>4862</v>
      </c>
      <c r="G21" s="2">
        <f>SUM(J21,M21)</f>
        <v>4358</v>
      </c>
      <c r="H21" s="2">
        <f>SUM(I21:J21)</f>
        <v>4388</v>
      </c>
      <c r="I21" s="2">
        <v>2313</v>
      </c>
      <c r="J21" s="2">
        <v>2075</v>
      </c>
      <c r="K21" s="2">
        <f>SUM(L21:M21)</f>
        <v>4832</v>
      </c>
      <c r="L21" s="2">
        <v>2549</v>
      </c>
      <c r="M21" s="2">
        <v>2283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14"/>
      <c r="U21" s="15" t="s">
        <v>32</v>
      </c>
      <c r="X21" s="24"/>
      <c r="Y21" s="22" t="s">
        <v>31</v>
      </c>
      <c r="Z21" s="22">
        <v>9338</v>
      </c>
      <c r="AA21" s="22">
        <v>4685</v>
      </c>
      <c r="AB21" s="22">
        <v>4659</v>
      </c>
      <c r="AC21" s="22">
        <v>4443</v>
      </c>
      <c r="AD21" s="22">
        <v>2329</v>
      </c>
      <c r="AE21" s="22">
        <v>2114</v>
      </c>
      <c r="AF21" s="22">
        <v>4895</v>
      </c>
      <c r="AG21" s="22">
        <v>2356</v>
      </c>
      <c r="AH21" s="22">
        <v>2539</v>
      </c>
      <c r="AI21" s="2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</row>
    <row r="22" spans="1:72" ht="12.75" customHeight="1">
      <c r="A22" s="18"/>
      <c r="B22" s="13" t="s">
        <v>29</v>
      </c>
      <c r="C22" s="14"/>
      <c r="D22" s="16"/>
      <c r="E22" s="2">
        <f>SUM(H22,K22)</f>
        <v>9213</v>
      </c>
      <c r="F22" s="2">
        <f>SUM(I22,L22)</f>
        <v>4846</v>
      </c>
      <c r="G22" s="2">
        <f>SUM(J22,M22)</f>
        <v>4367</v>
      </c>
      <c r="H22" s="2">
        <f>SUM(I22:J22)</f>
        <v>4413</v>
      </c>
      <c r="I22" s="2">
        <v>2325</v>
      </c>
      <c r="J22" s="2">
        <v>2088</v>
      </c>
      <c r="K22" s="2">
        <f>SUM(L22:M22)</f>
        <v>4800</v>
      </c>
      <c r="L22" s="2">
        <v>2521</v>
      </c>
      <c r="M22" s="2">
        <v>2279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14"/>
      <c r="U22" s="15" t="s">
        <v>30</v>
      </c>
      <c r="X22" s="23"/>
      <c r="Y22" s="22" t="s">
        <v>29</v>
      </c>
      <c r="Z22" s="22">
        <v>9356</v>
      </c>
      <c r="AA22" s="22">
        <v>4791</v>
      </c>
      <c r="AB22" s="22">
        <v>4565</v>
      </c>
      <c r="AC22" s="22">
        <v>4606</v>
      </c>
      <c r="AD22" s="22">
        <v>2446</v>
      </c>
      <c r="AE22" s="22">
        <v>2160</v>
      </c>
      <c r="AF22" s="22">
        <v>4750</v>
      </c>
      <c r="AG22" s="22">
        <v>2345</v>
      </c>
      <c r="AH22" s="22">
        <v>2405</v>
      </c>
      <c r="AI22" s="2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</row>
    <row r="23" spans="1:72" ht="12" customHeight="1">
      <c r="A23" s="14"/>
      <c r="B23" s="13" t="s">
        <v>27</v>
      </c>
      <c r="C23" s="14"/>
      <c r="D23" s="16"/>
      <c r="E23" s="2">
        <f>SUM(H23,K23)</f>
        <v>9407</v>
      </c>
      <c r="F23" s="2">
        <f>SUM(I23,L23)</f>
        <v>4905</v>
      </c>
      <c r="G23" s="2">
        <f>SUM(J23,M23)</f>
        <v>4502</v>
      </c>
      <c r="H23" s="2">
        <f>SUM(I23:J23)</f>
        <v>4596</v>
      </c>
      <c r="I23" s="2">
        <v>2440</v>
      </c>
      <c r="J23" s="2">
        <v>2156</v>
      </c>
      <c r="K23" s="2">
        <f>SUM(L23:M23)</f>
        <v>4811</v>
      </c>
      <c r="L23" s="2">
        <v>2465</v>
      </c>
      <c r="M23" s="2">
        <v>2346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14"/>
      <c r="U23" s="15" t="s">
        <v>28</v>
      </c>
      <c r="X23" s="14"/>
      <c r="Y23" s="22" t="s">
        <v>27</v>
      </c>
      <c r="Z23" s="22">
        <v>9444</v>
      </c>
      <c r="AA23" s="22">
        <v>4712</v>
      </c>
      <c r="AB23" s="22">
        <v>4732</v>
      </c>
      <c r="AC23" s="22">
        <v>4670</v>
      </c>
      <c r="AD23" s="22">
        <v>2447</v>
      </c>
      <c r="AE23" s="22">
        <v>2223</v>
      </c>
      <c r="AF23" s="22">
        <v>4774</v>
      </c>
      <c r="AG23" s="22">
        <v>2265</v>
      </c>
      <c r="AH23" s="22">
        <v>2509</v>
      </c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</row>
    <row r="24" spans="1:72" ht="12" customHeight="1">
      <c r="A24" s="14"/>
      <c r="B24" s="13" t="s">
        <v>25</v>
      </c>
      <c r="C24" s="14"/>
      <c r="D24" s="16"/>
      <c r="E24" s="2">
        <f>SUM(H24,K24)</f>
        <v>9472</v>
      </c>
      <c r="F24" s="2">
        <f>SUM(I24,L24)</f>
        <v>4969</v>
      </c>
      <c r="G24" s="2">
        <f>SUM(J24,M24)</f>
        <v>4503</v>
      </c>
      <c r="H24" s="2">
        <f>SUM(I24:J24)</f>
        <v>4708</v>
      </c>
      <c r="I24" s="2">
        <v>2465</v>
      </c>
      <c r="J24" s="2">
        <v>2243</v>
      </c>
      <c r="K24" s="2">
        <f>SUM(L24:M24)</f>
        <v>4764</v>
      </c>
      <c r="L24" s="2">
        <v>2504</v>
      </c>
      <c r="M24" s="2">
        <v>2260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14"/>
      <c r="U24" s="15" t="s">
        <v>26</v>
      </c>
      <c r="X24" s="14"/>
      <c r="Y24" s="22" t="s">
        <v>25</v>
      </c>
      <c r="Z24" s="22">
        <v>9740</v>
      </c>
      <c r="AA24" s="22">
        <v>4921</v>
      </c>
      <c r="AB24" s="22">
        <v>4819</v>
      </c>
      <c r="AC24" s="22">
        <v>4895</v>
      </c>
      <c r="AD24" s="22">
        <v>2535</v>
      </c>
      <c r="AE24" s="22">
        <v>2360</v>
      </c>
      <c r="AF24" s="22">
        <v>4845</v>
      </c>
      <c r="AG24" s="22">
        <v>2386</v>
      </c>
      <c r="AH24" s="22">
        <v>2459</v>
      </c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</row>
    <row r="25" spans="1:72" ht="12" customHeight="1">
      <c r="A25" s="14"/>
      <c r="B25" s="13" t="s">
        <v>23</v>
      </c>
      <c r="C25" s="14"/>
      <c r="D25" s="16"/>
      <c r="E25" s="2">
        <f>SUM(H25,K25)</f>
        <v>9701</v>
      </c>
      <c r="F25" s="2">
        <f>SUM(I25,L25)</f>
        <v>5012</v>
      </c>
      <c r="G25" s="2">
        <f>SUM(J25,M25)</f>
        <v>4689</v>
      </c>
      <c r="H25" s="2">
        <f>SUM(I25:J25)</f>
        <v>4880</v>
      </c>
      <c r="I25" s="2">
        <v>2507</v>
      </c>
      <c r="J25" s="2">
        <v>2373</v>
      </c>
      <c r="K25" s="2">
        <f>SUM(L25:M25)</f>
        <v>4821</v>
      </c>
      <c r="L25" s="2">
        <v>2505</v>
      </c>
      <c r="M25" s="2">
        <v>2316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14"/>
      <c r="U25" s="15" t="s">
        <v>24</v>
      </c>
      <c r="X25" s="14"/>
      <c r="Y25" s="22" t="s">
        <v>23</v>
      </c>
      <c r="Z25" s="22">
        <v>9504</v>
      </c>
      <c r="AA25" s="22">
        <v>4749</v>
      </c>
      <c r="AB25" s="22">
        <v>4755</v>
      </c>
      <c r="AC25" s="22">
        <v>4883</v>
      </c>
      <c r="AD25" s="22">
        <v>2517</v>
      </c>
      <c r="AE25" s="22">
        <v>2366</v>
      </c>
      <c r="AF25" s="22">
        <v>4621</v>
      </c>
      <c r="AG25" s="22">
        <v>2232</v>
      </c>
      <c r="AH25" s="22">
        <v>2389</v>
      </c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2" ht="17.25" customHeight="1">
      <c r="A26" s="18" t="s">
        <v>21</v>
      </c>
      <c r="B26" s="17"/>
      <c r="C26" s="14"/>
      <c r="D26" s="16"/>
      <c r="E26" s="3">
        <f>SUM(H26,K26)</f>
        <v>39269</v>
      </c>
      <c r="F26" s="3">
        <f>SUM(I26,L26)</f>
        <v>19470</v>
      </c>
      <c r="G26" s="3">
        <f>SUM(J26,M26)</f>
        <v>19799</v>
      </c>
      <c r="H26" s="3">
        <f>SUM(I26:J26)</f>
        <v>32156</v>
      </c>
      <c r="I26" s="3">
        <f>SUM(I27:I29)</f>
        <v>15570</v>
      </c>
      <c r="J26" s="3">
        <f>SUM(J27:J29)</f>
        <v>16586</v>
      </c>
      <c r="K26" s="3">
        <f>SUM(L26:M26)</f>
        <v>7113</v>
      </c>
      <c r="L26" s="3">
        <f>SUM(L27:L29)</f>
        <v>3900</v>
      </c>
      <c r="M26" s="3">
        <f>SUM(M27:M29)</f>
        <v>3213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21" t="s">
        <v>22</v>
      </c>
      <c r="U26" s="20"/>
      <c r="V26" s="19"/>
      <c r="X26" s="18" t="s">
        <v>21</v>
      </c>
      <c r="Y26" s="17"/>
      <c r="Z26" s="12">
        <f>SUM(Z27:Z29)</f>
        <v>11647</v>
      </c>
      <c r="AA26" s="12">
        <f>SUM(AA27:AA29)</f>
        <v>5947</v>
      </c>
      <c r="AB26" s="12">
        <f>SUM(AB27:AB29)</f>
        <v>5700</v>
      </c>
      <c r="AC26" s="12">
        <f>SUM(AC27:AC29)</f>
        <v>4294</v>
      </c>
      <c r="AD26" s="12">
        <f>SUM(AD27:AD29)</f>
        <v>2394</v>
      </c>
      <c r="AE26" s="12">
        <f>SUM(AE27:AE29)</f>
        <v>1900</v>
      </c>
      <c r="AF26" s="12">
        <f>SUM(AF27:AF29)</f>
        <v>7353</v>
      </c>
      <c r="AG26" s="12">
        <f>SUM(AG27:AG29)</f>
        <v>3553</v>
      </c>
      <c r="AH26" s="12">
        <f>SUM(AH27:AH29)</f>
        <v>3800</v>
      </c>
      <c r="AI26" s="12">
        <f>SUM(AI27:AI29)</f>
        <v>0</v>
      </c>
      <c r="AJ26" s="12">
        <f>SUM(AJ27:AJ29)</f>
        <v>0</v>
      </c>
      <c r="AK26" s="12">
        <f>SUM(AK27:AK29)</f>
        <v>0</v>
      </c>
      <c r="AL26" s="12">
        <f>SUM(AL27:AL29)</f>
        <v>0</v>
      </c>
      <c r="AM26" s="12">
        <f>SUM(AM27:AM29)</f>
        <v>0</v>
      </c>
      <c r="AN26" s="12">
        <f>SUM(AN27:AN29)</f>
        <v>0</v>
      </c>
      <c r="AO26" s="12"/>
      <c r="AP26" s="12">
        <f>SUM(AP27:AP29)</f>
        <v>0</v>
      </c>
      <c r="AQ26" s="12">
        <f>SUM(AQ27:AQ29)</f>
        <v>0</v>
      </c>
      <c r="AR26" s="12">
        <f>SUM(AR27:AR29)</f>
        <v>0</v>
      </c>
      <c r="AS26" s="12">
        <f>SUM(AS27:AS29)</f>
        <v>0</v>
      </c>
      <c r="AT26" s="12">
        <f>SUM(AT27:AT29)</f>
        <v>0</v>
      </c>
      <c r="AU26" s="12">
        <f>SUM(AU27:AU29)</f>
        <v>0</v>
      </c>
      <c r="AV26" s="12">
        <f>SUM(AV27:AV29)</f>
        <v>0</v>
      </c>
      <c r="AW26" s="12">
        <f>SUM(AW27:AW29)</f>
        <v>0</v>
      </c>
      <c r="AX26" s="12">
        <f>SUM(AX27:AX29)</f>
        <v>0</v>
      </c>
      <c r="AY26" s="12">
        <f>SUM(AY27:AY29)</f>
        <v>0</v>
      </c>
      <c r="AZ26" s="12">
        <f>SUM(AZ27:AZ29)</f>
        <v>0</v>
      </c>
      <c r="BA26" s="12">
        <f>SUM(BA27:BA29)</f>
        <v>0</v>
      </c>
      <c r="BB26" s="12">
        <f>SUM(BB27:BB29)</f>
        <v>0</v>
      </c>
      <c r="BC26" s="12">
        <f>SUM(BC27:BC29)</f>
        <v>0</v>
      </c>
      <c r="BD26" s="12">
        <f>SUM(BD27:BD29)</f>
        <v>0</v>
      </c>
      <c r="BE26" s="12"/>
      <c r="BF26" s="12">
        <f>SUM(BF27:BF29)</f>
        <v>28364</v>
      </c>
      <c r="BG26" s="12">
        <f>SUM(BG27:BG29)</f>
        <v>13663</v>
      </c>
      <c r="BH26" s="12">
        <f>SUM(BH27:BH29)</f>
        <v>14701</v>
      </c>
      <c r="BI26" s="12">
        <f>SUM(BI27:BI29)</f>
        <v>28364</v>
      </c>
      <c r="BJ26" s="12">
        <f>SUM(BJ27:BJ29)</f>
        <v>13663</v>
      </c>
      <c r="BK26" s="12">
        <f>SUM(BK27:BK29)</f>
        <v>14701</v>
      </c>
      <c r="BL26" s="12">
        <f>SUM(BL27:BL29)</f>
        <v>0</v>
      </c>
      <c r="BM26" s="12">
        <f>SUM(BM27:BM29)</f>
        <v>0</v>
      </c>
      <c r="BN26" s="12">
        <f>SUM(BN27:BN29)</f>
        <v>0</v>
      </c>
      <c r="BO26" s="12">
        <f>SUM(BO27:BO29)</f>
        <v>0</v>
      </c>
      <c r="BP26" s="12">
        <f>SUM(BP27:BP29)</f>
        <v>0</v>
      </c>
      <c r="BQ26" s="12">
        <f>SUM(BQ27:BQ29)</f>
        <v>0</v>
      </c>
      <c r="BR26" s="12">
        <f>SUM(BR27:BR29)</f>
        <v>0</v>
      </c>
      <c r="BS26" s="12">
        <f>SUM(BS27:BS29)</f>
        <v>0</v>
      </c>
      <c r="BT26" s="12">
        <f>SUM(BT27:BT29)</f>
        <v>0</v>
      </c>
    </row>
    <row r="27" spans="1:72" ht="13.5" customHeight="1">
      <c r="A27" s="14"/>
      <c r="B27" s="13" t="s">
        <v>19</v>
      </c>
      <c r="C27" s="14"/>
      <c r="D27" s="16"/>
      <c r="E27" s="2">
        <f>SUM(H27,K27)</f>
        <v>13514</v>
      </c>
      <c r="F27" s="2">
        <f>SUM(I27,L27)</f>
        <v>6909</v>
      </c>
      <c r="G27" s="2">
        <f>SUM(J27,M27)</f>
        <v>6605</v>
      </c>
      <c r="H27" s="2">
        <f>SUM(I27:J27)</f>
        <v>11070</v>
      </c>
      <c r="I27" s="2">
        <f>880+4702</f>
        <v>5582</v>
      </c>
      <c r="J27" s="2">
        <f>645+4843</f>
        <v>5488</v>
      </c>
      <c r="K27" s="2">
        <f>SUM(L27:M27)</f>
        <v>2444</v>
      </c>
      <c r="L27" s="2">
        <v>1327</v>
      </c>
      <c r="M27" s="2">
        <v>1117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14"/>
      <c r="U27" s="15" t="s">
        <v>20</v>
      </c>
      <c r="X27" s="14"/>
      <c r="Y27" s="13" t="s">
        <v>19</v>
      </c>
      <c r="Z27" s="12">
        <v>4005</v>
      </c>
      <c r="AA27" s="12">
        <v>2098</v>
      </c>
      <c r="AB27" s="12">
        <v>1907</v>
      </c>
      <c r="AC27" s="12">
        <v>1589</v>
      </c>
      <c r="AD27" s="12">
        <v>901</v>
      </c>
      <c r="AE27" s="12">
        <v>688</v>
      </c>
      <c r="AF27" s="12">
        <v>2416</v>
      </c>
      <c r="AG27" s="12">
        <v>1197</v>
      </c>
      <c r="AH27" s="12">
        <v>1219</v>
      </c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>
        <v>9530</v>
      </c>
      <c r="BG27" s="12">
        <v>4548</v>
      </c>
      <c r="BH27" s="12">
        <v>4982</v>
      </c>
      <c r="BI27" s="12">
        <v>9530</v>
      </c>
      <c r="BJ27" s="12">
        <v>4548</v>
      </c>
      <c r="BK27" s="12">
        <v>4982</v>
      </c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2" ht="13.5" customHeight="1">
      <c r="A28" s="14"/>
      <c r="B28" s="13" t="s">
        <v>17</v>
      </c>
      <c r="C28" s="14"/>
      <c r="D28" s="16"/>
      <c r="E28" s="2">
        <f>SUM(H28,K28)</f>
        <v>13168</v>
      </c>
      <c r="F28" s="2">
        <f>SUM(I28,L28)</f>
        <v>6468</v>
      </c>
      <c r="G28" s="2">
        <f>SUM(J28,M28)</f>
        <v>6700</v>
      </c>
      <c r="H28" s="2">
        <f>SUM(I28:J28)</f>
        <v>10843</v>
      </c>
      <c r="I28" s="2">
        <f>783+4399</f>
        <v>5182</v>
      </c>
      <c r="J28" s="2">
        <f>646+5015</f>
        <v>5661</v>
      </c>
      <c r="K28" s="2">
        <f>SUM(L28:M28)</f>
        <v>2325</v>
      </c>
      <c r="L28" s="2">
        <v>1286</v>
      </c>
      <c r="M28" s="2">
        <v>1039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14"/>
      <c r="U28" s="15" t="s">
        <v>18</v>
      </c>
      <c r="X28" s="14"/>
      <c r="Y28" s="13" t="s">
        <v>17</v>
      </c>
      <c r="Z28" s="12">
        <v>3848</v>
      </c>
      <c r="AA28" s="12">
        <v>1952</v>
      </c>
      <c r="AB28" s="12">
        <v>1896</v>
      </c>
      <c r="AC28" s="12">
        <v>1420</v>
      </c>
      <c r="AD28" s="12">
        <v>784</v>
      </c>
      <c r="AE28" s="12">
        <v>636</v>
      </c>
      <c r="AF28" s="12">
        <v>2428</v>
      </c>
      <c r="AG28" s="12">
        <v>1168</v>
      </c>
      <c r="AH28" s="12">
        <v>1260</v>
      </c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>
        <v>9640</v>
      </c>
      <c r="BG28" s="12">
        <v>4698</v>
      </c>
      <c r="BH28" s="12">
        <v>4942</v>
      </c>
      <c r="BI28" s="12">
        <v>9640</v>
      </c>
      <c r="BJ28" s="12">
        <v>4698</v>
      </c>
      <c r="BK28" s="12">
        <v>4942</v>
      </c>
      <c r="BL28" s="12"/>
      <c r="BM28" s="12"/>
      <c r="BN28" s="12"/>
      <c r="BO28" s="12"/>
      <c r="BP28" s="12"/>
      <c r="BQ28" s="12"/>
      <c r="BR28" s="12"/>
      <c r="BS28" s="12"/>
      <c r="BT28" s="12"/>
    </row>
    <row r="29" spans="1:72" ht="13.5" customHeight="1">
      <c r="A29" s="14"/>
      <c r="B29" s="13" t="s">
        <v>15</v>
      </c>
      <c r="C29" s="14"/>
      <c r="D29" s="16"/>
      <c r="E29" s="2">
        <f>SUM(H29,K29)</f>
        <v>12587</v>
      </c>
      <c r="F29" s="2">
        <f>SUM(I29,L29)</f>
        <v>6093</v>
      </c>
      <c r="G29" s="2">
        <f>SUM(J29,M29)</f>
        <v>6494</v>
      </c>
      <c r="H29" s="2">
        <f>SUM(I29:J29)</f>
        <v>10243</v>
      </c>
      <c r="I29" s="2">
        <f>676+4130</f>
        <v>4806</v>
      </c>
      <c r="J29" s="2">
        <f>619+4818</f>
        <v>5437</v>
      </c>
      <c r="K29" s="2">
        <f>SUM(L29:M29)</f>
        <v>2344</v>
      </c>
      <c r="L29" s="2">
        <v>1287</v>
      </c>
      <c r="M29" s="2">
        <v>1057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14"/>
      <c r="U29" s="15" t="s">
        <v>16</v>
      </c>
      <c r="X29" s="14"/>
      <c r="Y29" s="13" t="s">
        <v>15</v>
      </c>
      <c r="Z29" s="12">
        <v>3794</v>
      </c>
      <c r="AA29" s="12">
        <v>1897</v>
      </c>
      <c r="AB29" s="12">
        <v>1897</v>
      </c>
      <c r="AC29" s="12">
        <v>1285</v>
      </c>
      <c r="AD29" s="12">
        <v>709</v>
      </c>
      <c r="AE29" s="12">
        <v>576</v>
      </c>
      <c r="AF29" s="12">
        <v>2509</v>
      </c>
      <c r="AG29" s="12">
        <v>1188</v>
      </c>
      <c r="AH29" s="12">
        <v>1321</v>
      </c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>
        <v>9194</v>
      </c>
      <c r="BG29" s="12">
        <v>4417</v>
      </c>
      <c r="BH29" s="12">
        <v>4777</v>
      </c>
      <c r="BI29" s="12">
        <v>9194</v>
      </c>
      <c r="BJ29" s="12">
        <v>4417</v>
      </c>
      <c r="BK29" s="12">
        <v>4777</v>
      </c>
      <c r="BL29" s="12"/>
      <c r="BM29" s="12"/>
      <c r="BN29" s="12"/>
      <c r="BO29" s="12"/>
      <c r="BP29" s="12"/>
      <c r="BQ29" s="12"/>
      <c r="BR29" s="12"/>
      <c r="BS29" s="12"/>
      <c r="BT29" s="12"/>
    </row>
    <row r="30" spans="1:72" ht="16.5" customHeight="1">
      <c r="A30" s="18" t="s">
        <v>13</v>
      </c>
      <c r="B30" s="17"/>
      <c r="C30" s="14"/>
      <c r="D30" s="16"/>
      <c r="E30" s="3">
        <f>SUM(H30,K30)</f>
        <v>23204</v>
      </c>
      <c r="F30" s="3">
        <f>SUM(I30,L30)</f>
        <v>9930</v>
      </c>
      <c r="G30" s="3">
        <f>SUM(J30,M30)</f>
        <v>13274</v>
      </c>
      <c r="H30" s="3">
        <f>SUM(I30:J30)</f>
        <v>20162</v>
      </c>
      <c r="I30" s="3">
        <f>SUM(I31:I33)</f>
        <v>8113</v>
      </c>
      <c r="J30" s="3">
        <f>SUM(J31:J33)</f>
        <v>12049</v>
      </c>
      <c r="K30" s="3">
        <f>SUM(L30:M30)</f>
        <v>3042</v>
      </c>
      <c r="L30" s="3">
        <f>SUM(L31:L33)</f>
        <v>1817</v>
      </c>
      <c r="M30" s="3">
        <f>SUM(M31:M33)</f>
        <v>1225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21" t="s">
        <v>14</v>
      </c>
      <c r="U30" s="20"/>
      <c r="V30" s="19"/>
      <c r="X30" s="18" t="s">
        <v>13</v>
      </c>
      <c r="Y30" s="17"/>
      <c r="Z30" s="12">
        <f>SUM(Z31:Z33)</f>
        <v>3467</v>
      </c>
      <c r="AA30" s="12">
        <f>SUM(AA31:AA33)</f>
        <v>1637</v>
      </c>
      <c r="AB30" s="12">
        <f>SUM(AB31:AB33)</f>
        <v>1830</v>
      </c>
      <c r="AC30" s="12">
        <f>SUM(AC31:AC33)</f>
        <v>91</v>
      </c>
      <c r="AD30" s="12">
        <f>SUM(AD31:AD33)</f>
        <v>53</v>
      </c>
      <c r="AE30" s="12">
        <f>SUM(AE31:AE33)</f>
        <v>38</v>
      </c>
      <c r="AF30" s="12">
        <f>SUM(AF31:AF33)</f>
        <v>3376</v>
      </c>
      <c r="AG30" s="12">
        <f>SUM(AG31:AG33)</f>
        <v>1584</v>
      </c>
      <c r="AH30" s="12">
        <f>SUM(AH31:AH33)</f>
        <v>1792</v>
      </c>
      <c r="AI30" s="12">
        <f>SUM(AI31:AI33)</f>
        <v>0</v>
      </c>
      <c r="AJ30" s="12">
        <f>SUM(AJ31:AJ33)</f>
        <v>0</v>
      </c>
      <c r="AK30" s="12">
        <f>SUM(AK31:AK33)</f>
        <v>0</v>
      </c>
      <c r="AL30" s="12">
        <f>SUM(AL31:AL33)</f>
        <v>0</v>
      </c>
      <c r="AM30" s="12">
        <f>SUM(AM31:AM33)</f>
        <v>0</v>
      </c>
      <c r="AN30" s="12">
        <f>SUM(AN31:AN33)</f>
        <v>0</v>
      </c>
      <c r="AO30" s="12"/>
      <c r="AP30" s="12">
        <f>SUM(AP31:AP33)</f>
        <v>0</v>
      </c>
      <c r="AQ30" s="12">
        <f>SUM(AQ31:AQ33)</f>
        <v>0</v>
      </c>
      <c r="AR30" s="12">
        <f>SUM(AR31:AR33)</f>
        <v>0</v>
      </c>
      <c r="AS30" s="12">
        <f>SUM(AS31:AS33)</f>
        <v>0</v>
      </c>
      <c r="AT30" s="12">
        <f>SUM(AT31:AT33)</f>
        <v>0</v>
      </c>
      <c r="AU30" s="12">
        <f>SUM(AU31:AU33)</f>
        <v>0</v>
      </c>
      <c r="AV30" s="12">
        <f>SUM(AV31:AV33)</f>
        <v>0</v>
      </c>
      <c r="AW30" s="12">
        <f>SUM(AW31:AW33)</f>
        <v>0</v>
      </c>
      <c r="AX30" s="12">
        <f>SUM(AX31:AX33)</f>
        <v>0</v>
      </c>
      <c r="AY30" s="12">
        <f>SUM(AY31:AY33)</f>
        <v>0</v>
      </c>
      <c r="AZ30" s="12">
        <f>SUM(AZ31:AZ33)</f>
        <v>0</v>
      </c>
      <c r="BA30" s="12">
        <f>SUM(BA31:BA33)</f>
        <v>0</v>
      </c>
      <c r="BB30" s="12">
        <f>SUM(BB31:BB33)</f>
        <v>0</v>
      </c>
      <c r="BC30" s="12">
        <f>SUM(BC31:BC33)</f>
        <v>0</v>
      </c>
      <c r="BD30" s="12">
        <f>SUM(BD31:BD33)</f>
        <v>0</v>
      </c>
      <c r="BE30" s="12"/>
      <c r="BF30" s="12">
        <f>SUM(BF31:BF33)</f>
        <v>22222</v>
      </c>
      <c r="BG30" s="12">
        <f>SUM(BG31:BG33)</f>
        <v>8978</v>
      </c>
      <c r="BH30" s="12">
        <f>SUM(BH31:BH33)</f>
        <v>13244</v>
      </c>
      <c r="BI30" s="12">
        <f>SUM(BI31:BI33)</f>
        <v>22222</v>
      </c>
      <c r="BJ30" s="12">
        <f>SUM(BJ31:BJ33)</f>
        <v>8978</v>
      </c>
      <c r="BK30" s="12">
        <f>SUM(BK31:BK33)</f>
        <v>13244</v>
      </c>
      <c r="BL30" s="12">
        <f>SUM(BL31:BL33)</f>
        <v>0</v>
      </c>
      <c r="BM30" s="12">
        <f>SUM(BM31:BM33)</f>
        <v>0</v>
      </c>
      <c r="BN30" s="12">
        <f>SUM(BN31:BN33)</f>
        <v>0</v>
      </c>
      <c r="BO30" s="12">
        <f>SUM(BO31:BO33)</f>
        <v>0</v>
      </c>
      <c r="BP30" s="12">
        <f>SUM(BP31:BP33)</f>
        <v>0</v>
      </c>
      <c r="BQ30" s="12">
        <f>SUM(BQ31:BQ33)</f>
        <v>0</v>
      </c>
      <c r="BR30" s="12">
        <f>SUM(BR31:BR33)</f>
        <v>0</v>
      </c>
      <c r="BS30" s="12">
        <f>SUM(BS31:BS33)</f>
        <v>0</v>
      </c>
      <c r="BT30" s="12">
        <f>SUM(BT31:BT33)</f>
        <v>0</v>
      </c>
    </row>
    <row r="31" spans="1:72" ht="13.5" customHeight="1">
      <c r="A31" s="14"/>
      <c r="B31" s="13" t="s">
        <v>11</v>
      </c>
      <c r="C31" s="14"/>
      <c r="D31" s="16"/>
      <c r="E31" s="2">
        <f>SUM(H31,K31)</f>
        <v>8204</v>
      </c>
      <c r="F31" s="2">
        <f>SUM(I31,L31)</f>
        <v>3574</v>
      </c>
      <c r="G31" s="2">
        <f>SUM(J31,M31)</f>
        <v>4630</v>
      </c>
      <c r="H31" s="2">
        <f>SUM(I31:J31)</f>
        <v>7103</v>
      </c>
      <c r="I31" s="2">
        <f>22+2921</f>
        <v>2943</v>
      </c>
      <c r="J31" s="2">
        <f>10+4150</f>
        <v>4160</v>
      </c>
      <c r="K31" s="2">
        <f>SUM(L31:M31)</f>
        <v>1101</v>
      </c>
      <c r="L31" s="2">
        <v>631</v>
      </c>
      <c r="M31" s="2">
        <v>470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14"/>
      <c r="U31" s="15" t="s">
        <v>12</v>
      </c>
      <c r="X31" s="14"/>
      <c r="Y31" s="13" t="s">
        <v>11</v>
      </c>
      <c r="Z31" s="12">
        <v>1231</v>
      </c>
      <c r="AA31" s="12">
        <v>605</v>
      </c>
      <c r="AB31" s="12">
        <v>626</v>
      </c>
      <c r="AC31" s="12">
        <v>24</v>
      </c>
      <c r="AD31" s="12">
        <v>14</v>
      </c>
      <c r="AE31" s="12">
        <v>10</v>
      </c>
      <c r="AF31" s="12">
        <v>1207</v>
      </c>
      <c r="AG31" s="12">
        <v>591</v>
      </c>
      <c r="AH31" s="12">
        <v>616</v>
      </c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>
        <v>6983</v>
      </c>
      <c r="BG31" s="12">
        <v>2908</v>
      </c>
      <c r="BH31" s="12">
        <v>4075</v>
      </c>
      <c r="BI31" s="12">
        <v>6983</v>
      </c>
      <c r="BJ31" s="12">
        <v>2908</v>
      </c>
      <c r="BK31" s="12">
        <v>4075</v>
      </c>
      <c r="BL31" s="12"/>
      <c r="BM31" s="12"/>
      <c r="BN31" s="12"/>
      <c r="BO31" s="12"/>
      <c r="BP31" s="12"/>
      <c r="BQ31" s="12"/>
      <c r="BR31" s="12"/>
      <c r="BS31" s="12"/>
      <c r="BT31" s="12"/>
    </row>
    <row r="32" spans="1:72" ht="13.5" customHeight="1">
      <c r="A32" s="14"/>
      <c r="B32" s="13" t="s">
        <v>9</v>
      </c>
      <c r="C32" s="14"/>
      <c r="D32" s="16"/>
      <c r="E32" s="2">
        <f>SUM(H32,K32)</f>
        <v>7675</v>
      </c>
      <c r="F32" s="2">
        <f>SUM(I32,L32)</f>
        <v>3211</v>
      </c>
      <c r="G32" s="2">
        <f>SUM(J32,M32)</f>
        <v>4464</v>
      </c>
      <c r="H32" s="2">
        <f>SUM(I32:J32)</f>
        <v>6674</v>
      </c>
      <c r="I32" s="2">
        <f>12+2594</f>
        <v>2606</v>
      </c>
      <c r="J32" s="2">
        <f>12+4056</f>
        <v>4068</v>
      </c>
      <c r="K32" s="2">
        <f>SUM(L32:M32)</f>
        <v>1001</v>
      </c>
      <c r="L32" s="2">
        <v>605</v>
      </c>
      <c r="M32" s="2">
        <v>396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14"/>
      <c r="U32" s="15" t="s">
        <v>10</v>
      </c>
      <c r="X32" s="14"/>
      <c r="Y32" s="13" t="s">
        <v>9</v>
      </c>
      <c r="Z32" s="12">
        <v>1063</v>
      </c>
      <c r="AA32" s="12">
        <v>478</v>
      </c>
      <c r="AB32" s="12">
        <v>585</v>
      </c>
      <c r="AC32" s="12">
        <v>37</v>
      </c>
      <c r="AD32" s="12">
        <v>21</v>
      </c>
      <c r="AE32" s="12">
        <v>16</v>
      </c>
      <c r="AF32" s="12">
        <v>1026</v>
      </c>
      <c r="AG32" s="12">
        <v>457</v>
      </c>
      <c r="AH32" s="12">
        <v>569</v>
      </c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>
        <v>7821</v>
      </c>
      <c r="BG32" s="12">
        <v>3101</v>
      </c>
      <c r="BH32" s="12">
        <v>4720</v>
      </c>
      <c r="BI32" s="12">
        <v>7821</v>
      </c>
      <c r="BJ32" s="12">
        <v>3101</v>
      </c>
      <c r="BK32" s="12">
        <v>4720</v>
      </c>
      <c r="BL32" s="12"/>
      <c r="BM32" s="12"/>
      <c r="BN32" s="12"/>
      <c r="BO32" s="12"/>
      <c r="BP32" s="12"/>
      <c r="BQ32" s="12"/>
      <c r="BR32" s="12"/>
      <c r="BS32" s="12"/>
      <c r="BT32" s="12"/>
    </row>
    <row r="33" spans="1:72" ht="13.5" customHeight="1">
      <c r="A33" s="14"/>
      <c r="B33" s="13" t="s">
        <v>7</v>
      </c>
      <c r="C33" s="14"/>
      <c r="D33" s="16"/>
      <c r="E33" s="2">
        <f>SUM(H33,K33)</f>
        <v>7325</v>
      </c>
      <c r="F33" s="2">
        <f>SUM(I33,L33)</f>
        <v>3145</v>
      </c>
      <c r="G33" s="2">
        <f>SUM(J33,M33)</f>
        <v>4180</v>
      </c>
      <c r="H33" s="2">
        <f>SUM(I33:J33)</f>
        <v>6385</v>
      </c>
      <c r="I33" s="2">
        <f>22+2542</f>
        <v>2564</v>
      </c>
      <c r="J33" s="2">
        <f>16+3805</f>
        <v>3821</v>
      </c>
      <c r="K33" s="2">
        <f>SUM(L33:M33)</f>
        <v>940</v>
      </c>
      <c r="L33" s="2">
        <v>581</v>
      </c>
      <c r="M33" s="2">
        <v>359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14"/>
      <c r="U33" s="15" t="s">
        <v>8</v>
      </c>
      <c r="X33" s="14"/>
      <c r="Y33" s="13" t="s">
        <v>7</v>
      </c>
      <c r="Z33" s="12">
        <v>1173</v>
      </c>
      <c r="AA33" s="12">
        <v>554</v>
      </c>
      <c r="AB33" s="12">
        <v>619</v>
      </c>
      <c r="AC33" s="12">
        <v>30</v>
      </c>
      <c r="AD33" s="12">
        <v>18</v>
      </c>
      <c r="AE33" s="12">
        <v>12</v>
      </c>
      <c r="AF33" s="12">
        <v>1143</v>
      </c>
      <c r="AG33" s="12">
        <v>536</v>
      </c>
      <c r="AH33" s="12">
        <v>607</v>
      </c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>
        <v>7418</v>
      </c>
      <c r="BG33" s="12">
        <v>2969</v>
      </c>
      <c r="BH33" s="12">
        <v>4449</v>
      </c>
      <c r="BI33" s="12">
        <v>7418</v>
      </c>
      <c r="BJ33" s="12">
        <v>2969</v>
      </c>
      <c r="BK33" s="12">
        <v>4449</v>
      </c>
      <c r="BL33" s="12"/>
      <c r="BM33" s="12"/>
      <c r="BN33" s="12"/>
      <c r="BO33" s="12"/>
      <c r="BP33" s="12"/>
      <c r="BQ33" s="12"/>
      <c r="BR33" s="12"/>
      <c r="BS33" s="12"/>
      <c r="BT33" s="12"/>
    </row>
    <row r="34" spans="1:72" ht="3" customHeight="1">
      <c r="A34" s="9"/>
      <c r="B34" s="9"/>
      <c r="C34" s="9"/>
      <c r="D34" s="9"/>
      <c r="E34" s="11"/>
      <c r="F34" s="10"/>
      <c r="G34" s="10"/>
      <c r="H34" s="11"/>
      <c r="I34" s="11"/>
      <c r="J34" s="10"/>
      <c r="K34" s="11"/>
      <c r="L34" s="11"/>
      <c r="M34" s="10"/>
      <c r="N34" s="11"/>
      <c r="O34" s="11"/>
      <c r="P34" s="10"/>
      <c r="Q34" s="11"/>
      <c r="R34" s="11"/>
      <c r="S34" s="10"/>
      <c r="T34" s="9"/>
      <c r="U34" s="9"/>
    </row>
    <row r="35" spans="1:72" ht="3" customHeight="1"/>
    <row r="36" spans="1:72" ht="6" customHeight="1"/>
    <row r="37" spans="1:72" s="7" customFormat="1" ht="14.25" customHeight="1">
      <c r="A37" s="8"/>
      <c r="B37" s="6" t="s">
        <v>6</v>
      </c>
      <c r="C37" s="6"/>
      <c r="D37" s="6" t="s">
        <v>5</v>
      </c>
      <c r="E37" s="6"/>
      <c r="F37" s="6"/>
      <c r="G37" s="6"/>
      <c r="H37" s="6"/>
      <c r="I37" s="6"/>
      <c r="J37" s="6"/>
      <c r="K37" s="6"/>
      <c r="L37" s="6" t="s">
        <v>4</v>
      </c>
      <c r="M37" s="6"/>
      <c r="N37" s="6"/>
      <c r="O37" s="6"/>
      <c r="P37" s="6"/>
      <c r="Q37" s="6"/>
      <c r="R37" s="6"/>
      <c r="S37" s="6"/>
    </row>
    <row r="38" spans="1:72" s="7" customFormat="1" ht="17.25" hidden="1" customHeight="1">
      <c r="A38" s="8"/>
      <c r="B38" s="6"/>
      <c r="C38" s="6"/>
      <c r="D38" s="6" t="s">
        <v>3</v>
      </c>
      <c r="E38" s="6"/>
      <c r="F38" s="6"/>
      <c r="G38" s="6"/>
      <c r="H38" s="6"/>
      <c r="I38" s="6"/>
      <c r="J38" s="6"/>
      <c r="K38" s="6"/>
      <c r="L38" s="6" t="s">
        <v>2</v>
      </c>
      <c r="M38" s="6"/>
      <c r="N38" s="6"/>
      <c r="O38" s="6"/>
      <c r="P38" s="6"/>
      <c r="Q38" s="6"/>
      <c r="R38" s="6"/>
      <c r="S38" s="6"/>
    </row>
    <row r="39" spans="1:72" s="6" customFormat="1" ht="17.25" customHeight="1">
      <c r="D39" s="6" t="s">
        <v>1</v>
      </c>
      <c r="L39" s="6" t="s">
        <v>0</v>
      </c>
    </row>
    <row r="40" spans="1:72" s="6" customFormat="1" ht="17.25" customHeight="1"/>
    <row r="41" spans="1:72" s="6" customFormat="1" ht="17.25" customHeight="1"/>
    <row r="42" spans="1:72" s="6" customFormat="1" ht="17.25" hidden="1" customHeight="1">
      <c r="B42" s="5"/>
      <c r="H42" s="5"/>
      <c r="K42" s="5"/>
      <c r="M42" s="5"/>
      <c r="N42" s="5"/>
      <c r="O42" s="5"/>
      <c r="P42" s="5"/>
      <c r="Q42" s="5"/>
      <c r="R42" s="5"/>
      <c r="S42" s="5"/>
    </row>
    <row r="43" spans="1:72" s="6" customFormat="1" ht="17.25" customHeight="1">
      <c r="B43" s="5"/>
      <c r="H43" s="5"/>
      <c r="K43" s="5"/>
      <c r="M43" s="5"/>
      <c r="N43" s="5"/>
      <c r="O43" s="5"/>
      <c r="P43" s="5"/>
      <c r="Q43" s="5"/>
      <c r="R43" s="5"/>
      <c r="S43" s="5"/>
    </row>
    <row r="44" spans="1:72" s="5" customFormat="1"/>
    <row r="54" spans="5:13">
      <c r="E54" s="4">
        <f>SUM(E55:E57)</f>
        <v>138238</v>
      </c>
    </row>
    <row r="55" spans="5:13">
      <c r="E55" s="1">
        <v>47975</v>
      </c>
    </row>
    <row r="57" spans="5:13">
      <c r="E57" s="3">
        <f>SUM(H57,K57)</f>
        <v>90263</v>
      </c>
      <c r="F57" s="3">
        <f>SUM(I57,L57)</f>
        <v>47245</v>
      </c>
      <c r="G57" s="3">
        <f>SUM(J57,M57)</f>
        <v>43018</v>
      </c>
      <c r="H57" s="3">
        <f>SUM(I57:J57)</f>
        <v>37228</v>
      </c>
      <c r="I57" s="3">
        <f>SUM(I58,I63,I70,I74)</f>
        <v>19656</v>
      </c>
      <c r="J57" s="3">
        <f>SUM(J58,J63,J70,J74)</f>
        <v>17572</v>
      </c>
      <c r="K57" s="3">
        <f>SUM(L57:M57)</f>
        <v>53035</v>
      </c>
      <c r="L57" s="3">
        <f>SUM(L58,L63,L70,L74)</f>
        <v>27589</v>
      </c>
      <c r="M57" s="3">
        <f>SUM(M58,M63,M70,M74)</f>
        <v>25446</v>
      </c>
    </row>
    <row r="58" spans="5:13">
      <c r="E58" s="3">
        <f>SUM(H58,K58)</f>
        <v>19572</v>
      </c>
      <c r="F58" s="3">
        <f>SUM(I58,L58)</f>
        <v>9700</v>
      </c>
      <c r="G58" s="3">
        <f>SUM(J58,M58)</f>
        <v>9872</v>
      </c>
      <c r="H58" s="3">
        <f>SUM(I58:J58)</f>
        <v>5505</v>
      </c>
      <c r="I58" s="3">
        <f>SUM(I59:I62)</f>
        <v>2858</v>
      </c>
      <c r="J58" s="3">
        <f>SUM(J59:J62)</f>
        <v>2647</v>
      </c>
      <c r="K58" s="3">
        <f>SUM(L58:M58)</f>
        <v>14067</v>
      </c>
      <c r="L58" s="3">
        <f>SUM(L59:L62)</f>
        <v>6842</v>
      </c>
      <c r="M58" s="3">
        <f>SUM(M59:M62)</f>
        <v>7225</v>
      </c>
    </row>
    <row r="59" spans="5:13">
      <c r="E59" s="2">
        <f>SUM(H59,K59)</f>
        <v>6995</v>
      </c>
      <c r="F59" s="2">
        <f>SUM(I59,L59)</f>
        <v>3517</v>
      </c>
      <c r="G59" s="2">
        <f>SUM(J59,M59)</f>
        <v>3478</v>
      </c>
      <c r="H59" s="2">
        <f>SUM(I59:J59)</f>
        <v>2685</v>
      </c>
      <c r="I59" s="2">
        <v>1402</v>
      </c>
      <c r="J59" s="2">
        <v>1283</v>
      </c>
      <c r="K59" s="2">
        <f>SUM(L59:M59)</f>
        <v>4310</v>
      </c>
      <c r="L59" s="2">
        <v>2115</v>
      </c>
      <c r="M59" s="2">
        <v>2195</v>
      </c>
    </row>
    <row r="60" spans="5:13">
      <c r="E60" s="2">
        <f>SUM(H60,K60)</f>
        <v>7533</v>
      </c>
      <c r="F60" s="2">
        <f>SUM(I60,L60)</f>
        <v>3709</v>
      </c>
      <c r="G60" s="2">
        <f>SUM(J60,M60)</f>
        <v>3824</v>
      </c>
      <c r="H60" s="2">
        <f>SUM(I60:J60)</f>
        <v>2820</v>
      </c>
      <c r="I60" s="2">
        <v>1456</v>
      </c>
      <c r="J60" s="2">
        <v>1364</v>
      </c>
      <c r="K60" s="2">
        <f>SUM(L60:M60)</f>
        <v>4713</v>
      </c>
      <c r="L60" s="2">
        <v>2253</v>
      </c>
      <c r="M60" s="2">
        <v>2460</v>
      </c>
    </row>
    <row r="61" spans="5:13">
      <c r="E61" s="2">
        <f>SUM(H61,K61)</f>
        <v>4370</v>
      </c>
      <c r="F61" s="2">
        <f>SUM(I61,L61)</f>
        <v>2164</v>
      </c>
      <c r="G61" s="2">
        <f>SUM(J61,M61)</f>
        <v>2206</v>
      </c>
      <c r="H61" s="2">
        <f>SUM(I61:J61)</f>
        <v>0</v>
      </c>
      <c r="I61" s="2">
        <v>0</v>
      </c>
      <c r="J61" s="2">
        <v>0</v>
      </c>
      <c r="K61" s="2">
        <f>SUM(L61:M61)</f>
        <v>4370</v>
      </c>
      <c r="L61" s="2">
        <v>2164</v>
      </c>
      <c r="M61" s="2">
        <v>2206</v>
      </c>
    </row>
    <row r="62" spans="5:13">
      <c r="E62" s="2">
        <f>SUM(H62,K62)</f>
        <v>674</v>
      </c>
      <c r="F62" s="2">
        <f>SUM(I62,L62)</f>
        <v>310</v>
      </c>
      <c r="G62" s="2">
        <f>SUM(J62,M62)</f>
        <v>364</v>
      </c>
      <c r="H62" s="2">
        <f>SUM(I62:J62)</f>
        <v>0</v>
      </c>
      <c r="I62" s="2">
        <v>0</v>
      </c>
      <c r="J62" s="2">
        <v>0</v>
      </c>
      <c r="K62" s="2">
        <f>SUM(L62:M62)</f>
        <v>674</v>
      </c>
      <c r="L62" s="2">
        <v>310</v>
      </c>
      <c r="M62" s="2">
        <v>364</v>
      </c>
    </row>
    <row r="63" spans="5:13">
      <c r="E63" s="3">
        <f>SUM(H63,K63)</f>
        <v>56193</v>
      </c>
      <c r="F63" s="3">
        <f>SUM(I63,L63)</f>
        <v>29433</v>
      </c>
      <c r="G63" s="3">
        <f>SUM(J63,M63)</f>
        <v>26760</v>
      </c>
      <c r="H63" s="3">
        <f>SUM(I63:J63)</f>
        <v>27380</v>
      </c>
      <c r="I63" s="3">
        <f>SUM(I64:I69)</f>
        <v>14403</v>
      </c>
      <c r="J63" s="3">
        <f>SUM(J64:J69)</f>
        <v>12977</v>
      </c>
      <c r="K63" s="3">
        <f>SUM(L63:M63)</f>
        <v>28813</v>
      </c>
      <c r="L63" s="3">
        <f>SUM(L64:L69)</f>
        <v>15030</v>
      </c>
      <c r="M63" s="3">
        <f>SUM(M64:M69)</f>
        <v>13783</v>
      </c>
    </row>
    <row r="64" spans="5:13">
      <c r="E64" s="2">
        <f>SUM(H64,K64)</f>
        <v>9180</v>
      </c>
      <c r="F64" s="2">
        <f>SUM(I64,L64)</f>
        <v>4839</v>
      </c>
      <c r="G64" s="2">
        <f>SUM(J64,M64)</f>
        <v>4341</v>
      </c>
      <c r="H64" s="2">
        <f>SUM(I64:J64)</f>
        <v>4395</v>
      </c>
      <c r="I64" s="2">
        <v>2353</v>
      </c>
      <c r="J64" s="2">
        <v>2042</v>
      </c>
      <c r="K64" s="2">
        <f>SUM(L64:M64)</f>
        <v>4785</v>
      </c>
      <c r="L64" s="2">
        <v>2486</v>
      </c>
      <c r="M64" s="2">
        <v>2299</v>
      </c>
    </row>
    <row r="65" spans="5:13">
      <c r="E65" s="2">
        <f>SUM(H65,K65)</f>
        <v>9220</v>
      </c>
      <c r="F65" s="2">
        <f>SUM(I65,L65)</f>
        <v>4862</v>
      </c>
      <c r="G65" s="2">
        <f>SUM(J65,M65)</f>
        <v>4358</v>
      </c>
      <c r="H65" s="2">
        <f>SUM(I65:J65)</f>
        <v>4388</v>
      </c>
      <c r="I65" s="2">
        <v>2313</v>
      </c>
      <c r="J65" s="2">
        <v>2075</v>
      </c>
      <c r="K65" s="2">
        <f>SUM(L65:M65)</f>
        <v>4832</v>
      </c>
      <c r="L65" s="2">
        <v>2549</v>
      </c>
      <c r="M65" s="2">
        <v>2283</v>
      </c>
    </row>
    <row r="66" spans="5:13">
      <c r="E66" s="2">
        <f>SUM(H66,K66)</f>
        <v>9213</v>
      </c>
      <c r="F66" s="2">
        <f>SUM(I66,L66)</f>
        <v>4846</v>
      </c>
      <c r="G66" s="2">
        <f>SUM(J66,M66)</f>
        <v>4367</v>
      </c>
      <c r="H66" s="2">
        <f>SUM(I66:J66)</f>
        <v>4413</v>
      </c>
      <c r="I66" s="2">
        <v>2325</v>
      </c>
      <c r="J66" s="2">
        <v>2088</v>
      </c>
      <c r="K66" s="2">
        <f>SUM(L66:M66)</f>
        <v>4800</v>
      </c>
      <c r="L66" s="2">
        <v>2521</v>
      </c>
      <c r="M66" s="2">
        <v>2279</v>
      </c>
    </row>
    <row r="67" spans="5:13">
      <c r="E67" s="2">
        <f>SUM(H67,K67)</f>
        <v>9407</v>
      </c>
      <c r="F67" s="2">
        <f>SUM(I67,L67)</f>
        <v>4905</v>
      </c>
      <c r="G67" s="2">
        <f>SUM(J67,M67)</f>
        <v>4502</v>
      </c>
      <c r="H67" s="2">
        <f>SUM(I67:J67)</f>
        <v>4596</v>
      </c>
      <c r="I67" s="2">
        <v>2440</v>
      </c>
      <c r="J67" s="2">
        <v>2156</v>
      </c>
      <c r="K67" s="2">
        <f>SUM(L67:M67)</f>
        <v>4811</v>
      </c>
      <c r="L67" s="2">
        <v>2465</v>
      </c>
      <c r="M67" s="2">
        <v>2346</v>
      </c>
    </row>
    <row r="68" spans="5:13">
      <c r="E68" s="2">
        <f>SUM(H68,K68)</f>
        <v>9472</v>
      </c>
      <c r="F68" s="2">
        <f>SUM(I68,L68)</f>
        <v>4969</v>
      </c>
      <c r="G68" s="2">
        <f>SUM(J68,M68)</f>
        <v>4503</v>
      </c>
      <c r="H68" s="2">
        <f>SUM(I68:J68)</f>
        <v>4708</v>
      </c>
      <c r="I68" s="2">
        <v>2465</v>
      </c>
      <c r="J68" s="2">
        <v>2243</v>
      </c>
      <c r="K68" s="2">
        <f>SUM(L68:M68)</f>
        <v>4764</v>
      </c>
      <c r="L68" s="2">
        <v>2504</v>
      </c>
      <c r="M68" s="2">
        <v>2260</v>
      </c>
    </row>
    <row r="69" spans="5:13">
      <c r="E69" s="2">
        <f>SUM(H69,K69)</f>
        <v>9701</v>
      </c>
      <c r="F69" s="2">
        <f>SUM(I69,L69)</f>
        <v>5012</v>
      </c>
      <c r="G69" s="2">
        <f>SUM(J69,M69)</f>
        <v>4689</v>
      </c>
      <c r="H69" s="2">
        <f>SUM(I69:J69)</f>
        <v>4880</v>
      </c>
      <c r="I69" s="2">
        <v>2507</v>
      </c>
      <c r="J69" s="2">
        <v>2373</v>
      </c>
      <c r="K69" s="2">
        <f>SUM(L69:M69)</f>
        <v>4821</v>
      </c>
      <c r="L69" s="2">
        <v>2505</v>
      </c>
      <c r="M69" s="2">
        <v>2316</v>
      </c>
    </row>
    <row r="70" spans="5:13">
      <c r="E70" s="3">
        <f>SUM(H70,K70)</f>
        <v>11362</v>
      </c>
      <c r="F70" s="3">
        <f>SUM(I70,L70)</f>
        <v>6239</v>
      </c>
      <c r="G70" s="3">
        <f>SUM(J70,M70)</f>
        <v>5123</v>
      </c>
      <c r="H70" s="3">
        <f>SUM(I70:J70)</f>
        <v>4249</v>
      </c>
      <c r="I70" s="3">
        <f>SUM(I71:I73)</f>
        <v>2339</v>
      </c>
      <c r="J70" s="3">
        <f>SUM(J71:J73)</f>
        <v>1910</v>
      </c>
      <c r="K70" s="3">
        <f>SUM(L70:M70)</f>
        <v>7113</v>
      </c>
      <c r="L70" s="3">
        <f>SUM(L71:L73)</f>
        <v>3900</v>
      </c>
      <c r="M70" s="3">
        <f>SUM(M71:M73)</f>
        <v>3213</v>
      </c>
    </row>
    <row r="71" spans="5:13">
      <c r="E71" s="2">
        <f>SUM(H71,K71)</f>
        <v>3969</v>
      </c>
      <c r="F71" s="2">
        <f>SUM(I71,L71)</f>
        <v>2207</v>
      </c>
      <c r="G71" s="2">
        <f>SUM(J71,M71)</f>
        <v>1762</v>
      </c>
      <c r="H71" s="2">
        <f>SUM(I71:J71)</f>
        <v>1525</v>
      </c>
      <c r="I71" s="2">
        <v>880</v>
      </c>
      <c r="J71" s="2">
        <v>645</v>
      </c>
      <c r="K71" s="2">
        <f>SUM(L71:M71)</f>
        <v>2444</v>
      </c>
      <c r="L71" s="2">
        <v>1327</v>
      </c>
      <c r="M71" s="2">
        <v>1117</v>
      </c>
    </row>
    <row r="72" spans="5:13">
      <c r="E72" s="2">
        <f>SUM(H72,K72)</f>
        <v>3754</v>
      </c>
      <c r="F72" s="2">
        <f>SUM(I72,L72)</f>
        <v>2069</v>
      </c>
      <c r="G72" s="2">
        <f>SUM(J72,M72)</f>
        <v>1685</v>
      </c>
      <c r="H72" s="2">
        <f>SUM(I72:J72)</f>
        <v>1429</v>
      </c>
      <c r="I72" s="2">
        <v>783</v>
      </c>
      <c r="J72" s="2">
        <v>646</v>
      </c>
      <c r="K72" s="2">
        <f>SUM(L72:M72)</f>
        <v>2325</v>
      </c>
      <c r="L72" s="2">
        <v>1286</v>
      </c>
      <c r="M72" s="2">
        <v>1039</v>
      </c>
    </row>
    <row r="73" spans="5:13">
      <c r="E73" s="2">
        <f>SUM(H73,K73)</f>
        <v>3639</v>
      </c>
      <c r="F73" s="2">
        <f>SUM(I73,L73)</f>
        <v>1963</v>
      </c>
      <c r="G73" s="2">
        <f>SUM(J73,M73)</f>
        <v>1676</v>
      </c>
      <c r="H73" s="2">
        <f>SUM(I73:J73)</f>
        <v>1295</v>
      </c>
      <c r="I73" s="2">
        <v>676</v>
      </c>
      <c r="J73" s="2">
        <v>619</v>
      </c>
      <c r="K73" s="2">
        <f>SUM(L73:M73)</f>
        <v>2344</v>
      </c>
      <c r="L73" s="2">
        <v>1287</v>
      </c>
      <c r="M73" s="2">
        <v>1057</v>
      </c>
    </row>
    <row r="74" spans="5:13">
      <c r="E74" s="3">
        <f>SUM(H74,K74)</f>
        <v>3136</v>
      </c>
      <c r="F74" s="3">
        <f>SUM(I74,L74)</f>
        <v>1873</v>
      </c>
      <c r="G74" s="3">
        <f>SUM(J74,M74)</f>
        <v>1263</v>
      </c>
      <c r="H74" s="3">
        <f>SUM(I74:J74)</f>
        <v>94</v>
      </c>
      <c r="I74" s="3">
        <f>SUM(I75:I77)</f>
        <v>56</v>
      </c>
      <c r="J74" s="3">
        <f>SUM(J75:J77)</f>
        <v>38</v>
      </c>
      <c r="K74" s="3">
        <f>SUM(L74:M74)</f>
        <v>3042</v>
      </c>
      <c r="L74" s="3">
        <f>SUM(L75:L77)</f>
        <v>1817</v>
      </c>
      <c r="M74" s="3">
        <f>SUM(M75:M77)</f>
        <v>1225</v>
      </c>
    </row>
    <row r="75" spans="5:13">
      <c r="E75" s="2">
        <f>SUM(H75,K75)</f>
        <v>1133</v>
      </c>
      <c r="F75" s="2">
        <f>SUM(I75,L75)</f>
        <v>653</v>
      </c>
      <c r="G75" s="2">
        <f>SUM(J75,M75)</f>
        <v>480</v>
      </c>
      <c r="H75" s="2">
        <f>SUM(I75:J75)</f>
        <v>32</v>
      </c>
      <c r="I75" s="2">
        <v>22</v>
      </c>
      <c r="J75" s="2">
        <v>10</v>
      </c>
      <c r="K75" s="2">
        <f>SUM(L75:M75)</f>
        <v>1101</v>
      </c>
      <c r="L75" s="2">
        <v>631</v>
      </c>
      <c r="M75" s="2">
        <v>470</v>
      </c>
    </row>
    <row r="76" spans="5:13">
      <c r="E76" s="2">
        <f>SUM(H76,K76)</f>
        <v>1025</v>
      </c>
      <c r="F76" s="2">
        <f>SUM(I76,L76)</f>
        <v>617</v>
      </c>
      <c r="G76" s="2">
        <f>SUM(J76,M76)</f>
        <v>408</v>
      </c>
      <c r="H76" s="2">
        <f>SUM(I76:J76)</f>
        <v>24</v>
      </c>
      <c r="I76" s="2">
        <v>12</v>
      </c>
      <c r="J76" s="2">
        <v>12</v>
      </c>
      <c r="K76" s="2">
        <f>SUM(L76:M76)</f>
        <v>1001</v>
      </c>
      <c r="L76" s="2">
        <v>605</v>
      </c>
      <c r="M76" s="2">
        <v>396</v>
      </c>
    </row>
    <row r="77" spans="5:13">
      <c r="E77" s="2">
        <f>SUM(H77,K77)</f>
        <v>978</v>
      </c>
      <c r="F77" s="2">
        <f>SUM(I77,L77)</f>
        <v>603</v>
      </c>
      <c r="G77" s="2">
        <f>SUM(J77,M77)</f>
        <v>375</v>
      </c>
      <c r="H77" s="2">
        <f>SUM(I77:J77)</f>
        <v>38</v>
      </c>
      <c r="I77" s="2">
        <v>22</v>
      </c>
      <c r="J77" s="2">
        <v>16</v>
      </c>
      <c r="K77" s="2">
        <f>SUM(L77:M77)</f>
        <v>940</v>
      </c>
      <c r="L77" s="2">
        <v>581</v>
      </c>
      <c r="M77" s="2">
        <v>359</v>
      </c>
    </row>
  </sheetData>
  <mergeCells count="79">
    <mergeCell ref="BI9:BK9"/>
    <mergeCell ref="BL9:BN9"/>
    <mergeCell ref="BI4:BT4"/>
    <mergeCell ref="BL5:BN5"/>
    <mergeCell ref="BF6:BH6"/>
    <mergeCell ref="BI6:BK6"/>
    <mergeCell ref="BL6:BN6"/>
    <mergeCell ref="BO9:BQ9"/>
    <mergeCell ref="BF7:BH7"/>
    <mergeCell ref="BI7:BK7"/>
    <mergeCell ref="AP7:AR7"/>
    <mergeCell ref="AS7:AU7"/>
    <mergeCell ref="AV7:AX7"/>
    <mergeCell ref="AY7:BA7"/>
    <mergeCell ref="BB7:BD7"/>
    <mergeCell ref="BL7:BN7"/>
    <mergeCell ref="BB8:BD8"/>
    <mergeCell ref="BI8:BK8"/>
    <mergeCell ref="BL8:BN8"/>
    <mergeCell ref="BO6:BQ6"/>
    <mergeCell ref="BR6:BT6"/>
    <mergeCell ref="BO7:BQ7"/>
    <mergeCell ref="BR7:BT7"/>
    <mergeCell ref="BO8:BQ8"/>
    <mergeCell ref="BR8:BT8"/>
    <mergeCell ref="AC9:AE9"/>
    <mergeCell ref="AF9:AH9"/>
    <mergeCell ref="AI9:AK9"/>
    <mergeCell ref="AS9:AU9"/>
    <mergeCell ref="AV9:AX9"/>
    <mergeCell ref="AY9:BA9"/>
    <mergeCell ref="AS8:AU8"/>
    <mergeCell ref="AV8:AX8"/>
    <mergeCell ref="AS4:BD4"/>
    <mergeCell ref="AV5:AX5"/>
    <mergeCell ref="AP6:AR6"/>
    <mergeCell ref="AS6:AU6"/>
    <mergeCell ref="AV6:AX6"/>
    <mergeCell ref="AY6:BA6"/>
    <mergeCell ref="BB6:BD6"/>
    <mergeCell ref="AY8:BA8"/>
    <mergeCell ref="Z7:AB7"/>
    <mergeCell ref="AC7:AE7"/>
    <mergeCell ref="AF7:AH7"/>
    <mergeCell ref="AI7:AK7"/>
    <mergeCell ref="AL7:AN7"/>
    <mergeCell ref="AC8:AE8"/>
    <mergeCell ref="AF8:AH8"/>
    <mergeCell ref="AI8:AK8"/>
    <mergeCell ref="AL8:AN8"/>
    <mergeCell ref="A13:D13"/>
    <mergeCell ref="A4:D11"/>
    <mergeCell ref="E6:G6"/>
    <mergeCell ref="AC4:AN4"/>
    <mergeCell ref="AF5:AH5"/>
    <mergeCell ref="Z6:AB6"/>
    <mergeCell ref="AC6:AE6"/>
    <mergeCell ref="AF6:AH6"/>
    <mergeCell ref="AI6:AK6"/>
    <mergeCell ref="AL6:AN6"/>
    <mergeCell ref="E7:G7"/>
    <mergeCell ref="K5:M5"/>
    <mergeCell ref="K9:M9"/>
    <mergeCell ref="H6:J6"/>
    <mergeCell ref="H7:J7"/>
    <mergeCell ref="N6:P6"/>
    <mergeCell ref="H9:J9"/>
    <mergeCell ref="K8:M8"/>
    <mergeCell ref="K7:M7"/>
    <mergeCell ref="T4:U11"/>
    <mergeCell ref="Q8:S8"/>
    <mergeCell ref="K6:M6"/>
    <mergeCell ref="Q7:S7"/>
    <mergeCell ref="N9:P9"/>
    <mergeCell ref="N8:P8"/>
    <mergeCell ref="H4:S4"/>
    <mergeCell ref="N7:P7"/>
    <mergeCell ref="Q6:S6"/>
    <mergeCell ref="H8:J8"/>
  </mergeCells>
  <pageMargins left="0.55118110236220474" right="0.35433070866141736" top="0.78740157480314965" bottom="0.3" header="0.5118110236220472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2017-07-11T04:03:59Z</dcterms:created>
  <dcterms:modified xsi:type="dcterms:W3CDTF">2017-07-11T04:04:05Z</dcterms:modified>
</cp:coreProperties>
</file>