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สมุดสถิติ 2560\สมุดสถิติ59 มีเลขหน้า(คีย์ของจริง)\บทที่2\"/>
    </mc:Choice>
  </mc:AlternateContent>
  <bookViews>
    <workbookView xWindow="240" yWindow="1245" windowWidth="17235" windowHeight="9915"/>
  </bookViews>
  <sheets>
    <sheet name="T5" sheetId="1" r:id="rId1"/>
  </sheets>
  <definedNames>
    <definedName name="_xlnm.Print_Area" localSheetId="0">'T5'!$A$1:$W$19</definedName>
  </definedNames>
  <calcPr calcId="162913" calcMode="manual"/>
</workbook>
</file>

<file path=xl/calcChain.xml><?xml version="1.0" encoding="utf-8"?>
<calcChain xmlns="http://schemas.openxmlformats.org/spreadsheetml/2006/main">
  <c r="R14" i="1" l="1"/>
  <c r="R13" i="1"/>
  <c r="R12" i="1"/>
  <c r="S12" i="1" s="1"/>
  <c r="R11" i="1"/>
  <c r="R10" i="1"/>
  <c r="Q14" i="1"/>
  <c r="S14" i="1" s="1"/>
  <c r="Q13" i="1"/>
  <c r="S13" i="1" s="1"/>
  <c r="Q12" i="1"/>
  <c r="Q11" i="1"/>
  <c r="S11" i="1" s="1"/>
  <c r="Q10" i="1"/>
  <c r="Q9" i="1" s="1"/>
  <c r="S9" i="1" l="1"/>
  <c r="R9" i="1"/>
  <c r="S10" i="1"/>
  <c r="O9" i="1"/>
  <c r="P9" i="1"/>
  <c r="N9" i="1"/>
  <c r="P11" i="1"/>
  <c r="P12" i="1"/>
  <c r="P13" i="1"/>
  <c r="P14" i="1"/>
  <c r="P10" i="1"/>
  <c r="L9" i="1"/>
  <c r="M9" i="1"/>
  <c r="K9" i="1"/>
  <c r="M11" i="1"/>
  <c r="M12" i="1"/>
  <c r="M13" i="1"/>
  <c r="M14" i="1"/>
  <c r="I9" i="1"/>
  <c r="H9" i="1"/>
  <c r="J11" i="1"/>
  <c r="J9" i="1" s="1"/>
  <c r="J13" i="1"/>
  <c r="J14" i="1"/>
  <c r="J10" i="1"/>
  <c r="F9" i="1"/>
  <c r="G9" i="1"/>
  <c r="E9" i="1"/>
  <c r="G12" i="1"/>
  <c r="G13" i="1"/>
  <c r="G14" i="1"/>
  <c r="G10" i="1"/>
</calcChain>
</file>

<file path=xl/sharedStrings.xml><?xml version="1.0" encoding="utf-8"?>
<sst xmlns="http://schemas.openxmlformats.org/spreadsheetml/2006/main" count="82" uniqueCount="41">
  <si>
    <t>ตาราง</t>
  </si>
  <si>
    <t>Table</t>
  </si>
  <si>
    <t>2559 (2016)</t>
  </si>
  <si>
    <t>สถานภาพการทำงาน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</si>
  <si>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</si>
  <si>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</si>
  <si>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</si>
  <si>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</si>
  <si>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>Work status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</si>
  <si>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</si>
  <si>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</si>
  <si>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</si>
  <si>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</si>
  <si>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</si>
  <si>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</si>
  <si>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</si>
  <si>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</si>
  <si>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</si>
  <si>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</si>
  <si>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</si>
  <si>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นายจ้าง</t>
  </si>
  <si>
    <t xml:space="preserve"> Employer</t>
  </si>
  <si>
    <t>ลูกจ้างรัฐบาล</t>
  </si>
  <si>
    <t xml:space="preserve"> Government employee</t>
  </si>
  <si>
    <t>ลูกจ้างเอกชน</t>
  </si>
  <si>
    <t xml:space="preserve"> Private employee</t>
  </si>
  <si>
    <t>ทำงานส่วนตัว</t>
  </si>
  <si>
    <t xml:space="preserve"> Own account worker</t>
  </si>
  <si>
    <t>ช่วยธุรกิจครัวเรือน</t>
  </si>
  <si>
    <t xml:space="preserve"> Unpaid family worker</t>
  </si>
  <si>
    <t>การรวมกลุ่ม</t>
  </si>
  <si>
    <t>-</t>
  </si>
  <si>
    <t xml:space="preserve"> Member of producers cooperative</t>
  </si>
  <si>
    <t>ที่มา:</t>
  </si>
  <si>
    <t>Source:</t>
  </si>
  <si>
    <t>ประชากรอายุ 15 ปีขึ้นไปที่มีงานทำ จำแนกตามสถานภาพการทำงาน และเพศ เป็นรายไตรมาส พ.ศ. 2559 - 2560</t>
  </si>
  <si>
    <t>Employed Persons Aged 15 Years and Over by Work Status, Sex and Quarterly: 2016 - 2017</t>
  </si>
  <si>
    <t xml:space="preserve"> การสำรวจภาวะการทำงานของประชากร พ.ศ. 2559 - 2560 ระดับจังหวัด  สำนักงานสถิติแห่งชาติ</t>
  </si>
  <si>
    <t xml:space="preserve"> The  Labour Force Survey: 2016 - 2017 ,  Provincial level,  National Statistical Office</t>
  </si>
  <si>
    <t>(หน่วยเป็นพัน  In thousands)</t>
  </si>
  <si>
    <t>2560 (2017)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</si>
</sst>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#,##0.0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quotePrefix="1" applyFont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/>
    <xf numFmtId="0" fontId="5" fillId="0" borderId="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/>
    <xf numFmtId="0" fontId="8" fillId="0" borderId="0" xfId="0" applyFont="1" applyBorder="1"/>
    <xf numFmtId="0" fontId="8" fillId="0" borderId="0" xfId="0" applyFont="1"/>
    <xf numFmtId="0" fontId="8" fillId="0" borderId="9" xfId="0" applyFont="1" applyBorder="1"/>
    <xf numFmtId="0" fontId="8" fillId="0" borderId="8" xfId="0" applyFont="1" applyBorder="1"/>
    <xf numFmtId="0" fontId="8" fillId="0" borderId="13" xfId="0" applyFont="1" applyBorder="1"/>
    <xf numFmtId="0" fontId="8" fillId="0" borderId="10" xfId="0" applyFont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3" fontId="1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187" fontId="2" fillId="0" borderId="14" xfId="1" applyNumberFormat="1" applyFont="1" applyBorder="1" applyAlignment="1">
      <alignment horizontal="right" shrinkToFit="1"/>
    </xf>
    <xf numFmtId="187" fontId="2" fillId="0" borderId="0" xfId="0" applyNumberFormat="1" applyFont="1"/>
    <xf numFmtId="187" fontId="2" fillId="0" borderId="11" xfId="0" applyNumberFormat="1" applyFont="1" applyBorder="1"/>
    <xf numFmtId="187" fontId="8" fillId="0" borderId="14" xfId="1" applyNumberFormat="1" applyFont="1" applyBorder="1" applyAlignment="1">
      <alignment horizontal="right" shrinkToFit="1"/>
    </xf>
    <xf numFmtId="187" fontId="8" fillId="0" borderId="0" xfId="0" applyNumberFormat="1" applyFont="1"/>
    <xf numFmtId="187" fontId="8" fillId="0" borderId="14" xfId="0" applyNumberFormat="1" applyFont="1" applyBorder="1"/>
    <xf numFmtId="0" fontId="2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4">
    <cellStyle name="Comma 2" xfId="2"/>
    <cellStyle name="จุลภาค" xfId="1" builtinId="3"/>
    <cellStyle name="ปกติ" xfId="0" builtinId="0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1495425</xdr:colOff>
      <xdr:row>0</xdr:row>
      <xdr:rowOff>9525</xdr:rowOff>
    </xdr:from>
    <xdr:to>
      <xdr:col>23</xdr:col>
      <xdr:colOff>104775</xdr:colOff>
      <xdr:row>19</xdr:row>
      <xdr:rowOff>85725</xdr:rowOff>
    </xdr:to>
    <xdr:grpSp>
      <xdr:nvGrpSpPr>
        <xdr:cNvPr id="2" name="Group 190"/>
        <xdr:cNvGrpSpPr>
          <a:grpSpLocks/>
        </xdr:cNvGrpSpPr>
      </xdr:nvGrpSpPr>
      <xdr:grpSpPr bwMode="auto">
        <a:xfrm>
          <a:off x="9410700" y="9525"/>
          <a:ext cx="647700" cy="6534150"/>
          <a:chOff x="990" y="0"/>
          <a:chExt cx="62" cy="70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2" y="160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0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tabSelected="1" view="pageBreakPreview" topLeftCell="A4" zoomScaleNormal="100" zoomScaleSheetLayoutView="100" workbookViewId="0">
      <selection activeCell="S10" sqref="S10"/>
    </sheetView>
  </sheetViews>
  <sheetFormatPr defaultRowHeight="18.75" x14ac:dyDescent="0.3"/>
  <cols>
    <col min="1" max="1" width="1.7109375" style="7" customWidth="1"/>
    <col min="2" max="2" width="6.140625" style="7" customWidth="1"/>
    <col min="3" max="3" width="4.140625" style="7" customWidth="1"/>
    <col min="4" max="4" width="1.85546875" style="7" customWidth="1"/>
    <col min="5" max="19" width="6.85546875" style="7" customWidth="1"/>
    <col min="20" max="20" width="2" style="7" customWidth="1"/>
    <col min="21" max="21" width="23.28515625" style="7" customWidth="1"/>
    <col min="22" max="22" width="0.7109375" style="6" customWidth="1"/>
    <col min="23" max="23" width="6.5703125" style="7" customWidth="1"/>
    <col min="24" max="16384" width="9.140625" style="7"/>
  </cols>
  <sheetData>
    <row r="1" spans="1:22" s="1" customFormat="1" x14ac:dyDescent="0.3">
      <c r="B1" s="1" t="s">
        <v>0</v>
      </c>
      <c r="C1" s="2">
        <v>2.5</v>
      </c>
      <c r="D1" s="1" t="s">
        <v>35</v>
      </c>
      <c r="V1" s="3"/>
    </row>
    <row r="2" spans="1:22" s="4" customFormat="1" x14ac:dyDescent="0.3">
      <c r="B2" s="1" t="s">
        <v>1</v>
      </c>
      <c r="C2" s="2">
        <v>2.5</v>
      </c>
      <c r="D2" s="1" t="s">
        <v>36</v>
      </c>
      <c r="V2" s="5"/>
    </row>
    <row r="3" spans="1:22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T3" s="8"/>
      <c r="U3" s="7" t="s">
        <v>39</v>
      </c>
    </row>
    <row r="4" spans="1:22" ht="21.75" customHeight="1" x14ac:dyDescent="0.3">
      <c r="A4" s="9"/>
      <c r="B4" s="9"/>
      <c r="C4" s="9"/>
      <c r="D4" s="9"/>
      <c r="E4" s="50" t="s">
        <v>2</v>
      </c>
      <c r="F4" s="51"/>
      <c r="G4" s="51"/>
      <c r="H4" s="51"/>
      <c r="I4" s="51"/>
      <c r="J4" s="51"/>
      <c r="K4" s="51"/>
      <c r="L4" s="51"/>
      <c r="M4" s="51"/>
      <c r="N4" s="51"/>
      <c r="O4" s="51"/>
      <c r="P4" s="52"/>
      <c r="Q4" s="50" t="s">
        <v>40</v>
      </c>
      <c r="R4" s="51"/>
      <c r="S4" s="52"/>
      <c r="T4" s="10"/>
      <c r="U4" s="9"/>
    </row>
    <row r="5" spans="1:22" s="12" customFormat="1" ht="22.5" customHeight="1" x14ac:dyDescent="0.25">
      <c r="A5" s="44" t="s">
        <v>3</v>
      </c>
      <c r="B5" s="44"/>
      <c r="C5" s="44"/>
      <c r="D5" s="44"/>
      <c r="E5" s="53" t="s">
        <v>4</v>
      </c>
      <c r="F5" s="54"/>
      <c r="G5" s="55"/>
      <c r="H5" s="53" t="s">
        <v>5</v>
      </c>
      <c r="I5" s="54"/>
      <c r="J5" s="55"/>
      <c r="K5" s="53" t="s">
        <v>6</v>
      </c>
      <c r="L5" s="54"/>
      <c r="M5" s="55"/>
      <c r="N5" s="53" t="s">
        <v>7</v>
      </c>
      <c r="O5" s="54"/>
      <c r="P5" s="55"/>
      <c r="Q5" s="53" t="s">
        <v>4</v>
      </c>
      <c r="R5" s="54"/>
      <c r="S5" s="55"/>
      <c r="T5" s="43" t="s">
        <v>8</v>
      </c>
      <c r="U5" s="44"/>
      <c r="V5" s="11"/>
    </row>
    <row r="6" spans="1:22" s="12" customFormat="1" ht="22.5" customHeight="1" x14ac:dyDescent="0.25">
      <c r="A6" s="44"/>
      <c r="B6" s="44"/>
      <c r="C6" s="44"/>
      <c r="D6" s="44"/>
      <c r="E6" s="47" t="s">
        <v>9</v>
      </c>
      <c r="F6" s="48"/>
      <c r="G6" s="49"/>
      <c r="H6" s="47" t="s">
        <v>10</v>
      </c>
      <c r="I6" s="48"/>
      <c r="J6" s="49"/>
      <c r="K6" s="47" t="s">
        <v>11</v>
      </c>
      <c r="L6" s="48"/>
      <c r="M6" s="49"/>
      <c r="N6" s="47" t="s">
        <v>12</v>
      </c>
      <c r="O6" s="48"/>
      <c r="P6" s="49"/>
      <c r="Q6" s="47" t="s">
        <v>9</v>
      </c>
      <c r="R6" s="48"/>
      <c r="S6" s="49"/>
      <c r="T6" s="43"/>
      <c r="U6" s="44"/>
      <c r="V6" s="11"/>
    </row>
    <row r="7" spans="1:22" s="12" customFormat="1" ht="22.5" customHeight="1" x14ac:dyDescent="0.25">
      <c r="A7" s="44"/>
      <c r="B7" s="44"/>
      <c r="C7" s="44"/>
      <c r="D7" s="44"/>
      <c r="E7" s="13" t="s">
        <v>13</v>
      </c>
      <c r="F7" s="14" t="s">
        <v>14</v>
      </c>
      <c r="G7" s="15" t="s">
        <v>15</v>
      </c>
      <c r="H7" s="16" t="s">
        <v>13</v>
      </c>
      <c r="I7" s="14" t="s">
        <v>14</v>
      </c>
      <c r="J7" s="15" t="s">
        <v>15</v>
      </c>
      <c r="K7" s="13" t="s">
        <v>13</v>
      </c>
      <c r="L7" s="14" t="s">
        <v>14</v>
      </c>
      <c r="M7" s="15" t="s">
        <v>15</v>
      </c>
      <c r="N7" s="13" t="s">
        <v>13</v>
      </c>
      <c r="O7" s="14" t="s">
        <v>14</v>
      </c>
      <c r="P7" s="15" t="s">
        <v>15</v>
      </c>
      <c r="Q7" s="13" t="s">
        <v>13</v>
      </c>
      <c r="R7" s="14" t="s">
        <v>14</v>
      </c>
      <c r="S7" s="15" t="s">
        <v>15</v>
      </c>
      <c r="T7" s="43"/>
      <c r="U7" s="44"/>
      <c r="V7" s="11"/>
    </row>
    <row r="8" spans="1:22" s="12" customFormat="1" ht="22.5" customHeight="1" x14ac:dyDescent="0.25">
      <c r="A8" s="46"/>
      <c r="B8" s="46"/>
      <c r="C8" s="46"/>
      <c r="D8" s="46"/>
      <c r="E8" s="17" t="s">
        <v>16</v>
      </c>
      <c r="F8" s="18" t="s">
        <v>17</v>
      </c>
      <c r="G8" s="19" t="s">
        <v>18</v>
      </c>
      <c r="H8" s="20" t="s">
        <v>16</v>
      </c>
      <c r="I8" s="18" t="s">
        <v>17</v>
      </c>
      <c r="J8" s="19" t="s">
        <v>18</v>
      </c>
      <c r="K8" s="17" t="s">
        <v>16</v>
      </c>
      <c r="L8" s="18" t="s">
        <v>17</v>
      </c>
      <c r="M8" s="19" t="s">
        <v>18</v>
      </c>
      <c r="N8" s="17" t="s">
        <v>16</v>
      </c>
      <c r="O8" s="18" t="s">
        <v>17</v>
      </c>
      <c r="P8" s="19" t="s">
        <v>18</v>
      </c>
      <c r="Q8" s="17" t="s">
        <v>16</v>
      </c>
      <c r="R8" s="18" t="s">
        <v>17</v>
      </c>
      <c r="S8" s="19" t="s">
        <v>18</v>
      </c>
      <c r="T8" s="45"/>
      <c r="U8" s="46"/>
      <c r="V8" s="11"/>
    </row>
    <row r="9" spans="1:22" s="4" customFormat="1" ht="42.75" customHeight="1" x14ac:dyDescent="0.3">
      <c r="A9" s="39" t="s">
        <v>19</v>
      </c>
      <c r="B9" s="39"/>
      <c r="C9" s="39"/>
      <c r="D9" s="40"/>
      <c r="E9" s="33">
        <f>SUM(E10:E14)</f>
        <v>501.2</v>
      </c>
      <c r="F9" s="33">
        <f t="shared" ref="F9:G9" si="0">SUM(F10:F14)</f>
        <v>263.7</v>
      </c>
      <c r="G9" s="33">
        <f t="shared" si="0"/>
        <v>237.5</v>
      </c>
      <c r="H9" s="33">
        <f>SUM(H10:H14)</f>
        <v>480.5</v>
      </c>
      <c r="I9" s="33">
        <f t="shared" ref="I9:J9" si="1">SUM(I10:I14)</f>
        <v>264.2</v>
      </c>
      <c r="J9" s="33">
        <f t="shared" si="1"/>
        <v>216.3</v>
      </c>
      <c r="K9" s="33">
        <f>SUM(K10:K14)</f>
        <v>493.40000000000003</v>
      </c>
      <c r="L9" s="33">
        <f t="shared" ref="L9:M9" si="2">SUM(L10:L14)</f>
        <v>266.10000000000002</v>
      </c>
      <c r="M9" s="33">
        <f t="shared" si="2"/>
        <v>227.3</v>
      </c>
      <c r="N9" s="33">
        <f>SUM(N10:N14)</f>
        <v>488.1</v>
      </c>
      <c r="O9" s="33">
        <f t="shared" ref="O9:P9" si="3">SUM(O10:O14)</f>
        <v>259.10000000000002</v>
      </c>
      <c r="P9" s="33">
        <f t="shared" si="3"/>
        <v>229.00000000000003</v>
      </c>
      <c r="Q9" s="34">
        <f>Q10+Q11+Q12+Q13+Q14</f>
        <v>487.33100000000002</v>
      </c>
      <c r="R9" s="35">
        <f>R10+R11+R12+R13+R14</f>
        <v>255.57899999999998</v>
      </c>
      <c r="S9" s="34">
        <f>Q9-R9</f>
        <v>231.75200000000004</v>
      </c>
      <c r="T9" s="41" t="s">
        <v>16</v>
      </c>
      <c r="U9" s="42"/>
      <c r="V9" s="5"/>
    </row>
    <row r="10" spans="1:22" s="23" customFormat="1" ht="42" customHeight="1" x14ac:dyDescent="0.3">
      <c r="A10" s="23" t="s">
        <v>20</v>
      </c>
      <c r="E10" s="36">
        <v>9.6999999999999993</v>
      </c>
      <c r="F10" s="36">
        <v>5.8</v>
      </c>
      <c r="G10" s="36">
        <f>E10-F10</f>
        <v>3.8999999999999995</v>
      </c>
      <c r="H10" s="36">
        <v>13.4</v>
      </c>
      <c r="I10" s="36">
        <v>9.6</v>
      </c>
      <c r="J10" s="36">
        <f>H10-I10</f>
        <v>3.8000000000000007</v>
      </c>
      <c r="K10" s="36">
        <v>11</v>
      </c>
      <c r="L10" s="36">
        <v>8.8000000000000007</v>
      </c>
      <c r="M10" s="36">
        <v>2.2000000000000002</v>
      </c>
      <c r="N10" s="36">
        <v>8.6</v>
      </c>
      <c r="O10" s="36">
        <v>7.1</v>
      </c>
      <c r="P10" s="36">
        <f>N10-O10</f>
        <v>1.5</v>
      </c>
      <c r="Q10" s="37">
        <f>8623/1000</f>
        <v>8.6229999999999993</v>
      </c>
      <c r="R10" s="38">
        <f>7314/1000</f>
        <v>7.3140000000000001</v>
      </c>
      <c r="S10" s="37">
        <f>Q10-R10</f>
        <v>1.3089999999999993</v>
      </c>
      <c r="T10" s="21" t="s">
        <v>21</v>
      </c>
      <c r="U10" s="12"/>
      <c r="V10" s="22"/>
    </row>
    <row r="11" spans="1:22" s="23" customFormat="1" ht="42" customHeight="1" x14ac:dyDescent="0.3">
      <c r="A11" s="23" t="s">
        <v>22</v>
      </c>
      <c r="E11" s="36">
        <v>64.8</v>
      </c>
      <c r="F11" s="36">
        <v>29.2</v>
      </c>
      <c r="G11" s="36">
        <v>35.6</v>
      </c>
      <c r="H11" s="36">
        <v>63.8</v>
      </c>
      <c r="I11" s="36">
        <v>32.9</v>
      </c>
      <c r="J11" s="36">
        <f t="shared" ref="J11:J14" si="4">H11-I11</f>
        <v>30.9</v>
      </c>
      <c r="K11" s="36">
        <v>57.1</v>
      </c>
      <c r="L11" s="36">
        <v>28.7</v>
      </c>
      <c r="M11" s="36">
        <f t="shared" ref="M11:M14" si="5">K11-L11</f>
        <v>28.400000000000002</v>
      </c>
      <c r="N11" s="36">
        <v>56.6</v>
      </c>
      <c r="O11" s="36">
        <v>24.6</v>
      </c>
      <c r="P11" s="36">
        <f t="shared" ref="P11:P14" si="6">N11-O11</f>
        <v>32</v>
      </c>
      <c r="Q11" s="37">
        <f>65957/1000</f>
        <v>65.956999999999994</v>
      </c>
      <c r="R11" s="38">
        <f>24303/1000</f>
        <v>24.303000000000001</v>
      </c>
      <c r="S11" s="37">
        <f>Q11-R11</f>
        <v>41.653999999999996</v>
      </c>
      <c r="T11" s="21" t="s">
        <v>23</v>
      </c>
      <c r="U11" s="12"/>
      <c r="V11" s="22"/>
    </row>
    <row r="12" spans="1:22" s="23" customFormat="1" ht="42" customHeight="1" x14ac:dyDescent="0.3">
      <c r="A12" s="23" t="s">
        <v>24</v>
      </c>
      <c r="E12" s="36">
        <v>152.6</v>
      </c>
      <c r="F12" s="36">
        <v>80.599999999999994</v>
      </c>
      <c r="G12" s="36">
        <f t="shared" ref="G12:G14" si="7">E12-F12</f>
        <v>72</v>
      </c>
      <c r="H12" s="36">
        <v>151.30000000000001</v>
      </c>
      <c r="I12" s="36">
        <v>82.7</v>
      </c>
      <c r="J12" s="36">
        <v>68.599999999999994</v>
      </c>
      <c r="K12" s="36">
        <v>142.9</v>
      </c>
      <c r="L12" s="36">
        <v>82.7</v>
      </c>
      <c r="M12" s="36">
        <f t="shared" si="5"/>
        <v>60.2</v>
      </c>
      <c r="N12" s="36">
        <v>136.6</v>
      </c>
      <c r="O12" s="36">
        <v>72</v>
      </c>
      <c r="P12" s="36">
        <f t="shared" si="6"/>
        <v>64.599999999999994</v>
      </c>
      <c r="Q12" s="37">
        <f>159575/1000</f>
        <v>159.57499999999999</v>
      </c>
      <c r="R12" s="38">
        <f>94823/1000</f>
        <v>94.822999999999993</v>
      </c>
      <c r="S12" s="37">
        <f>Q12-R12</f>
        <v>64.751999999999995</v>
      </c>
      <c r="T12" s="21" t="s">
        <v>25</v>
      </c>
      <c r="U12" s="12"/>
      <c r="V12" s="22"/>
    </row>
    <row r="13" spans="1:22" s="23" customFormat="1" ht="42" customHeight="1" x14ac:dyDescent="0.3">
      <c r="A13" s="23" t="s">
        <v>26</v>
      </c>
      <c r="E13" s="36">
        <v>183.1</v>
      </c>
      <c r="F13" s="36">
        <v>112</v>
      </c>
      <c r="G13" s="36">
        <f t="shared" si="7"/>
        <v>71.099999999999994</v>
      </c>
      <c r="H13" s="36">
        <v>168.4</v>
      </c>
      <c r="I13" s="36">
        <v>106.2</v>
      </c>
      <c r="J13" s="36">
        <f t="shared" si="4"/>
        <v>62.2</v>
      </c>
      <c r="K13" s="36">
        <v>175.6</v>
      </c>
      <c r="L13" s="36">
        <v>111.8</v>
      </c>
      <c r="M13" s="36">
        <f t="shared" si="5"/>
        <v>63.8</v>
      </c>
      <c r="N13" s="36">
        <v>190.3</v>
      </c>
      <c r="O13" s="36">
        <v>124.3</v>
      </c>
      <c r="P13" s="36">
        <f t="shared" si="6"/>
        <v>66.000000000000014</v>
      </c>
      <c r="Q13" s="37">
        <f>166701/1000</f>
        <v>166.70099999999999</v>
      </c>
      <c r="R13" s="38">
        <f>99335/1000</f>
        <v>99.334999999999994</v>
      </c>
      <c r="S13" s="37">
        <f>Q13-R13</f>
        <v>67.366</v>
      </c>
      <c r="T13" s="21" t="s">
        <v>27</v>
      </c>
      <c r="U13" s="12"/>
      <c r="V13" s="22"/>
    </row>
    <row r="14" spans="1:22" s="23" customFormat="1" ht="42" customHeight="1" x14ac:dyDescent="0.3">
      <c r="A14" s="23" t="s">
        <v>28</v>
      </c>
      <c r="E14" s="36">
        <v>91</v>
      </c>
      <c r="F14" s="36">
        <v>36.1</v>
      </c>
      <c r="G14" s="36">
        <f t="shared" si="7"/>
        <v>54.9</v>
      </c>
      <c r="H14" s="36">
        <v>83.6</v>
      </c>
      <c r="I14" s="36">
        <v>32.799999999999997</v>
      </c>
      <c r="J14" s="36">
        <f t="shared" si="4"/>
        <v>50.8</v>
      </c>
      <c r="K14" s="36">
        <v>106.8</v>
      </c>
      <c r="L14" s="36">
        <v>34.1</v>
      </c>
      <c r="M14" s="36">
        <f t="shared" si="5"/>
        <v>72.699999999999989</v>
      </c>
      <c r="N14" s="36">
        <v>96</v>
      </c>
      <c r="O14" s="36">
        <v>31.1</v>
      </c>
      <c r="P14" s="36">
        <f t="shared" si="6"/>
        <v>64.900000000000006</v>
      </c>
      <c r="Q14" s="37">
        <f>86475/1000</f>
        <v>86.474999999999994</v>
      </c>
      <c r="R14" s="38">
        <f>29804/1000</f>
        <v>29.803999999999998</v>
      </c>
      <c r="S14" s="37">
        <f>Q14-R14</f>
        <v>56.670999999999992</v>
      </c>
      <c r="T14" s="21" t="s">
        <v>29</v>
      </c>
      <c r="U14" s="12"/>
      <c r="V14" s="22"/>
    </row>
    <row r="15" spans="1:22" s="23" customFormat="1" ht="42" customHeight="1" x14ac:dyDescent="0.3">
      <c r="A15" s="23" t="s">
        <v>30</v>
      </c>
      <c r="E15" s="36" t="s">
        <v>31</v>
      </c>
      <c r="F15" s="36" t="s">
        <v>31</v>
      </c>
      <c r="G15" s="36" t="s">
        <v>31</v>
      </c>
      <c r="H15" s="36" t="s">
        <v>31</v>
      </c>
      <c r="I15" s="36" t="s">
        <v>31</v>
      </c>
      <c r="J15" s="36" t="s">
        <v>31</v>
      </c>
      <c r="K15" s="36" t="s">
        <v>31</v>
      </c>
      <c r="L15" s="36" t="s">
        <v>31</v>
      </c>
      <c r="M15" s="36" t="s">
        <v>31</v>
      </c>
      <c r="N15" s="36" t="s">
        <v>31</v>
      </c>
      <c r="O15" s="36" t="s">
        <v>31</v>
      </c>
      <c r="P15" s="36" t="s">
        <v>31</v>
      </c>
      <c r="Q15" s="36" t="s">
        <v>31</v>
      </c>
      <c r="R15" s="36" t="s">
        <v>31</v>
      </c>
      <c r="S15" s="36" t="s">
        <v>31</v>
      </c>
      <c r="T15" s="21" t="s">
        <v>32</v>
      </c>
      <c r="U15" s="12"/>
      <c r="V15" s="22"/>
    </row>
    <row r="16" spans="1:22" s="23" customFormat="1" ht="4.5" customHeight="1" x14ac:dyDescent="0.3">
      <c r="A16" s="24"/>
      <c r="B16" s="24"/>
      <c r="C16" s="24"/>
      <c r="D16" s="24"/>
      <c r="E16" s="25"/>
      <c r="F16" s="26"/>
      <c r="G16" s="27"/>
      <c r="H16" s="24"/>
      <c r="I16" s="26"/>
      <c r="J16" s="24"/>
      <c r="K16" s="26"/>
      <c r="L16" s="24"/>
      <c r="M16" s="26"/>
      <c r="N16" s="26"/>
      <c r="O16" s="26"/>
      <c r="P16" s="26"/>
      <c r="Q16" s="24"/>
      <c r="R16" s="26"/>
      <c r="S16" s="27"/>
      <c r="T16" s="25"/>
      <c r="U16" s="24"/>
      <c r="V16" s="22"/>
    </row>
    <row r="17" spans="2:22" s="23" customFormat="1" ht="9.9499999999999993" customHeight="1" x14ac:dyDescent="0.3">
      <c r="S17" s="22"/>
      <c r="T17" s="22"/>
      <c r="V17" s="22"/>
    </row>
    <row r="18" spans="2:22" s="12" customFormat="1" ht="15.75" x14ac:dyDescent="0.25">
      <c r="B18" s="28" t="s">
        <v>33</v>
      </c>
      <c r="C18" s="29" t="s">
        <v>37</v>
      </c>
    </row>
    <row r="19" spans="2:22" s="12" customFormat="1" ht="15.75" x14ac:dyDescent="0.25">
      <c r="B19" s="28" t="s">
        <v>34</v>
      </c>
      <c r="C19" s="29" t="s">
        <v>38</v>
      </c>
    </row>
    <row r="20" spans="2:22" s="23" customFormat="1" ht="17.25" x14ac:dyDescent="0.3">
      <c r="V20" s="22"/>
    </row>
    <row r="21" spans="2:22" s="12" customFormat="1" ht="15.75" x14ac:dyDescent="0.25">
      <c r="V21" s="11"/>
    </row>
    <row r="22" spans="2:22" s="12" customFormat="1" ht="15.75" x14ac:dyDescent="0.25">
      <c r="V22" s="11"/>
    </row>
    <row r="23" spans="2:22" x14ac:dyDescent="0.3">
      <c r="E23" s="30"/>
      <c r="F23" s="31"/>
      <c r="G23" s="31"/>
      <c r="H23" s="30"/>
      <c r="I23" s="31"/>
      <c r="J23" s="31"/>
      <c r="K23" s="30"/>
      <c r="L23" s="31"/>
      <c r="M23" s="31"/>
      <c r="N23" s="30"/>
      <c r="O23" s="31"/>
      <c r="P23" s="31"/>
      <c r="Q23" s="32"/>
      <c r="R23" s="32"/>
      <c r="S23" s="32"/>
    </row>
    <row r="24" spans="2:22" x14ac:dyDescent="0.3">
      <c r="E24" s="30"/>
      <c r="F24" s="31"/>
      <c r="G24" s="31"/>
      <c r="H24" s="30"/>
      <c r="I24" s="31"/>
      <c r="J24" s="31"/>
      <c r="K24" s="30"/>
      <c r="L24" s="31"/>
      <c r="M24" s="31"/>
      <c r="N24" s="30"/>
      <c r="O24" s="31"/>
      <c r="P24" s="31"/>
      <c r="Q24" s="32"/>
      <c r="R24" s="32"/>
      <c r="S24" s="32"/>
    </row>
    <row r="25" spans="2:22" x14ac:dyDescent="0.3">
      <c r="E25" s="30"/>
      <c r="F25" s="31"/>
      <c r="G25" s="31"/>
      <c r="H25" s="30"/>
      <c r="I25" s="31"/>
      <c r="J25" s="31"/>
      <c r="K25" s="30"/>
      <c r="L25" s="31"/>
      <c r="M25" s="31"/>
      <c r="N25" s="30"/>
      <c r="O25" s="31"/>
      <c r="P25" s="31"/>
      <c r="Q25" s="32"/>
      <c r="R25" s="32"/>
      <c r="S25" s="32"/>
    </row>
    <row r="26" spans="2:22" x14ac:dyDescent="0.3">
      <c r="E26" s="30"/>
      <c r="F26" s="31"/>
      <c r="G26" s="31"/>
      <c r="H26" s="30"/>
      <c r="I26" s="31"/>
      <c r="J26" s="31"/>
      <c r="K26" s="30"/>
      <c r="L26" s="31"/>
      <c r="M26" s="31"/>
      <c r="N26" s="30"/>
      <c r="O26" s="31"/>
      <c r="P26" s="31"/>
      <c r="Q26" s="32"/>
      <c r="R26" s="32"/>
      <c r="S26" s="32"/>
    </row>
    <row r="27" spans="2:22" x14ac:dyDescent="0.3">
      <c r="E27" s="30"/>
      <c r="F27" s="31"/>
      <c r="G27" s="31"/>
      <c r="H27" s="30"/>
      <c r="I27" s="31"/>
      <c r="J27" s="31"/>
      <c r="K27" s="30"/>
      <c r="L27" s="31"/>
      <c r="M27" s="31"/>
      <c r="N27" s="30"/>
      <c r="O27" s="31"/>
      <c r="P27" s="31"/>
      <c r="Q27" s="32"/>
      <c r="R27" s="32"/>
      <c r="S27" s="32"/>
    </row>
    <row r="28" spans="2:22" x14ac:dyDescent="0.3">
      <c r="E28" s="30"/>
      <c r="F28" s="31"/>
      <c r="G28" s="31"/>
      <c r="H28" s="30"/>
      <c r="I28" s="31"/>
      <c r="J28" s="31"/>
      <c r="K28" s="30"/>
      <c r="L28" s="31"/>
      <c r="M28" s="31"/>
      <c r="N28" s="30"/>
      <c r="O28" s="31"/>
      <c r="P28" s="31"/>
      <c r="Q28" s="32"/>
      <c r="R28" s="32"/>
      <c r="S28" s="32"/>
    </row>
    <row r="29" spans="2:22" x14ac:dyDescent="0.3">
      <c r="E29" s="30"/>
      <c r="F29" s="31"/>
      <c r="G29" s="31"/>
      <c r="H29" s="30"/>
      <c r="I29" s="31"/>
      <c r="J29" s="31"/>
      <c r="K29" s="30"/>
      <c r="L29" s="31"/>
      <c r="M29" s="31"/>
      <c r="N29" s="30"/>
      <c r="O29" s="31"/>
      <c r="P29" s="31"/>
      <c r="Q29" s="32"/>
      <c r="R29" s="32"/>
      <c r="S29" s="32"/>
    </row>
  </sheetData>
  <mergeCells count="16">
    <mergeCell ref="E4:P4"/>
    <mergeCell ref="Q4:S4"/>
    <mergeCell ref="A5:D8"/>
    <mergeCell ref="E5:G5"/>
    <mergeCell ref="H5:J5"/>
    <mergeCell ref="K5:M5"/>
    <mergeCell ref="N5:P5"/>
    <mergeCell ref="Q5:S5"/>
    <mergeCell ref="A9:D9"/>
    <mergeCell ref="T9:U9"/>
    <mergeCell ref="T5:U8"/>
    <mergeCell ref="E6:G6"/>
    <mergeCell ref="H6:J6"/>
    <mergeCell ref="K6:M6"/>
    <mergeCell ref="N6:P6"/>
    <mergeCell ref="Q6:S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T5</vt:lpstr>
      <vt:lpstr>'T5'!Print_Area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2017-02-21T08:47:17Z</cp:lastPrinted>
  <dcterms:created xsi:type="dcterms:W3CDTF">2016-10-05T06:36:31Z</dcterms:created>
  <dcterms:modified xsi:type="dcterms:W3CDTF">2017-05-01T04:04:39Z</dcterms:modified>
</cp:coreProperties>
</file>