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5" sheetId="1" r:id="rId1"/>
  </sheets>
  <definedNames>
    <definedName name="_xlnm.Print_Area" localSheetId="0">'T-3.5'!$A$1:$U$30</definedName>
  </definedNames>
  <calcPr calcId="124519"/>
</workbook>
</file>

<file path=xl/calcChain.xml><?xml version="1.0" encoding="utf-8"?>
<calcChain xmlns="http://schemas.openxmlformats.org/spreadsheetml/2006/main">
  <c r="Q27" i="1"/>
  <c r="N27"/>
  <c r="K27"/>
  <c r="H27"/>
  <c r="G27"/>
  <c r="F27"/>
  <c r="E27"/>
  <c r="N26"/>
  <c r="K26"/>
  <c r="H26"/>
  <c r="G26"/>
  <c r="E26" s="1"/>
  <c r="F26"/>
  <c r="N25"/>
  <c r="K25"/>
  <c r="H25"/>
  <c r="G25"/>
  <c r="F25"/>
  <c r="E25"/>
  <c r="P24"/>
  <c r="O24"/>
  <c r="N24" s="1"/>
  <c r="K24"/>
  <c r="H24"/>
  <c r="G24"/>
  <c r="N23"/>
  <c r="K23"/>
  <c r="H23"/>
  <c r="G23"/>
  <c r="E23" s="1"/>
  <c r="F23"/>
  <c r="N22"/>
  <c r="K22"/>
  <c r="H22"/>
  <c r="G22"/>
  <c r="F22"/>
  <c r="E22"/>
  <c r="N21"/>
  <c r="K21"/>
  <c r="H21"/>
  <c r="G21"/>
  <c r="E21" s="1"/>
  <c r="F21"/>
  <c r="N20"/>
  <c r="K20"/>
  <c r="H20"/>
  <c r="G20"/>
  <c r="F20"/>
  <c r="E20"/>
  <c r="N19"/>
  <c r="K19"/>
  <c r="H19"/>
  <c r="G19"/>
  <c r="E19" s="1"/>
  <c r="F19"/>
  <c r="Q18"/>
  <c r="N18"/>
  <c r="K18"/>
  <c r="H18"/>
  <c r="G18"/>
  <c r="F18"/>
  <c r="E18" s="1"/>
  <c r="Q17"/>
  <c r="N17"/>
  <c r="K17"/>
  <c r="H17"/>
  <c r="G17"/>
  <c r="F17"/>
  <c r="E17"/>
  <c r="N16"/>
  <c r="K16"/>
  <c r="H16"/>
  <c r="G16"/>
  <c r="E16" s="1"/>
  <c r="F16"/>
  <c r="N15"/>
  <c r="K15"/>
  <c r="H15"/>
  <c r="G15"/>
  <c r="F15"/>
  <c r="E15"/>
  <c r="N14"/>
  <c r="K14"/>
  <c r="H14"/>
  <c r="G14"/>
  <c r="E14" s="1"/>
  <c r="F14"/>
  <c r="Q13"/>
  <c r="N13"/>
  <c r="K13"/>
  <c r="H13"/>
  <c r="G13"/>
  <c r="F13"/>
  <c r="E13" s="1"/>
  <c r="Q12"/>
  <c r="N12"/>
  <c r="K12"/>
  <c r="H12"/>
  <c r="G12"/>
  <c r="F12"/>
  <c r="E12"/>
  <c r="Q11"/>
  <c r="P11"/>
  <c r="P10" s="1"/>
  <c r="O11"/>
  <c r="N11"/>
  <c r="M11"/>
  <c r="L11"/>
  <c r="L10" s="1"/>
  <c r="K10" s="1"/>
  <c r="J11"/>
  <c r="G11" s="1"/>
  <c r="G10" s="1"/>
  <c r="I11"/>
  <c r="F11"/>
  <c r="S10"/>
  <c r="R10"/>
  <c r="Q10"/>
  <c r="O10"/>
  <c r="N10" s="1"/>
  <c r="M10"/>
  <c r="I10"/>
  <c r="E11" l="1"/>
  <c r="H11"/>
  <c r="J10"/>
  <c r="H10" s="1"/>
  <c r="K11"/>
  <c r="F24"/>
  <c r="E24" s="1"/>
  <c r="F10" l="1"/>
  <c r="E10" s="1"/>
</calcChain>
</file>

<file path=xl/sharedStrings.xml><?xml version="1.0" encoding="utf-8"?>
<sst xmlns="http://schemas.openxmlformats.org/spreadsheetml/2006/main" count="123" uniqueCount="63">
  <si>
    <t xml:space="preserve">ตาราง    </t>
  </si>
  <si>
    <t>ครู จำแนกตามระดับการสอน และเพศ เป็นรายอำเภอ ปีการศึกษา 2558</t>
  </si>
  <si>
    <t xml:space="preserve">Table </t>
  </si>
  <si>
    <t xml:space="preserve">Teacher by Level of Teaching, Sex and District: Academic Year 2015 </t>
  </si>
  <si>
    <t>อำเภอ</t>
  </si>
  <si>
    <t>ระดับการรสอน Level of teaching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</si>
  <si>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</si>
  <si>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</si>
  <si>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</si>
  <si>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</si>
  <si>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</si>
  <si>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ไม่ได้ทำการสอน</t>
  </si>
  <si>
    <t>Total</t>
  </si>
  <si>
    <t>Pre-elementary</t>
  </si>
  <si>
    <t>Elementary</t>
  </si>
  <si>
    <t>Secondary</t>
  </si>
  <si>
    <t>ชาย</t>
  </si>
  <si>
    <t>หญิง</t>
  </si>
  <si>
    <t>Male</t>
  </si>
  <si>
    <t>Female</t>
  </si>
  <si>
    <t>รวมยอด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</si>
  <si>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</si>
  <si>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</si>
  <si>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</si>
  <si>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</si>
  <si>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</si>
  <si>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</si>
  <si>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</si>
  <si>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</si>
  <si>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</si>
  <si>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</si>
  <si>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</si>
  <si>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</si>
  <si>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</si>
  <si>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</si>
  <si>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</si>
  <si>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</si>
  <si>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</si>
  <si>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</si>
  <si>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</si>
  <si>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</si>
  <si>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</si>
  <si>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</si>
  <si>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</si>
  <si>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</si>
  <si>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</si>
  <si>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</si>
  <si>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</si>
  <si>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</si>
  <si>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</si>
  <si>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</si>
  <si>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</si>
  <si>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</si>
  <si>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</si>
  <si>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</si>
  <si>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</si>
  <si>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ที่มา:  สำนักงานเขตพื้นที่การศึกษาประถมศึกษาสุรินทร์ เขต 1 , 2 และ 3</t>
  </si>
  <si>
    <t xml:space="preserve"> Source:   Surin Primary Educational Service Area Office, Area 1 , 2 and  3 </t>
  </si>
  <si>
    <t xml:space="preserve">               </t>
  </si>
  <si>
    <t xml:space="preserve">          สำนักงานเขตพื้นที่การศึกษามัธยมศึกษาเขต 33 สุรินทร์</t>
  </si>
  <si>
    <t xml:space="preserve">              Surin Secondary Educational Service Area Office, Area  33</t>
  </si>
  <si>
    <t xml:space="preserve">          กรมส่งเสริมการปกครองส่วนท้องถิ่น</t>
  </si>
  <si>
    <t xml:space="preserve">              Department of Local Administration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</si>
</sst>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14" xfId="1" applyNumberFormat="1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3" fontId="5" fillId="0" borderId="14" xfId="1" applyNumberFormat="1" applyFont="1" applyFill="1" applyBorder="1" applyAlignment="1">
      <alignment horizontal="right" vertical="center" indent="1"/>
    </xf>
    <xf numFmtId="3" fontId="7" fillId="0" borderId="14" xfId="1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3" fontId="7" fillId="0" borderId="13" xfId="1" applyNumberFormat="1" applyFont="1" applyFill="1" applyBorder="1" applyAlignment="1">
      <alignment horizontal="right" vertical="center" indent="1"/>
    </xf>
    <xf numFmtId="3" fontId="5" fillId="0" borderId="13" xfId="1" applyNumberFormat="1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5" fillId="0" borderId="0" xfId="0" applyFont="1"/>
  </cellXfs>
  <cellStyles count="83">
    <cellStyle name="Comma 2" xfId="2"/>
    <cellStyle name="Comma 2 10" xfId="3"/>
    <cellStyle name="Comma 2 11" xfId="4"/>
    <cellStyle name="Comma 2 12" xfId="5"/>
    <cellStyle name="Comma 2 13" xfId="6"/>
    <cellStyle name="Comma 2 14" xfId="7"/>
    <cellStyle name="Comma 2 15" xfId="8"/>
    <cellStyle name="Comma 2 16" xfId="9"/>
    <cellStyle name="Comma 2 17" xfId="10"/>
    <cellStyle name="Comma 2 18" xfId="11"/>
    <cellStyle name="Comma 2 19" xfId="12"/>
    <cellStyle name="Comma 2 2" xfId="13"/>
    <cellStyle name="Comma 2 20" xfId="14"/>
    <cellStyle name="Comma 2 3" xfId="15"/>
    <cellStyle name="Comma 2 4" xfId="16"/>
    <cellStyle name="Comma 2 5" xfId="17"/>
    <cellStyle name="Comma 2 6" xfId="18"/>
    <cellStyle name="Comma 2 7" xfId="19"/>
    <cellStyle name="Comma 2 8" xfId="20"/>
    <cellStyle name="Comma 2 9" xfId="21"/>
    <cellStyle name="Comma 3" xfId="1"/>
    <cellStyle name="Normal 2" xfId="22"/>
    <cellStyle name="เครื่องหมายจุลภาค 19 10" xfId="23"/>
    <cellStyle name="เครื่องหมายจุลภาค 19 11" xfId="24"/>
    <cellStyle name="เครื่องหมายจุลภาค 19 12" xfId="25"/>
    <cellStyle name="เครื่องหมายจุลภาค 19 13" xfId="26"/>
    <cellStyle name="เครื่องหมายจุลภาค 19 14" xfId="27"/>
    <cellStyle name="เครื่องหมายจุลภาค 19 15" xfId="28"/>
    <cellStyle name="เครื่องหมายจุลภาค 19 16" xfId="29"/>
    <cellStyle name="เครื่องหมายจุลภาค 19 17" xfId="30"/>
    <cellStyle name="เครื่องหมายจุลภาค 19 18" xfId="31"/>
    <cellStyle name="เครื่องหมายจุลภาค 19 19" xfId="32"/>
    <cellStyle name="เครื่องหมายจุลภาค 19 2" xfId="33"/>
    <cellStyle name="เครื่องหมายจุลภาค 19 20" xfId="34"/>
    <cellStyle name="เครื่องหมายจุลภาค 19 21" xfId="35"/>
    <cellStyle name="เครื่องหมายจุลภาค 19 3" xfId="36"/>
    <cellStyle name="เครื่องหมายจุลภาค 19 4" xfId="37"/>
    <cellStyle name="เครื่องหมายจุลภาค 19 5" xfId="38"/>
    <cellStyle name="เครื่องหมายจุลภาค 19 6" xfId="39"/>
    <cellStyle name="เครื่องหมายจุลภาค 19 7" xfId="40"/>
    <cellStyle name="เครื่องหมายจุลภาค 19 8" xfId="41"/>
    <cellStyle name="เครื่องหมายจุลภาค 19 9" xfId="42"/>
    <cellStyle name="เครื่องหมายจุลภาค 2" xfId="43"/>
    <cellStyle name="เครื่องหมายจุลภาค 2 10" xfId="44"/>
    <cellStyle name="เครื่องหมายจุลภาค 2 11" xfId="45"/>
    <cellStyle name="เครื่องหมายจุลภาค 2 12" xfId="46"/>
    <cellStyle name="เครื่องหมายจุลภาค 2 13" xfId="47"/>
    <cellStyle name="เครื่องหมายจุลภาค 2 14" xfId="48"/>
    <cellStyle name="เครื่องหมายจุลภาค 2 15" xfId="49"/>
    <cellStyle name="เครื่องหมายจุลภาค 2 16" xfId="50"/>
    <cellStyle name="เครื่องหมายจุลภาค 2 17" xfId="51"/>
    <cellStyle name="เครื่องหมายจุลภาค 2 18" xfId="52"/>
    <cellStyle name="เครื่องหมายจุลภาค 2 19" xfId="53"/>
    <cellStyle name="เครื่องหมายจุลภาค 2 2" xfId="54"/>
    <cellStyle name="เครื่องหมายจุลภาค 2 20" xfId="55"/>
    <cellStyle name="เครื่องหมายจุลภาค 2 3" xfId="56"/>
    <cellStyle name="เครื่องหมายจุลภาค 2 4" xfId="57"/>
    <cellStyle name="เครื่องหมายจุลภาค 2 5" xfId="58"/>
    <cellStyle name="เครื่องหมายจุลภาค 2 6" xfId="59"/>
    <cellStyle name="เครื่องหมายจุลภาค 2 7" xfId="60"/>
    <cellStyle name="เครื่องหมายจุลภาค 2 8" xfId="61"/>
    <cellStyle name="เครื่องหมายจุลภาค 2 9" xfId="62"/>
    <cellStyle name="เครื่องหมายจุลภาค 20 10" xfId="63"/>
    <cellStyle name="เครื่องหมายจุลภาค 20 11" xfId="64"/>
    <cellStyle name="เครื่องหมายจุลภาค 20 12" xfId="65"/>
    <cellStyle name="เครื่องหมายจุลภาค 20 13" xfId="66"/>
    <cellStyle name="เครื่องหมายจุลภาค 20 14" xfId="67"/>
    <cellStyle name="เครื่องหมายจุลภาค 20 15" xfId="68"/>
    <cellStyle name="เครื่องหมายจุลภาค 20 16" xfId="69"/>
    <cellStyle name="เครื่องหมายจุลภาค 20 17" xfId="70"/>
    <cellStyle name="เครื่องหมายจุลภาค 20 18" xfId="71"/>
    <cellStyle name="เครื่องหมายจุลภาค 20 19" xfId="72"/>
    <cellStyle name="เครื่องหมายจุลภาค 20 2" xfId="73"/>
    <cellStyle name="เครื่องหมายจุลภาค 20 20" xfId="74"/>
    <cellStyle name="เครื่องหมายจุลภาค 20 21" xfId="75"/>
    <cellStyle name="เครื่องหมายจุลภาค 20 3" xfId="76"/>
    <cellStyle name="เครื่องหมายจุลภาค 20 4" xfId="77"/>
    <cellStyle name="เครื่องหมายจุลภาค 20 5" xfId="78"/>
    <cellStyle name="เครื่องหมายจุลภาค 20 6" xfId="79"/>
    <cellStyle name="เครื่องหมายจุลภาค 20 7" xfId="80"/>
    <cellStyle name="เครื่องหมายจุลภาค 20 8" xfId="81"/>
    <cellStyle name="เครื่องหมายจุลภาค 20 9" xfId="8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857250</xdr:colOff>
      <xdr:row>0</xdr:row>
      <xdr:rowOff>123825</xdr:rowOff>
    </xdr:from>
    <xdr:to>
      <xdr:col>22</xdr:col>
      <xdr:colOff>9525</xdr:colOff>
      <xdr:row>29</xdr:row>
      <xdr:rowOff>161925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10501313" y="123825"/>
          <a:ext cx="1271587" cy="6991350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89"/>
            <a:ext cx="41" cy="5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T30"/>
  <sheetViews>
    <sheetView showGridLines="0" tabSelected="1" view="pageBreakPreview" topLeftCell="A10" zoomScale="80" zoomScaleSheetLayoutView="80" workbookViewId="0">
      <selection activeCell="Q35" sqref="Q35"/>
    </sheetView>
  </sheetViews>
  <sheetFormatPr defaultRowHeight="18.75"/>
  <cols>
    <col min="1" max="1" width="1.7109375" style="4" customWidth="1"/>
    <col min="2" max="2" width="5.85546875" style="4" customWidth="1"/>
    <col min="3" max="3" width="4.140625" style="4" customWidth="1"/>
    <col min="4" max="4" width="9.7109375" style="4" customWidth="1"/>
    <col min="5" max="19" width="8.140625" style="4" customWidth="1"/>
    <col min="20" max="20" width="20.28515625" style="4" customWidth="1"/>
    <col min="21" max="21" width="6.7109375" style="4" customWidth="1"/>
    <col min="22" max="22" width="4.5703125" style="4" customWidth="1"/>
    <col min="23" max="16384" width="9.140625" style="4"/>
  </cols>
  <sheetData>
    <row r="1" spans="1:20" s="1" customFormat="1">
      <c r="B1" s="1" t="s">
        <v>0</v>
      </c>
      <c r="C1" s="2">
        <v>3.5</v>
      </c>
      <c r="D1" s="1" t="s">
        <v>1</v>
      </c>
    </row>
    <row r="2" spans="1:20" s="3" customFormat="1">
      <c r="B2" s="1" t="s">
        <v>2</v>
      </c>
      <c r="C2" s="2">
        <v>3.5</v>
      </c>
      <c r="D2" s="1" t="s">
        <v>3</v>
      </c>
      <c r="E2" s="1"/>
      <c r="F2" s="1"/>
    </row>
    <row r="3" spans="1:20" ht="3" customHeight="1"/>
    <row r="4" spans="1:20" ht="21.75" customHeight="1">
      <c r="A4" s="5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4" t="s">
        <v>6</v>
      </c>
    </row>
    <row r="5" spans="1:20">
      <c r="A5" s="15"/>
      <c r="B5" s="15"/>
      <c r="C5" s="15"/>
      <c r="D5" s="16"/>
      <c r="E5" s="17" t="s">
        <v>7</v>
      </c>
      <c r="F5" s="18"/>
      <c r="G5" s="19"/>
      <c r="H5" s="20" t="s">
        <v>8</v>
      </c>
      <c r="I5" s="21"/>
      <c r="J5" s="22"/>
      <c r="K5" s="20" t="s">
        <v>9</v>
      </c>
      <c r="L5" s="21"/>
      <c r="M5" s="22"/>
      <c r="N5" s="20" t="s">
        <v>10</v>
      </c>
      <c r="O5" s="21"/>
      <c r="P5" s="22"/>
      <c r="Q5" s="20" t="s">
        <v>11</v>
      </c>
      <c r="R5" s="21"/>
      <c r="S5" s="22"/>
      <c r="T5" s="23"/>
    </row>
    <row r="6" spans="1:20">
      <c r="A6" s="15"/>
      <c r="B6" s="15"/>
      <c r="C6" s="15"/>
      <c r="D6" s="16"/>
      <c r="E6" s="24" t="s">
        <v>12</v>
      </c>
      <c r="F6" s="25"/>
      <c r="G6" s="26"/>
      <c r="H6" s="24" t="s">
        <v>13</v>
      </c>
      <c r="I6" s="25"/>
      <c r="J6" s="26"/>
      <c r="K6" s="24" t="s">
        <v>14</v>
      </c>
      <c r="L6" s="25"/>
      <c r="M6" s="26"/>
      <c r="N6" s="24" t="s">
        <v>15</v>
      </c>
      <c r="O6" s="25"/>
      <c r="P6" s="26"/>
      <c r="Q6" s="24"/>
      <c r="R6" s="25"/>
      <c r="S6" s="26"/>
      <c r="T6" s="23"/>
    </row>
    <row r="7" spans="1:20">
      <c r="A7" s="15"/>
      <c r="B7" s="15"/>
      <c r="C7" s="15"/>
      <c r="D7" s="16"/>
      <c r="E7" s="27" t="s">
        <v>7</v>
      </c>
      <c r="F7" s="28" t="s">
        <v>16</v>
      </c>
      <c r="G7" s="28" t="s">
        <v>17</v>
      </c>
      <c r="H7" s="27" t="s">
        <v>7</v>
      </c>
      <c r="I7" s="28" t="s">
        <v>16</v>
      </c>
      <c r="J7" s="29" t="s">
        <v>17</v>
      </c>
      <c r="K7" s="27" t="s">
        <v>7</v>
      </c>
      <c r="L7" s="27" t="s">
        <v>16</v>
      </c>
      <c r="M7" s="29" t="s">
        <v>17</v>
      </c>
      <c r="N7" s="27" t="s">
        <v>7</v>
      </c>
      <c r="O7" s="27" t="s">
        <v>16</v>
      </c>
      <c r="P7" s="29" t="s">
        <v>17</v>
      </c>
      <c r="Q7" s="27" t="s">
        <v>7</v>
      </c>
      <c r="R7" s="27" t="s">
        <v>16</v>
      </c>
      <c r="S7" s="29" t="s">
        <v>17</v>
      </c>
      <c r="T7" s="23"/>
    </row>
    <row r="8" spans="1:20">
      <c r="A8" s="30"/>
      <c r="B8" s="30"/>
      <c r="C8" s="30"/>
      <c r="D8" s="16"/>
      <c r="E8" s="31" t="s">
        <v>12</v>
      </c>
      <c r="F8" s="32" t="s">
        <v>18</v>
      </c>
      <c r="G8" s="32" t="s">
        <v>19</v>
      </c>
      <c r="H8" s="31" t="s">
        <v>12</v>
      </c>
      <c r="I8" s="32" t="s">
        <v>18</v>
      </c>
      <c r="J8" s="32" t="s">
        <v>19</v>
      </c>
      <c r="K8" s="31" t="s">
        <v>12</v>
      </c>
      <c r="L8" s="31" t="s">
        <v>18</v>
      </c>
      <c r="M8" s="32" t="s">
        <v>19</v>
      </c>
      <c r="N8" s="31" t="s">
        <v>12</v>
      </c>
      <c r="O8" s="31" t="s">
        <v>18</v>
      </c>
      <c r="P8" s="32" t="s">
        <v>19</v>
      </c>
      <c r="Q8" s="31" t="s">
        <v>12</v>
      </c>
      <c r="R8" s="31" t="s">
        <v>18</v>
      </c>
      <c r="S8" s="32" t="s">
        <v>19</v>
      </c>
      <c r="T8" s="33"/>
    </row>
    <row r="9" spans="1:20" s="38" customFormat="1" ht="3" customHeight="1">
      <c r="A9" s="34"/>
      <c r="B9" s="34"/>
      <c r="C9" s="34"/>
      <c r="D9" s="35"/>
      <c r="E9" s="29"/>
      <c r="F9" s="29"/>
      <c r="G9" s="29"/>
      <c r="H9" s="36"/>
      <c r="I9" s="29"/>
      <c r="J9" s="29"/>
      <c r="K9" s="36"/>
      <c r="L9" s="36"/>
      <c r="M9" s="29"/>
      <c r="N9" s="36"/>
      <c r="O9" s="36"/>
      <c r="P9" s="29"/>
      <c r="Q9" s="36"/>
      <c r="R9" s="36"/>
      <c r="S9" s="29"/>
      <c r="T9" s="37"/>
    </row>
    <row r="10" spans="1:20" s="43" customFormat="1" ht="17.25">
      <c r="A10" s="39" t="s">
        <v>20</v>
      </c>
      <c r="B10" s="39"/>
      <c r="C10" s="39"/>
      <c r="D10" s="40"/>
      <c r="E10" s="41">
        <f t="shared" ref="E10:E26" si="0">SUM(F10:G10)</f>
        <v>11278</v>
      </c>
      <c r="F10" s="41">
        <f>SUM(F11:F27)</f>
        <v>4151</v>
      </c>
      <c r="G10" s="41">
        <f>SUM(G11:G27)</f>
        <v>7127</v>
      </c>
      <c r="H10" s="41">
        <f>SUM(I10:J10)</f>
        <v>1468</v>
      </c>
      <c r="I10" s="41">
        <f>SUM(I11:I27)</f>
        <v>229</v>
      </c>
      <c r="J10" s="41">
        <f>SUM(J11:J27)</f>
        <v>1239</v>
      </c>
      <c r="K10" s="41">
        <f>SUM(L10:M10)</f>
        <v>5712</v>
      </c>
      <c r="L10" s="41">
        <f>SUM(L11:L27)</f>
        <v>2232</v>
      </c>
      <c r="M10" s="41">
        <f>SUM(M11:M27)</f>
        <v>3480</v>
      </c>
      <c r="N10" s="41">
        <f>SUM(O10:P10)</f>
        <v>3875</v>
      </c>
      <c r="O10" s="41">
        <f>SUM(O11:O27)</f>
        <v>1488</v>
      </c>
      <c r="P10" s="41">
        <f>SUM(P11:P27)</f>
        <v>2387</v>
      </c>
      <c r="Q10" s="41">
        <f>SUM(R10:S10)</f>
        <v>223</v>
      </c>
      <c r="R10" s="41">
        <f>SUM(R11:R27)</f>
        <v>202</v>
      </c>
      <c r="S10" s="41">
        <f>SUM(S11:S27)</f>
        <v>21</v>
      </c>
      <c r="T10" s="42" t="s">
        <v>12</v>
      </c>
    </row>
    <row r="11" spans="1:20" s="49" customFormat="1" ht="20.25" customHeight="1">
      <c r="A11" s="44" t="s">
        <v>21</v>
      </c>
      <c r="B11" s="45"/>
      <c r="C11" s="45"/>
      <c r="D11" s="46"/>
      <c r="E11" s="47">
        <f>SUM(F11:G11)</f>
        <v>2387</v>
      </c>
      <c r="F11" s="47">
        <f>SUM(I11,L11,O11,R11)</f>
        <v>686</v>
      </c>
      <c r="G11" s="47">
        <f>SUM(J11,M11,P11,S11)</f>
        <v>1701</v>
      </c>
      <c r="H11" s="48">
        <f t="shared" ref="H11:H27" si="1">SUM(I11:J11)</f>
        <v>261</v>
      </c>
      <c r="I11" s="47">
        <f>1+10</f>
        <v>11</v>
      </c>
      <c r="J11" s="47">
        <f>25+225</f>
        <v>250</v>
      </c>
      <c r="K11" s="48">
        <f>SUM(L11:M11)</f>
        <v>1216</v>
      </c>
      <c r="L11" s="47">
        <f>13+360</f>
        <v>373</v>
      </c>
      <c r="M11" s="47">
        <f>38+805</f>
        <v>843</v>
      </c>
      <c r="N11" s="48">
        <f t="shared" ref="N11:N27" si="2">SUM(O11:P11)</f>
        <v>909</v>
      </c>
      <c r="O11" s="47">
        <f>11+290+1</f>
        <v>302</v>
      </c>
      <c r="P11" s="47">
        <f>36+572-1</f>
        <v>607</v>
      </c>
      <c r="Q11" s="48">
        <f>SUM(R11:S11)</f>
        <v>1</v>
      </c>
      <c r="R11" s="47" t="s">
        <v>22</v>
      </c>
      <c r="S11" s="47">
        <v>1</v>
      </c>
      <c r="T11" s="44" t="s">
        <v>23</v>
      </c>
    </row>
    <row r="12" spans="1:20" s="49" customFormat="1" ht="20.25" customHeight="1">
      <c r="A12" s="44" t="s">
        <v>24</v>
      </c>
      <c r="B12" s="50"/>
      <c r="C12" s="45"/>
      <c r="D12" s="46"/>
      <c r="E12" s="48">
        <f t="shared" si="0"/>
        <v>564</v>
      </c>
      <c r="F12" s="47">
        <f t="shared" ref="F12:G26" si="3">SUM(I12,L12,O12,R12)</f>
        <v>231</v>
      </c>
      <c r="G12" s="47">
        <f t="shared" si="3"/>
        <v>333</v>
      </c>
      <c r="H12" s="48">
        <f t="shared" si="1"/>
        <v>74</v>
      </c>
      <c r="I12" s="48">
        <v>7</v>
      </c>
      <c r="J12" s="48">
        <v>67</v>
      </c>
      <c r="K12" s="48">
        <f t="shared" ref="K12:K27" si="4">SUM(L12:M12)</f>
        <v>256</v>
      </c>
      <c r="L12" s="48">
        <v>98</v>
      </c>
      <c r="M12" s="48">
        <v>158</v>
      </c>
      <c r="N12" s="48">
        <f>SUM(O12:P12)</f>
        <v>185</v>
      </c>
      <c r="O12" s="48">
        <v>83</v>
      </c>
      <c r="P12" s="48">
        <v>102</v>
      </c>
      <c r="Q12" s="48">
        <f>SUM(R12:S12)</f>
        <v>49</v>
      </c>
      <c r="R12" s="48">
        <v>43</v>
      </c>
      <c r="S12" s="48">
        <v>6</v>
      </c>
      <c r="T12" s="44" t="s">
        <v>25</v>
      </c>
    </row>
    <row r="13" spans="1:20" s="49" customFormat="1" ht="20.25" customHeight="1">
      <c r="A13" s="44" t="s">
        <v>26</v>
      </c>
      <c r="B13" s="45"/>
      <c r="C13" s="45"/>
      <c r="D13" s="46"/>
      <c r="E13" s="48">
        <f>SUM(F13:G13)</f>
        <v>858</v>
      </c>
      <c r="F13" s="47">
        <f t="shared" si="3"/>
        <v>331</v>
      </c>
      <c r="G13" s="47">
        <f t="shared" si="3"/>
        <v>527</v>
      </c>
      <c r="H13" s="48">
        <f t="shared" si="1"/>
        <v>106</v>
      </c>
      <c r="I13" s="48">
        <v>6</v>
      </c>
      <c r="J13" s="48">
        <v>100</v>
      </c>
      <c r="K13" s="48">
        <f t="shared" si="4"/>
        <v>388</v>
      </c>
      <c r="L13" s="48">
        <v>145</v>
      </c>
      <c r="M13" s="48">
        <v>243</v>
      </c>
      <c r="N13" s="48">
        <f t="shared" si="2"/>
        <v>299</v>
      </c>
      <c r="O13" s="48">
        <v>122</v>
      </c>
      <c r="P13" s="48">
        <v>177</v>
      </c>
      <c r="Q13" s="48">
        <f>SUM(R13:S13)</f>
        <v>65</v>
      </c>
      <c r="R13" s="48">
        <v>58</v>
      </c>
      <c r="S13" s="48">
        <v>7</v>
      </c>
      <c r="T13" s="44" t="s">
        <v>27</v>
      </c>
    </row>
    <row r="14" spans="1:20" s="49" customFormat="1" ht="20.25" customHeight="1">
      <c r="A14" s="44" t="s">
        <v>28</v>
      </c>
      <c r="B14" s="45"/>
      <c r="C14" s="45"/>
      <c r="D14" s="46"/>
      <c r="E14" s="48">
        <f t="shared" si="0"/>
        <v>536</v>
      </c>
      <c r="F14" s="47">
        <f t="shared" si="3"/>
        <v>195</v>
      </c>
      <c r="G14" s="47">
        <f t="shared" si="3"/>
        <v>341</v>
      </c>
      <c r="H14" s="48">
        <f t="shared" si="1"/>
        <v>43</v>
      </c>
      <c r="I14" s="48">
        <v>2</v>
      </c>
      <c r="J14" s="48">
        <v>41</v>
      </c>
      <c r="K14" s="48">
        <f>SUM(L14:M14)</f>
        <v>264</v>
      </c>
      <c r="L14" s="48">
        <v>107</v>
      </c>
      <c r="M14" s="48">
        <v>157</v>
      </c>
      <c r="N14" s="48">
        <f t="shared" si="2"/>
        <v>229</v>
      </c>
      <c r="O14" s="48">
        <v>86</v>
      </c>
      <c r="P14" s="48">
        <v>143</v>
      </c>
      <c r="Q14" s="48" t="s">
        <v>22</v>
      </c>
      <c r="R14" s="48" t="s">
        <v>22</v>
      </c>
      <c r="S14" s="48" t="s">
        <v>22</v>
      </c>
      <c r="T14" s="44" t="s">
        <v>29</v>
      </c>
    </row>
    <row r="15" spans="1:20" s="49" customFormat="1" ht="20.25" customHeight="1">
      <c r="A15" s="44" t="s">
        <v>30</v>
      </c>
      <c r="B15" s="45"/>
      <c r="C15" s="45"/>
      <c r="D15" s="46"/>
      <c r="E15" s="48">
        <f t="shared" si="0"/>
        <v>1145</v>
      </c>
      <c r="F15" s="47">
        <f t="shared" si="3"/>
        <v>416</v>
      </c>
      <c r="G15" s="47">
        <f t="shared" si="3"/>
        <v>729</v>
      </c>
      <c r="H15" s="48">
        <f t="shared" si="1"/>
        <v>181</v>
      </c>
      <c r="I15" s="48">
        <v>51</v>
      </c>
      <c r="J15" s="48">
        <v>130</v>
      </c>
      <c r="K15" s="48">
        <f t="shared" si="4"/>
        <v>558</v>
      </c>
      <c r="L15" s="48">
        <v>225</v>
      </c>
      <c r="M15" s="48">
        <v>333</v>
      </c>
      <c r="N15" s="48">
        <f t="shared" si="2"/>
        <v>406</v>
      </c>
      <c r="O15" s="48">
        <v>140</v>
      </c>
      <c r="P15" s="48">
        <v>266</v>
      </c>
      <c r="Q15" s="48" t="s">
        <v>22</v>
      </c>
      <c r="R15" s="48" t="s">
        <v>22</v>
      </c>
      <c r="S15" s="48" t="s">
        <v>22</v>
      </c>
      <c r="T15" s="44" t="s">
        <v>31</v>
      </c>
    </row>
    <row r="16" spans="1:20" s="49" customFormat="1" ht="20.25" customHeight="1">
      <c r="A16" s="44" t="s">
        <v>32</v>
      </c>
      <c r="B16" s="45"/>
      <c r="C16" s="45"/>
      <c r="D16" s="46"/>
      <c r="E16" s="48">
        <f>SUM(F16:G16)</f>
        <v>473</v>
      </c>
      <c r="F16" s="47">
        <f t="shared" si="3"/>
        <v>191</v>
      </c>
      <c r="G16" s="47">
        <f t="shared" si="3"/>
        <v>282</v>
      </c>
      <c r="H16" s="48">
        <f t="shared" si="1"/>
        <v>104</v>
      </c>
      <c r="I16" s="48">
        <v>30</v>
      </c>
      <c r="J16" s="48">
        <v>74</v>
      </c>
      <c r="K16" s="48">
        <f t="shared" si="4"/>
        <v>228</v>
      </c>
      <c r="L16" s="48">
        <v>105</v>
      </c>
      <c r="M16" s="48">
        <v>123</v>
      </c>
      <c r="N16" s="48">
        <f t="shared" si="2"/>
        <v>141</v>
      </c>
      <c r="O16" s="48">
        <v>56</v>
      </c>
      <c r="P16" s="48">
        <v>85</v>
      </c>
      <c r="Q16" s="48" t="s">
        <v>22</v>
      </c>
      <c r="R16" s="48" t="s">
        <v>22</v>
      </c>
      <c r="S16" s="48" t="s">
        <v>22</v>
      </c>
      <c r="T16" s="51" t="s">
        <v>33</v>
      </c>
    </row>
    <row r="17" spans="1:20" s="49" customFormat="1" ht="20.25" customHeight="1">
      <c r="A17" s="44" t="s">
        <v>34</v>
      </c>
      <c r="B17" s="45"/>
      <c r="C17" s="45"/>
      <c r="D17" s="46"/>
      <c r="E17" s="48">
        <f t="shared" si="0"/>
        <v>747</v>
      </c>
      <c r="F17" s="47">
        <f t="shared" si="3"/>
        <v>295</v>
      </c>
      <c r="G17" s="47">
        <f t="shared" si="3"/>
        <v>452</v>
      </c>
      <c r="H17" s="48">
        <f t="shared" si="1"/>
        <v>92</v>
      </c>
      <c r="I17" s="48">
        <v>4</v>
      </c>
      <c r="J17" s="48">
        <v>88</v>
      </c>
      <c r="K17" s="48">
        <f t="shared" si="4"/>
        <v>326</v>
      </c>
      <c r="L17" s="48">
        <v>126</v>
      </c>
      <c r="M17" s="48">
        <v>200</v>
      </c>
      <c r="N17" s="48">
        <f t="shared" si="2"/>
        <v>274</v>
      </c>
      <c r="O17" s="48">
        <v>114</v>
      </c>
      <c r="P17" s="48">
        <v>160</v>
      </c>
      <c r="Q17" s="48">
        <f>SUM(R17:S17)</f>
        <v>55</v>
      </c>
      <c r="R17" s="48">
        <v>51</v>
      </c>
      <c r="S17" s="48">
        <v>4</v>
      </c>
      <c r="T17" s="51" t="s">
        <v>35</v>
      </c>
    </row>
    <row r="18" spans="1:20" s="49" customFormat="1" ht="20.25" customHeight="1">
      <c r="A18" s="44" t="s">
        <v>36</v>
      </c>
      <c r="B18" s="45"/>
      <c r="C18" s="45"/>
      <c r="D18" s="46"/>
      <c r="E18" s="48">
        <f t="shared" si="0"/>
        <v>369</v>
      </c>
      <c r="F18" s="47">
        <f t="shared" si="3"/>
        <v>156</v>
      </c>
      <c r="G18" s="47">
        <f t="shared" si="3"/>
        <v>213</v>
      </c>
      <c r="H18" s="48">
        <f t="shared" si="1"/>
        <v>53</v>
      </c>
      <c r="I18" s="48">
        <v>7</v>
      </c>
      <c r="J18" s="48">
        <v>46</v>
      </c>
      <c r="K18" s="48">
        <f t="shared" si="4"/>
        <v>172</v>
      </c>
      <c r="L18" s="48">
        <v>72</v>
      </c>
      <c r="M18" s="48">
        <v>100</v>
      </c>
      <c r="N18" s="48">
        <f t="shared" si="2"/>
        <v>114</v>
      </c>
      <c r="O18" s="48">
        <v>49</v>
      </c>
      <c r="P18" s="48">
        <v>65</v>
      </c>
      <c r="Q18" s="48">
        <f>SUM(R18:S18)</f>
        <v>30</v>
      </c>
      <c r="R18" s="48">
        <v>28</v>
      </c>
      <c r="S18" s="48">
        <v>2</v>
      </c>
      <c r="T18" s="44" t="s">
        <v>37</v>
      </c>
    </row>
    <row r="19" spans="1:20" s="49" customFormat="1" ht="20.25" customHeight="1">
      <c r="A19" s="44" t="s">
        <v>38</v>
      </c>
      <c r="B19" s="45"/>
      <c r="C19" s="45"/>
      <c r="D19" s="46"/>
      <c r="E19" s="48">
        <f>SUM(F19:G19)</f>
        <v>1028</v>
      </c>
      <c r="F19" s="47">
        <f t="shared" si="3"/>
        <v>386</v>
      </c>
      <c r="G19" s="47">
        <f t="shared" si="3"/>
        <v>642</v>
      </c>
      <c r="H19" s="48">
        <f t="shared" si="1"/>
        <v>108</v>
      </c>
      <c r="I19" s="48">
        <v>7</v>
      </c>
      <c r="J19" s="48">
        <v>101</v>
      </c>
      <c r="K19" s="48">
        <f t="shared" si="4"/>
        <v>549</v>
      </c>
      <c r="L19" s="48">
        <v>228</v>
      </c>
      <c r="M19" s="48">
        <v>321</v>
      </c>
      <c r="N19" s="48">
        <f t="shared" si="2"/>
        <v>371</v>
      </c>
      <c r="O19" s="48">
        <v>151</v>
      </c>
      <c r="P19" s="48">
        <v>220</v>
      </c>
      <c r="Q19" s="48" t="s">
        <v>22</v>
      </c>
      <c r="R19" s="48" t="s">
        <v>22</v>
      </c>
      <c r="S19" s="48" t="s">
        <v>22</v>
      </c>
      <c r="T19" s="44" t="s">
        <v>39</v>
      </c>
    </row>
    <row r="20" spans="1:20" s="49" customFormat="1" ht="20.25" customHeight="1">
      <c r="A20" s="44" t="s">
        <v>40</v>
      </c>
      <c r="B20" s="45"/>
      <c r="C20" s="45"/>
      <c r="D20" s="46"/>
      <c r="E20" s="48">
        <f t="shared" si="0"/>
        <v>985</v>
      </c>
      <c r="F20" s="47">
        <f t="shared" si="3"/>
        <v>368</v>
      </c>
      <c r="G20" s="47">
        <f t="shared" si="3"/>
        <v>617</v>
      </c>
      <c r="H20" s="48">
        <f t="shared" si="1"/>
        <v>150</v>
      </c>
      <c r="I20" s="48">
        <v>35</v>
      </c>
      <c r="J20" s="48">
        <v>115</v>
      </c>
      <c r="K20" s="48">
        <f>SUM(L20:M20)</f>
        <v>551</v>
      </c>
      <c r="L20" s="48">
        <v>219</v>
      </c>
      <c r="M20" s="48">
        <v>332</v>
      </c>
      <c r="N20" s="48">
        <f t="shared" si="2"/>
        <v>284</v>
      </c>
      <c r="O20" s="48">
        <v>114</v>
      </c>
      <c r="P20" s="48">
        <v>170</v>
      </c>
      <c r="Q20" s="48" t="s">
        <v>22</v>
      </c>
      <c r="R20" s="48" t="s">
        <v>22</v>
      </c>
      <c r="S20" s="48" t="s">
        <v>22</v>
      </c>
      <c r="T20" s="44" t="s">
        <v>41</v>
      </c>
    </row>
    <row r="21" spans="1:20" s="49" customFormat="1" ht="20.25" customHeight="1">
      <c r="A21" s="44" t="s">
        <v>42</v>
      </c>
      <c r="B21" s="45"/>
      <c r="C21" s="45"/>
      <c r="D21" s="46"/>
      <c r="E21" s="48">
        <f t="shared" si="0"/>
        <v>270</v>
      </c>
      <c r="F21" s="47">
        <f t="shared" si="3"/>
        <v>107</v>
      </c>
      <c r="G21" s="47">
        <f t="shared" si="3"/>
        <v>163</v>
      </c>
      <c r="H21" s="48">
        <f t="shared" si="1"/>
        <v>29</v>
      </c>
      <c r="I21" s="48">
        <v>1</v>
      </c>
      <c r="J21" s="48">
        <v>28</v>
      </c>
      <c r="K21" s="48">
        <f t="shared" si="4"/>
        <v>135</v>
      </c>
      <c r="L21" s="48">
        <v>58</v>
      </c>
      <c r="M21" s="48">
        <v>77</v>
      </c>
      <c r="N21" s="48">
        <f t="shared" si="2"/>
        <v>106</v>
      </c>
      <c r="O21" s="48">
        <v>48</v>
      </c>
      <c r="P21" s="48">
        <v>58</v>
      </c>
      <c r="Q21" s="48" t="s">
        <v>22</v>
      </c>
      <c r="R21" s="48" t="s">
        <v>22</v>
      </c>
      <c r="S21" s="48" t="s">
        <v>22</v>
      </c>
      <c r="T21" s="44" t="s">
        <v>43</v>
      </c>
    </row>
    <row r="22" spans="1:20" s="49" customFormat="1" ht="20.25" customHeight="1">
      <c r="A22" s="44" t="s">
        <v>44</v>
      </c>
      <c r="B22" s="45"/>
      <c r="C22" s="45"/>
      <c r="D22" s="46"/>
      <c r="E22" s="48">
        <f t="shared" si="0"/>
        <v>439</v>
      </c>
      <c r="F22" s="47">
        <f t="shared" si="3"/>
        <v>170</v>
      </c>
      <c r="G22" s="47">
        <f t="shared" si="3"/>
        <v>269</v>
      </c>
      <c r="H22" s="48">
        <f t="shared" si="1"/>
        <v>42</v>
      </c>
      <c r="I22" s="48">
        <v>3</v>
      </c>
      <c r="J22" s="48">
        <v>39</v>
      </c>
      <c r="K22" s="48">
        <f t="shared" si="4"/>
        <v>236</v>
      </c>
      <c r="L22" s="48">
        <v>98</v>
      </c>
      <c r="M22" s="48">
        <v>138</v>
      </c>
      <c r="N22" s="48">
        <f t="shared" si="2"/>
        <v>161</v>
      </c>
      <c r="O22" s="48">
        <v>69</v>
      </c>
      <c r="P22" s="48">
        <v>92</v>
      </c>
      <c r="Q22" s="48" t="s">
        <v>22</v>
      </c>
      <c r="R22" s="48" t="s">
        <v>22</v>
      </c>
      <c r="S22" s="48" t="s">
        <v>22</v>
      </c>
      <c r="T22" s="44" t="s">
        <v>45</v>
      </c>
    </row>
    <row r="23" spans="1:20" s="49" customFormat="1" ht="20.25" customHeight="1">
      <c r="A23" s="44" t="s">
        <v>46</v>
      </c>
      <c r="B23" s="45"/>
      <c r="C23" s="45"/>
      <c r="D23" s="46"/>
      <c r="E23" s="48">
        <f t="shared" si="0"/>
        <v>342</v>
      </c>
      <c r="F23" s="47">
        <f t="shared" si="3"/>
        <v>149</v>
      </c>
      <c r="G23" s="47">
        <f t="shared" si="3"/>
        <v>193</v>
      </c>
      <c r="H23" s="48">
        <f t="shared" si="1"/>
        <v>56</v>
      </c>
      <c r="I23" s="48">
        <v>19</v>
      </c>
      <c r="J23" s="48">
        <v>37</v>
      </c>
      <c r="K23" s="48">
        <f t="shared" si="4"/>
        <v>190</v>
      </c>
      <c r="L23" s="48">
        <v>92</v>
      </c>
      <c r="M23" s="48">
        <v>98</v>
      </c>
      <c r="N23" s="48">
        <f t="shared" si="2"/>
        <v>96</v>
      </c>
      <c r="O23" s="48">
        <v>38</v>
      </c>
      <c r="P23" s="48">
        <v>58</v>
      </c>
      <c r="Q23" s="48" t="s">
        <v>22</v>
      </c>
      <c r="R23" s="48" t="s">
        <v>22</v>
      </c>
      <c r="S23" s="48" t="s">
        <v>22</v>
      </c>
      <c r="T23" s="44" t="s">
        <v>47</v>
      </c>
    </row>
    <row r="24" spans="1:20" s="49" customFormat="1" ht="20.25" customHeight="1">
      <c r="A24" s="44" t="s">
        <v>48</v>
      </c>
      <c r="B24" s="45"/>
      <c r="C24" s="45"/>
      <c r="D24" s="46"/>
      <c r="E24" s="48">
        <f>SUM(F24:G24)</f>
        <v>270</v>
      </c>
      <c r="F24" s="47">
        <f t="shared" si="3"/>
        <v>118</v>
      </c>
      <c r="G24" s="47">
        <f t="shared" si="3"/>
        <v>152</v>
      </c>
      <c r="H24" s="48">
        <f>SUM(I24:J24)</f>
        <v>44</v>
      </c>
      <c r="I24" s="48">
        <v>18</v>
      </c>
      <c r="J24" s="48">
        <v>26</v>
      </c>
      <c r="K24" s="48">
        <f>SUM(L24:M24)</f>
        <v>156</v>
      </c>
      <c r="L24" s="48">
        <v>74</v>
      </c>
      <c r="M24" s="48">
        <v>82</v>
      </c>
      <c r="N24" s="48">
        <f>SUM(O24:P24)</f>
        <v>70</v>
      </c>
      <c r="O24" s="48">
        <f>27-1</f>
        <v>26</v>
      </c>
      <c r="P24" s="48">
        <f>1+43</f>
        <v>44</v>
      </c>
      <c r="Q24" s="48" t="s">
        <v>22</v>
      </c>
      <c r="R24" s="48" t="s">
        <v>22</v>
      </c>
      <c r="S24" s="48" t="s">
        <v>22</v>
      </c>
      <c r="T24" s="44" t="s">
        <v>49</v>
      </c>
    </row>
    <row r="25" spans="1:20" s="49" customFormat="1" ht="20.25" customHeight="1">
      <c r="A25" s="44" t="s">
        <v>50</v>
      </c>
      <c r="B25" s="45"/>
      <c r="C25" s="45"/>
      <c r="D25" s="46"/>
      <c r="E25" s="48">
        <f>SUM(F25:G25)</f>
        <v>324</v>
      </c>
      <c r="F25" s="47">
        <f>SUM(I25,L25,O25,R25)</f>
        <v>134</v>
      </c>
      <c r="G25" s="47">
        <f t="shared" si="3"/>
        <v>190</v>
      </c>
      <c r="H25" s="48">
        <f t="shared" si="1"/>
        <v>60</v>
      </c>
      <c r="I25" s="48">
        <v>23</v>
      </c>
      <c r="J25" s="48">
        <v>37</v>
      </c>
      <c r="K25" s="48">
        <f t="shared" si="4"/>
        <v>206</v>
      </c>
      <c r="L25" s="48">
        <v>93</v>
      </c>
      <c r="M25" s="48">
        <v>113</v>
      </c>
      <c r="N25" s="48">
        <f t="shared" si="2"/>
        <v>58</v>
      </c>
      <c r="O25" s="48">
        <v>18</v>
      </c>
      <c r="P25" s="48">
        <v>40</v>
      </c>
      <c r="Q25" s="48" t="s">
        <v>22</v>
      </c>
      <c r="R25" s="48" t="s">
        <v>22</v>
      </c>
      <c r="S25" s="48" t="s">
        <v>22</v>
      </c>
      <c r="T25" s="44" t="s">
        <v>51</v>
      </c>
    </row>
    <row r="26" spans="1:20" s="49" customFormat="1" ht="20.25" customHeight="1">
      <c r="A26" s="44" t="s">
        <v>52</v>
      </c>
      <c r="B26" s="45"/>
      <c r="C26" s="45"/>
      <c r="D26" s="46"/>
      <c r="E26" s="48">
        <f t="shared" si="0"/>
        <v>259</v>
      </c>
      <c r="F26" s="47">
        <f t="shared" si="3"/>
        <v>100</v>
      </c>
      <c r="G26" s="47">
        <f t="shared" si="3"/>
        <v>159</v>
      </c>
      <c r="H26" s="48">
        <f>SUM(I26:J26)</f>
        <v>24</v>
      </c>
      <c r="I26" s="48">
        <v>1</v>
      </c>
      <c r="J26" s="48">
        <v>23</v>
      </c>
      <c r="K26" s="48">
        <f t="shared" si="4"/>
        <v>147</v>
      </c>
      <c r="L26" s="48">
        <v>65</v>
      </c>
      <c r="M26" s="48">
        <v>82</v>
      </c>
      <c r="N26" s="48">
        <f t="shared" si="2"/>
        <v>88</v>
      </c>
      <c r="O26" s="48">
        <v>34</v>
      </c>
      <c r="P26" s="48">
        <v>54</v>
      </c>
      <c r="Q26" s="48" t="s">
        <v>22</v>
      </c>
      <c r="R26" s="48" t="s">
        <v>22</v>
      </c>
      <c r="S26" s="48" t="s">
        <v>22</v>
      </c>
      <c r="T26" s="44" t="s">
        <v>53</v>
      </c>
    </row>
    <row r="27" spans="1:20" s="49" customFormat="1" ht="20.25" customHeight="1">
      <c r="A27" s="52" t="s">
        <v>54</v>
      </c>
      <c r="B27" s="53"/>
      <c r="C27" s="53"/>
      <c r="D27" s="54"/>
      <c r="E27" s="55">
        <f>SUM(F27:G27)</f>
        <v>282</v>
      </c>
      <c r="F27" s="56">
        <f>SUM(I27,L27,O27,R27)</f>
        <v>118</v>
      </c>
      <c r="G27" s="56">
        <f>SUM(J27,M27,P27,S27)</f>
        <v>164</v>
      </c>
      <c r="H27" s="55">
        <f t="shared" si="1"/>
        <v>41</v>
      </c>
      <c r="I27" s="55">
        <v>4</v>
      </c>
      <c r="J27" s="55">
        <v>37</v>
      </c>
      <c r="K27" s="55">
        <f t="shared" si="4"/>
        <v>134</v>
      </c>
      <c r="L27" s="55">
        <v>54</v>
      </c>
      <c r="M27" s="55">
        <v>80</v>
      </c>
      <c r="N27" s="55">
        <f t="shared" si="2"/>
        <v>84</v>
      </c>
      <c r="O27" s="55">
        <v>38</v>
      </c>
      <c r="P27" s="55">
        <v>46</v>
      </c>
      <c r="Q27" s="55">
        <f>SUM(R27:S27)</f>
        <v>23</v>
      </c>
      <c r="R27" s="55">
        <v>22</v>
      </c>
      <c r="S27" s="55">
        <v>1</v>
      </c>
      <c r="T27" s="52" t="s">
        <v>55</v>
      </c>
    </row>
    <row r="28" spans="1:20" s="58" customFormat="1" ht="21" customHeight="1">
      <c r="A28" s="49" t="s">
        <v>56</v>
      </c>
      <c r="B28" s="49"/>
      <c r="C28" s="49"/>
      <c r="D28" s="49"/>
      <c r="E28" s="49"/>
      <c r="F28" s="49"/>
      <c r="G28" s="57"/>
      <c r="H28" s="57"/>
      <c r="I28" s="57"/>
      <c r="J28" s="57"/>
      <c r="K28" s="49" t="s">
        <v>57</v>
      </c>
      <c r="L28" s="57"/>
      <c r="M28" s="57"/>
      <c r="N28" s="57"/>
      <c r="O28" s="57"/>
      <c r="P28" s="57"/>
      <c r="Q28" s="57"/>
      <c r="R28" s="57"/>
      <c r="S28" s="57"/>
      <c r="T28" s="57"/>
    </row>
    <row r="29" spans="1:20" s="61" customFormat="1" ht="19.5">
      <c r="A29" s="59" t="s">
        <v>58</v>
      </c>
      <c r="B29" s="49" t="s">
        <v>59</v>
      </c>
      <c r="C29" s="49"/>
      <c r="D29" s="49"/>
      <c r="E29" s="49"/>
      <c r="F29" s="49"/>
      <c r="G29" s="57"/>
      <c r="H29" s="57"/>
      <c r="I29" s="57"/>
      <c r="J29" s="57"/>
      <c r="K29" s="49" t="s">
        <v>60</v>
      </c>
      <c r="L29" s="57"/>
      <c r="M29" s="57"/>
      <c r="N29" s="57"/>
      <c r="O29" s="57"/>
      <c r="P29" s="57"/>
      <c r="Q29" s="57"/>
      <c r="R29" s="57"/>
      <c r="S29" s="60"/>
      <c r="T29" s="60"/>
    </row>
    <row r="30" spans="1:20" ht="21.75">
      <c r="A30"/>
      <c r="B30" s="49" t="s">
        <v>61</v>
      </c>
      <c r="C30" s="49"/>
      <c r="D30" s="49"/>
      <c r="E30" s="49"/>
      <c r="F30" s="49"/>
      <c r="G30" s="49"/>
      <c r="H30" s="49"/>
      <c r="I30" s="49"/>
      <c r="J30" s="49"/>
      <c r="K30" s="49" t="s">
        <v>62</v>
      </c>
      <c r="L30" s="57"/>
      <c r="M30" s="57"/>
      <c r="N30" s="57"/>
      <c r="O30" s="57"/>
      <c r="P30" s="57"/>
      <c r="Q30" s="49"/>
      <c r="R30" s="49"/>
      <c r="S30" s="59"/>
      <c r="T30" s="59"/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2016-11-18T08:23:26Z</dcterms:created>
  <dcterms:modified xsi:type="dcterms:W3CDTF">2016-11-18T08:23:33Z</dcterms:modified>
</cp:coreProperties>
</file>