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T-12.2  " sheetId="1" r:id="rId1"/>
  </sheets>
  <calcPr calcId="124519" iterate="1" iterateCount="1"/>
</workbook>
</file>

<file path=xl/calcChain.xml><?xml version="1.0" encoding="utf-8"?>
<calcChain xmlns="http://schemas.openxmlformats.org/spreadsheetml/2006/main">
  <c r="J10" i="1"/>
  <c r="M10"/>
  <c r="N10"/>
  <c r="O10"/>
  <c r="P10"/>
  <c r="Q10"/>
  <c r="R10"/>
  <c r="J11"/>
  <c r="M11"/>
  <c r="N11"/>
  <c r="O11"/>
  <c r="P11"/>
  <c r="Q11"/>
  <c r="R11"/>
  <c r="J12"/>
  <c r="M12"/>
  <c r="N12"/>
  <c r="O12"/>
  <c r="P12"/>
  <c r="Q12"/>
  <c r="R12"/>
  <c r="J13"/>
  <c r="M13"/>
  <c r="N13"/>
  <c r="O13"/>
  <c r="P13"/>
  <c r="Q13"/>
  <c r="R13"/>
  <c r="J14"/>
  <c r="M14"/>
  <c r="N14"/>
  <c r="O14"/>
  <c r="P14"/>
  <c r="Q14"/>
  <c r="R14"/>
  <c r="J15"/>
  <c r="M15"/>
  <c r="N15"/>
  <c r="O15"/>
  <c r="P15"/>
  <c r="Q15"/>
  <c r="R15"/>
  <c r="J16"/>
  <c r="M16"/>
  <c r="N16"/>
  <c r="O16"/>
  <c r="P16"/>
  <c r="Q16"/>
  <c r="R16"/>
  <c r="J17"/>
  <c r="M17"/>
  <c r="N17"/>
  <c r="O17"/>
  <c r="P17"/>
  <c r="Q17"/>
  <c r="R17"/>
  <c r="J18"/>
  <c r="M18"/>
  <c r="N18"/>
  <c r="P18"/>
  <c r="Q18"/>
  <c r="R18"/>
  <c r="J19"/>
  <c r="P19" s="1"/>
  <c r="M19"/>
  <c r="N19"/>
  <c r="Q19"/>
  <c r="R19" l="1"/>
</calcChain>
</file>

<file path=xl/sharedStrings.xml><?xml version="1.0" encoding="utf-8"?>
<sst xmlns="http://schemas.openxmlformats.org/spreadsheetml/2006/main" count="54" uniqueCount="30">
  <si>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</si>
  <si>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</si>
  <si>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</si>
  <si>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</si>
  <si>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</si>
  <si>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</si>
  <si>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</si>
  <si>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</si>
  <si>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</si>
  <si>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</si>
  <si>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</si>
  <si>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</si>
  <si>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</si>
  <si>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</si>
  <si>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ลูกจ้าง</t>
  </si>
  <si>
    <t>สปก.</t>
  </si>
  <si>
    <t>2559 (2016)</t>
  </si>
  <si>
    <t>2558 (2015)</t>
  </si>
  <si>
    <t>2557 (2014)</t>
  </si>
  <si>
    <t>(2016)</t>
  </si>
  <si>
    <t>(2015)</t>
  </si>
  <si>
    <t>(2014)</t>
  </si>
  <si>
    <t>(2013)</t>
  </si>
  <si>
    <t>Percentage change</t>
  </si>
  <si>
    <t>อัตราการเปลี่ยนแปลง (%)</t>
  </si>
  <si>
    <t xml:space="preserve">    ขนาดของสถานประกอบการ (คน)   Size of Establishment (person)</t>
  </si>
  <si>
    <t>Establishment and Employee by Size of Establishment: 2014 - 2016</t>
  </si>
  <si>
    <t>Table 12.2</t>
  </si>
  <si>
    <t>สถานประกอบการ และลูกจ้าง จำแนกตามขนาดของสถานประกอบการ พ.ศ. 2557 - 2559</t>
  </si>
  <si>
    <t>ตาราง 12.2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</si>
</sst>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#,##0.0\ ;\-#,##0.0\ ;&quot; -&quot;#.0\ ;@\ "/>
    <numFmt numFmtId="188" formatCode="_-* #,##0_-;\-* #,##0_-;_-* &quot;-&quot;??_-;_-@_-"/>
    <numFmt numFmtId="189" formatCode="_(* #,##0.00_);_(* \(#,##0.00\);_(* &quot;-&quot;??_);_(@_)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Cordia New"/>
      <family val="2"/>
    </font>
    <font>
      <b/>
      <sz val="14"/>
      <name val="TH SarabunPSK"/>
      <family val="2"/>
    </font>
    <font>
      <sz val="14"/>
      <name val="AngsanaUPC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65">
    <xf numFmtId="0" fontId="0" fillId="0" borderId="0" xfId="0"/>
    <xf numFmtId="0" fontId="2" fillId="0" borderId="0" xfId="1" applyFont="1" applyBorder="1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3" fillId="0" borderId="1" xfId="1" applyFont="1" applyBorder="1"/>
    <xf numFmtId="0" fontId="3" fillId="0" borderId="2" xfId="1" applyFont="1" applyBorder="1"/>
    <xf numFmtId="0" fontId="4" fillId="0" borderId="3" xfId="1" applyFont="1" applyBorder="1"/>
    <xf numFmtId="0" fontId="3" fillId="0" borderId="3" xfId="1" applyFont="1" applyBorder="1"/>
    <xf numFmtId="0" fontId="4" fillId="0" borderId="0" xfId="1" applyFont="1" applyBorder="1" applyAlignment="1"/>
    <xf numFmtId="187" fontId="4" fillId="0" borderId="4" xfId="2" applyNumberFormat="1" applyFont="1" applyFill="1" applyBorder="1" applyAlignment="1" applyProtection="1"/>
    <xf numFmtId="187" fontId="4" fillId="0" borderId="5" xfId="2" applyNumberFormat="1" applyFont="1" applyFill="1" applyBorder="1" applyAlignment="1" applyProtection="1"/>
    <xf numFmtId="41" fontId="3" fillId="0" borderId="6" xfId="2" applyNumberFormat="1" applyFont="1" applyBorder="1" applyAlignment="1"/>
    <xf numFmtId="187" fontId="4" fillId="0" borderId="7" xfId="2" applyNumberFormat="1" applyFont="1" applyFill="1" applyBorder="1" applyAlignment="1" applyProtection="1"/>
    <xf numFmtId="188" fontId="3" fillId="0" borderId="8" xfId="2" applyNumberFormat="1" applyFont="1" applyBorder="1" applyAlignment="1"/>
    <xf numFmtId="0" fontId="3" fillId="0" borderId="9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quotePrefix="1" applyFont="1" applyBorder="1" applyAlignment="1">
      <alignment horizontal="center"/>
    </xf>
    <xf numFmtId="0" fontId="3" fillId="0" borderId="0" xfId="1" quotePrefix="1" applyFont="1" applyBorder="1" applyAlignment="1">
      <alignment horizontal="center"/>
    </xf>
    <xf numFmtId="0" fontId="5" fillId="0" borderId="0" xfId="1" applyFont="1" applyBorder="1" applyAlignment="1"/>
    <xf numFmtId="16" fontId="3" fillId="0" borderId="9" xfId="1" quotePrefix="1" applyNumberFormat="1" applyFont="1" applyBorder="1" applyAlignment="1">
      <alignment horizontal="center"/>
    </xf>
    <xf numFmtId="16" fontId="3" fillId="0" borderId="0" xfId="1" quotePrefix="1" applyNumberFormat="1" applyFont="1" applyBorder="1" applyAlignment="1">
      <alignment horizontal="center"/>
    </xf>
    <xf numFmtId="187" fontId="5" fillId="0" borderId="4" xfId="2" applyNumberFormat="1" applyFont="1" applyFill="1" applyBorder="1" applyAlignment="1" applyProtection="1"/>
    <xf numFmtId="187" fontId="5" fillId="0" borderId="5" xfId="2" applyNumberFormat="1" applyFont="1" applyFill="1" applyBorder="1" applyAlignment="1" applyProtection="1"/>
    <xf numFmtId="187" fontId="5" fillId="0" borderId="7" xfId="2" applyNumberFormat="1" applyFont="1" applyFill="1" applyBorder="1" applyAlignment="1" applyProtection="1"/>
    <xf numFmtId="188" fontId="6" fillId="0" borderId="8" xfId="2" applyNumberFormat="1" applyFont="1" applyBorder="1" applyAlignment="1"/>
    <xf numFmtId="0" fontId="6" fillId="0" borderId="9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4" fillId="0" borderId="0" xfId="1" applyFont="1"/>
    <xf numFmtId="0" fontId="4" fillId="0" borderId="0" xfId="1" applyFont="1" applyBorder="1"/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3" xfId="1" quotePrefix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15" xfId="1" quotePrefix="1" applyFont="1" applyBorder="1" applyAlignment="1">
      <alignment horizontal="center" vertical="center" shrinkToFit="1"/>
    </xf>
    <xf numFmtId="0" fontId="3" fillId="0" borderId="15" xfId="1" quotePrefix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7" fillId="0" borderId="17" xfId="1" applyFont="1" applyBorder="1"/>
    <xf numFmtId="0" fontId="3" fillId="0" borderId="11" xfId="1" applyFont="1" applyBorder="1"/>
    <xf numFmtId="0" fontId="7" fillId="0" borderId="16" xfId="1" applyFont="1" applyBorder="1"/>
    <xf numFmtId="0" fontId="3" fillId="0" borderId="1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6" fillId="0" borderId="0" xfId="1" applyFont="1" applyBorder="1"/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</cellXfs>
  <cellStyles count="10">
    <cellStyle name="Comma 2" xfId="3"/>
    <cellStyle name="Comma 3" xfId="4"/>
    <cellStyle name="Normal 2" xfId="5"/>
    <cellStyle name="Normal 3" xfId="6"/>
    <cellStyle name="เครื่องหมายจุลภาค 2" xfId="2"/>
    <cellStyle name="เครื่องหมายจุลภาค 3" xfId="7"/>
    <cellStyle name="ปกติ" xfId="0" builtinId="0"/>
    <cellStyle name="ปกติ 2" xfId="1"/>
    <cellStyle name="ปกติ 2 2" xfId="8"/>
    <cellStyle name="ปกติ 3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23</xdr:row>
      <xdr:rowOff>0</xdr:rowOff>
    </xdr:from>
    <xdr:to>
      <xdr:col>19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1591925" y="6353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68709</xdr:colOff>
      <xdr:row>0</xdr:row>
      <xdr:rowOff>0</xdr:rowOff>
    </xdr:from>
    <xdr:to>
      <xdr:col>19</xdr:col>
      <xdr:colOff>270192</xdr:colOff>
      <xdr:row>24</xdr:row>
      <xdr:rowOff>200025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212709" y="0"/>
          <a:ext cx="353883" cy="6677025"/>
          <a:chOff x="1004" y="0"/>
          <a:chExt cx="3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4" y="37"/>
            <a:ext cx="10" cy="3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4" y="0"/>
            <a:ext cx="31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showGridLines="0" tabSelected="1" zoomScale="75" zoomScaleNormal="75" workbookViewId="0">
      <selection activeCell="O14" sqref="O14"/>
    </sheetView>
  </sheetViews>
  <sheetFormatPr defaultRowHeight="18.75"/>
  <cols>
    <col min="1" max="1" width="1.5" style="2" customWidth="1"/>
    <col min="2" max="2" width="5.125" style="2" customWidth="1"/>
    <col min="3" max="3" width="4.625" style="2" customWidth="1"/>
    <col min="4" max="4" width="13.25" style="2" customWidth="1"/>
    <col min="5" max="5" width="10.375" style="2" hidden="1" customWidth="1"/>
    <col min="6" max="6" width="1.25" style="2" hidden="1" customWidth="1"/>
    <col min="7" max="12" width="9.25" style="2" customWidth="1"/>
    <col min="13" max="14" width="10.375" style="2" hidden="1" customWidth="1"/>
    <col min="15" max="18" width="9.75" style="2" customWidth="1"/>
    <col min="19" max="19" width="2" style="1" customWidth="1"/>
    <col min="20" max="20" width="4.75" style="1" customWidth="1"/>
    <col min="21" max="16384" width="9" style="1"/>
  </cols>
  <sheetData>
    <row r="1" spans="1:19" s="64" customFormat="1">
      <c r="A1" s="62"/>
      <c r="B1" s="62" t="s">
        <v>29</v>
      </c>
      <c r="C1" s="63"/>
      <c r="D1" s="62" t="s">
        <v>28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9" s="60" customFormat="1" ht="18" customHeight="1">
      <c r="A2" s="61"/>
      <c r="B2" s="62" t="s">
        <v>27</v>
      </c>
      <c r="C2" s="63"/>
      <c r="D2" s="62" t="s">
        <v>26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9" s="1" customFormat="1" ht="3" customHeight="1"/>
    <row r="4" spans="1:19" s="28" customFormat="1" ht="17.25" customHeight="1">
      <c r="A4" s="59" t="s">
        <v>25</v>
      </c>
      <c r="B4" s="59"/>
      <c r="C4" s="59"/>
      <c r="D4" s="58"/>
      <c r="E4" s="56"/>
      <c r="F4" s="55"/>
      <c r="G4" s="56"/>
      <c r="H4" s="55"/>
      <c r="I4" s="57"/>
      <c r="J4" s="57"/>
      <c r="K4" s="56"/>
      <c r="L4" s="55"/>
      <c r="M4" s="54" t="s">
        <v>24</v>
      </c>
      <c r="N4" s="53"/>
      <c r="O4" s="53"/>
      <c r="P4" s="53"/>
      <c r="Q4" s="53"/>
      <c r="R4" s="53"/>
      <c r="S4" s="29"/>
    </row>
    <row r="5" spans="1:19" s="28" customFormat="1" ht="21" customHeight="1">
      <c r="A5" s="41"/>
      <c r="B5" s="41"/>
      <c r="C5" s="41"/>
      <c r="D5" s="40"/>
      <c r="E5" s="52">
        <v>2556</v>
      </c>
      <c r="F5" s="51"/>
      <c r="G5" s="52">
        <v>2557</v>
      </c>
      <c r="H5" s="51"/>
      <c r="I5" s="52">
        <v>2558</v>
      </c>
      <c r="J5" s="51"/>
      <c r="K5" s="52">
        <v>2559</v>
      </c>
      <c r="L5" s="51"/>
      <c r="M5" s="50" t="s">
        <v>23</v>
      </c>
      <c r="N5" s="49"/>
      <c r="O5" s="49"/>
      <c r="P5" s="49"/>
      <c r="Q5" s="49"/>
      <c r="R5" s="49"/>
      <c r="S5" s="29"/>
    </row>
    <row r="6" spans="1:19" s="28" customFormat="1" ht="21" customHeight="1">
      <c r="A6" s="41"/>
      <c r="B6" s="41"/>
      <c r="C6" s="41"/>
      <c r="D6" s="40"/>
      <c r="E6" s="48" t="s">
        <v>22</v>
      </c>
      <c r="F6" s="47"/>
      <c r="G6" s="48" t="s">
        <v>21</v>
      </c>
      <c r="H6" s="47"/>
      <c r="I6" s="48" t="s">
        <v>20</v>
      </c>
      <c r="J6" s="47"/>
      <c r="K6" s="48" t="s">
        <v>19</v>
      </c>
      <c r="L6" s="47"/>
      <c r="M6" s="46" t="s">
        <v>18</v>
      </c>
      <c r="N6" s="45"/>
      <c r="O6" s="43" t="s">
        <v>17</v>
      </c>
      <c r="P6" s="44"/>
      <c r="Q6" s="43" t="s">
        <v>16</v>
      </c>
      <c r="R6" s="42"/>
      <c r="S6" s="29"/>
    </row>
    <row r="7" spans="1:19" s="28" customFormat="1" ht="20.25" customHeight="1">
      <c r="A7" s="41"/>
      <c r="B7" s="41"/>
      <c r="C7" s="41"/>
      <c r="D7" s="40"/>
      <c r="E7" s="39" t="s">
        <v>15</v>
      </c>
      <c r="F7" s="39" t="s">
        <v>14</v>
      </c>
      <c r="G7" s="39" t="s">
        <v>15</v>
      </c>
      <c r="H7" s="39" t="s">
        <v>14</v>
      </c>
      <c r="I7" s="39" t="s">
        <v>15</v>
      </c>
      <c r="J7" s="39" t="s">
        <v>14</v>
      </c>
      <c r="K7" s="39" t="s">
        <v>15</v>
      </c>
      <c r="L7" s="39" t="s">
        <v>14</v>
      </c>
      <c r="M7" s="39" t="s">
        <v>15</v>
      </c>
      <c r="N7" s="39" t="s">
        <v>14</v>
      </c>
      <c r="O7" s="39" t="s">
        <v>15</v>
      </c>
      <c r="P7" s="39" t="s">
        <v>14</v>
      </c>
      <c r="Q7" s="39" t="s">
        <v>15</v>
      </c>
      <c r="R7" s="38" t="s">
        <v>14</v>
      </c>
      <c r="S7" s="29"/>
    </row>
    <row r="8" spans="1:19" s="28" customFormat="1" ht="20.25" customHeight="1">
      <c r="A8" s="37"/>
      <c r="B8" s="37"/>
      <c r="C8" s="37"/>
      <c r="D8" s="36"/>
      <c r="E8" s="35" t="s">
        <v>13</v>
      </c>
      <c r="F8" s="35" t="s">
        <v>12</v>
      </c>
      <c r="G8" s="35" t="s">
        <v>13</v>
      </c>
      <c r="H8" s="35" t="s">
        <v>12</v>
      </c>
      <c r="I8" s="35" t="s">
        <v>13</v>
      </c>
      <c r="J8" s="35" t="s">
        <v>12</v>
      </c>
      <c r="K8" s="35" t="s">
        <v>13</v>
      </c>
      <c r="L8" s="35" t="s">
        <v>12</v>
      </c>
      <c r="M8" s="35" t="s">
        <v>13</v>
      </c>
      <c r="N8" s="35" t="s">
        <v>12</v>
      </c>
      <c r="O8" s="35" t="s">
        <v>13</v>
      </c>
      <c r="P8" s="35" t="s">
        <v>12</v>
      </c>
      <c r="Q8" s="35" t="s">
        <v>13</v>
      </c>
      <c r="R8" s="34" t="s">
        <v>12</v>
      </c>
      <c r="S8" s="29"/>
    </row>
    <row r="9" spans="1:19" s="28" customFormat="1" ht="9" customHeight="1">
      <c r="A9" s="33"/>
      <c r="B9" s="33"/>
      <c r="C9" s="33"/>
      <c r="D9" s="32"/>
      <c r="E9" s="31"/>
      <c r="F9" s="31"/>
      <c r="G9" s="31"/>
      <c r="H9" s="31"/>
      <c r="I9" s="31"/>
      <c r="J9" s="31"/>
      <c r="K9" s="31"/>
      <c r="L9" s="31"/>
      <c r="M9" s="31"/>
      <c r="N9" s="30"/>
      <c r="O9" s="30"/>
      <c r="P9" s="31"/>
      <c r="Q9" s="30"/>
      <c r="R9" s="30"/>
      <c r="S9" s="29"/>
    </row>
    <row r="10" spans="1:19" s="19" customFormat="1" ht="25.5" customHeight="1">
      <c r="A10" s="27" t="s">
        <v>11</v>
      </c>
      <c r="B10" s="27"/>
      <c r="C10" s="27"/>
      <c r="D10" s="26"/>
      <c r="E10" s="25">
        <v>8535</v>
      </c>
      <c r="F10" s="25">
        <v>213893</v>
      </c>
      <c r="G10" s="25">
        <v>8758</v>
      </c>
      <c r="H10" s="25">
        <v>215501</v>
      </c>
      <c r="I10" s="25">
        <v>7594</v>
      </c>
      <c r="J10" s="25">
        <f>105307+111402</f>
        <v>216709</v>
      </c>
      <c r="K10" s="25">
        <v>7324</v>
      </c>
      <c r="L10" s="25">
        <v>214883</v>
      </c>
      <c r="M10" s="24">
        <f>(G10-E10)*100/E10</f>
        <v>2.6127709431751609</v>
      </c>
      <c r="N10" s="23">
        <f>(H10-F10)*100/F10</f>
        <v>0.75177775803789748</v>
      </c>
      <c r="O10" s="23">
        <f>(I10-G10)*100/G10</f>
        <v>-13.290705640557205</v>
      </c>
      <c r="P10" s="23">
        <f>(J10-H10)*100/H10</f>
        <v>0.56055424336778015</v>
      </c>
      <c r="Q10" s="23">
        <f>(K10-I10)*100/I10</f>
        <v>-3.5554385040821703</v>
      </c>
      <c r="R10" s="22">
        <f>(L10-J10)*100/J10</f>
        <v>-0.84260459879377414</v>
      </c>
    </row>
    <row r="11" spans="1:19" s="19" customFormat="1" ht="30.75" customHeight="1">
      <c r="A11" s="21" t="s">
        <v>10</v>
      </c>
      <c r="B11" s="21"/>
      <c r="C11" s="21"/>
      <c r="D11" s="20"/>
      <c r="E11" s="14">
        <v>4297</v>
      </c>
      <c r="F11" s="14">
        <v>8994</v>
      </c>
      <c r="G11" s="14">
        <v>4371</v>
      </c>
      <c r="H11" s="14">
        <v>9210</v>
      </c>
      <c r="I11" s="14">
        <v>3318</v>
      </c>
      <c r="J11" s="14">
        <f>3643+3617</f>
        <v>7260</v>
      </c>
      <c r="K11" s="14">
        <v>3097</v>
      </c>
      <c r="L11" s="14">
        <v>6824</v>
      </c>
      <c r="M11" s="13">
        <f>(G11-E11)*100/E11</f>
        <v>1.7221317198045147</v>
      </c>
      <c r="N11" s="11">
        <f>(H11-F11)*100/F11</f>
        <v>2.4016010673782522</v>
      </c>
      <c r="O11" s="11">
        <f>(I11-G11)*100/G11</f>
        <v>-24.090597117364446</v>
      </c>
      <c r="P11" s="11">
        <f>(J11-H11)*100/H11</f>
        <v>-21.172638436482085</v>
      </c>
      <c r="Q11" s="11">
        <f>(K11-I11)*100/I11</f>
        <v>-6.6606389391199521</v>
      </c>
      <c r="R11" s="10">
        <f>(L11-J11)*100/J11</f>
        <v>-6.0055096418732781</v>
      </c>
    </row>
    <row r="12" spans="1:19" s="19" customFormat="1" ht="30.75" customHeight="1">
      <c r="A12" s="18" t="s">
        <v>9</v>
      </c>
      <c r="B12" s="18"/>
      <c r="C12" s="18"/>
      <c r="D12" s="17"/>
      <c r="E12" s="14">
        <v>1841</v>
      </c>
      <c r="F12" s="14">
        <v>12461</v>
      </c>
      <c r="G12" s="14">
        <v>1987</v>
      </c>
      <c r="H12" s="14">
        <v>13505</v>
      </c>
      <c r="I12" s="14">
        <v>1847</v>
      </c>
      <c r="J12" s="14">
        <f>6933+5677</f>
        <v>12610</v>
      </c>
      <c r="K12" s="14">
        <v>1766</v>
      </c>
      <c r="L12" s="14">
        <v>12130</v>
      </c>
      <c r="M12" s="13">
        <f>(G12-E12)*100/E12</f>
        <v>7.9304725692558389</v>
      </c>
      <c r="N12" s="11">
        <f>(H12-F12)*100/F12</f>
        <v>8.3781397961640316</v>
      </c>
      <c r="O12" s="11">
        <f>(I12-G12)*100/G12</f>
        <v>-7.0457976849521895</v>
      </c>
      <c r="P12" s="11">
        <f>(J12-H12)*100/H12</f>
        <v>-6.6271751203258056</v>
      </c>
      <c r="Q12" s="11">
        <f>(K12-I12)*100/I12</f>
        <v>-4.3854899837574441</v>
      </c>
      <c r="R12" s="10">
        <f>(L12-J12)*100/J12</f>
        <v>-3.8065027755749403</v>
      </c>
    </row>
    <row r="13" spans="1:19" s="9" customFormat="1" ht="30.75" customHeight="1">
      <c r="A13" s="18" t="s">
        <v>8</v>
      </c>
      <c r="B13" s="18"/>
      <c r="C13" s="18"/>
      <c r="D13" s="17"/>
      <c r="E13" s="14">
        <v>1031</v>
      </c>
      <c r="F13" s="14">
        <v>13792</v>
      </c>
      <c r="G13" s="14">
        <v>1009</v>
      </c>
      <c r="H13" s="14">
        <v>13630</v>
      </c>
      <c r="I13" s="14">
        <v>971</v>
      </c>
      <c r="J13" s="14">
        <f>7364+5767</f>
        <v>13131</v>
      </c>
      <c r="K13" s="14">
        <v>980</v>
      </c>
      <c r="L13" s="14">
        <v>13357</v>
      </c>
      <c r="M13" s="13">
        <f>(G13-E13)*100/E13</f>
        <v>-2.1338506304558682</v>
      </c>
      <c r="N13" s="11">
        <f>(H13-F13)*100/F13</f>
        <v>-1.1745939675174013</v>
      </c>
      <c r="O13" s="11">
        <f>(I13-G13)*100/G13</f>
        <v>-3.7661050545094152</v>
      </c>
      <c r="P13" s="11">
        <f>(J13-H13)*100/H13</f>
        <v>-3.6610418195157739</v>
      </c>
      <c r="Q13" s="11">
        <f>(K13-I13)*100/I13</f>
        <v>0.92687950566426369</v>
      </c>
      <c r="R13" s="10">
        <f>(L13-J13)*100/J13</f>
        <v>1.7211179651207067</v>
      </c>
    </row>
    <row r="14" spans="1:19" s="9" customFormat="1" ht="30.75" customHeight="1">
      <c r="A14" s="18" t="s">
        <v>7</v>
      </c>
      <c r="B14" s="18"/>
      <c r="C14" s="18"/>
      <c r="D14" s="17"/>
      <c r="E14" s="14">
        <v>894</v>
      </c>
      <c r="F14" s="14">
        <v>28532</v>
      </c>
      <c r="G14" s="14">
        <v>917</v>
      </c>
      <c r="H14" s="14">
        <v>29425</v>
      </c>
      <c r="I14" s="14">
        <v>940</v>
      </c>
      <c r="J14" s="14">
        <f>18055+12127</f>
        <v>30182</v>
      </c>
      <c r="K14" s="14">
        <v>949</v>
      </c>
      <c r="L14" s="14">
        <v>30606</v>
      </c>
      <c r="M14" s="13">
        <f>(G14-E14)*100/E14</f>
        <v>2.5727069351230427</v>
      </c>
      <c r="N14" s="11">
        <f>(H14-F14)*100/F14</f>
        <v>3.1298191504275903</v>
      </c>
      <c r="O14" s="11">
        <f>(I14-G14)*100/G14</f>
        <v>2.5081788440567068</v>
      </c>
      <c r="P14" s="11">
        <f>(J14-H14)*100/H14</f>
        <v>2.572642310960068</v>
      </c>
      <c r="Q14" s="11">
        <f>(K14-I14)*100/I14</f>
        <v>0.95744680851063835</v>
      </c>
      <c r="R14" s="10">
        <f>(L14-J14)*100/J14</f>
        <v>1.4048108143926843</v>
      </c>
    </row>
    <row r="15" spans="1:19" s="9" customFormat="1" ht="30.75" customHeight="1">
      <c r="A15" s="18" t="s">
        <v>6</v>
      </c>
      <c r="B15" s="18"/>
      <c r="C15" s="18"/>
      <c r="D15" s="17"/>
      <c r="E15" s="14">
        <v>195</v>
      </c>
      <c r="F15" s="14">
        <v>13511</v>
      </c>
      <c r="G15" s="14">
        <v>191</v>
      </c>
      <c r="H15" s="14">
        <v>13288</v>
      </c>
      <c r="I15" s="14">
        <v>211</v>
      </c>
      <c r="J15" s="14">
        <f>8642+5945</f>
        <v>14587</v>
      </c>
      <c r="K15" s="14">
        <v>218</v>
      </c>
      <c r="L15" s="14">
        <v>15029</v>
      </c>
      <c r="M15" s="13">
        <f>(G15-E15)*100/E15</f>
        <v>-2.0512820512820511</v>
      </c>
      <c r="N15" s="11">
        <f>(H15-F15)*100/F15</f>
        <v>-1.6505069943009401</v>
      </c>
      <c r="O15" s="11">
        <f>(I15-G15)*100/G15</f>
        <v>10.471204188481675</v>
      </c>
      <c r="P15" s="11">
        <f>(J15-H15)*100/H15</f>
        <v>9.7757375075255872</v>
      </c>
      <c r="Q15" s="11">
        <f>(K15-I15)*100/I15</f>
        <v>3.3175355450236967</v>
      </c>
      <c r="R15" s="10">
        <f>(L15-J15)*100/J15</f>
        <v>3.0300952903270035</v>
      </c>
    </row>
    <row r="16" spans="1:19" s="9" customFormat="1" ht="30.75" customHeight="1">
      <c r="A16" s="18" t="s">
        <v>5</v>
      </c>
      <c r="B16" s="18"/>
      <c r="C16" s="18"/>
      <c r="D16" s="17"/>
      <c r="E16" s="14">
        <v>172</v>
      </c>
      <c r="F16" s="14">
        <v>29133</v>
      </c>
      <c r="G16" s="14">
        <v>181</v>
      </c>
      <c r="H16" s="14">
        <v>30716</v>
      </c>
      <c r="I16" s="14">
        <v>207</v>
      </c>
      <c r="J16" s="14">
        <f>20439+15027</f>
        <v>35466</v>
      </c>
      <c r="K16" s="14">
        <v>214</v>
      </c>
      <c r="L16" s="14">
        <v>36374</v>
      </c>
      <c r="M16" s="13">
        <f>(G16-E16)*100/E16</f>
        <v>5.2325581395348841</v>
      </c>
      <c r="N16" s="11">
        <f>(H16-F16)*100/F16</f>
        <v>5.4337006144235058</v>
      </c>
      <c r="O16" s="11">
        <f>(I16-G16)*100/G16</f>
        <v>14.3646408839779</v>
      </c>
      <c r="P16" s="11">
        <f>(J16-H16)*100/H16</f>
        <v>15.464253157963276</v>
      </c>
      <c r="Q16" s="11">
        <f>(K16-I16)*100/I16</f>
        <v>3.3816425120772946</v>
      </c>
      <c r="R16" s="10">
        <f>(L16-J16)*100/J16</f>
        <v>2.5601984999718042</v>
      </c>
    </row>
    <row r="17" spans="1:18" s="9" customFormat="1" ht="30.75" customHeight="1">
      <c r="A17" s="18" t="s">
        <v>4</v>
      </c>
      <c r="B17" s="18"/>
      <c r="C17" s="18"/>
      <c r="D17" s="17"/>
      <c r="E17" s="14">
        <v>38</v>
      </c>
      <c r="F17" s="14">
        <v>13894</v>
      </c>
      <c r="G17" s="14">
        <v>43</v>
      </c>
      <c r="H17" s="14">
        <v>16089</v>
      </c>
      <c r="I17" s="14">
        <v>41</v>
      </c>
      <c r="J17" s="14">
        <f>8018+7996</f>
        <v>16014</v>
      </c>
      <c r="K17" s="14">
        <v>41</v>
      </c>
      <c r="L17" s="14">
        <v>15803</v>
      </c>
      <c r="M17" s="13">
        <f>(G17-E17)*100/E17</f>
        <v>13.157894736842104</v>
      </c>
      <c r="N17" s="11">
        <f>(H17-F17)*100/F17</f>
        <v>15.798186267453577</v>
      </c>
      <c r="O17" s="11">
        <f>(I17-G17)*100/G17</f>
        <v>-4.6511627906976747</v>
      </c>
      <c r="P17" s="11">
        <f>(J17-H17)*100/H17</f>
        <v>-0.46615700167816521</v>
      </c>
      <c r="Q17" s="12">
        <f>(K17-I17)*100/I17</f>
        <v>0</v>
      </c>
      <c r="R17" s="10">
        <f>(L17-J17)*100/J17</f>
        <v>-1.3175971025352817</v>
      </c>
    </row>
    <row r="18" spans="1:18" s="9" customFormat="1" ht="30.75" customHeight="1">
      <c r="A18" s="18" t="s">
        <v>3</v>
      </c>
      <c r="B18" s="18"/>
      <c r="C18" s="18"/>
      <c r="D18" s="17"/>
      <c r="E18" s="14">
        <v>37</v>
      </c>
      <c r="F18" s="14">
        <v>24389</v>
      </c>
      <c r="G18" s="14">
        <v>33</v>
      </c>
      <c r="H18" s="14">
        <v>23116</v>
      </c>
      <c r="I18" s="14">
        <v>33</v>
      </c>
      <c r="J18" s="14">
        <f>10414+12009</f>
        <v>22423</v>
      </c>
      <c r="K18" s="14">
        <v>34</v>
      </c>
      <c r="L18" s="14">
        <v>23123</v>
      </c>
      <c r="M18" s="13">
        <f>(G18-E18)*100/E18</f>
        <v>-10.810810810810811</v>
      </c>
      <c r="N18" s="11">
        <f>(H18-F18)*100/F18</f>
        <v>-5.2195661978760919</v>
      </c>
      <c r="O18" s="12">
        <v>0</v>
      </c>
      <c r="P18" s="11">
        <f>(J18-H18)*100/H18</f>
        <v>-2.9979235161792697</v>
      </c>
      <c r="Q18" s="11">
        <f>(K18-I18)*100/I18</f>
        <v>3.0303030303030303</v>
      </c>
      <c r="R18" s="10">
        <f>(L18-J18)*100/J18</f>
        <v>3.1217945859162466</v>
      </c>
    </row>
    <row r="19" spans="1:18" s="9" customFormat="1" ht="30.75" customHeight="1">
      <c r="A19" s="16" t="s">
        <v>2</v>
      </c>
      <c r="B19" s="16"/>
      <c r="C19" s="16"/>
      <c r="D19" s="15"/>
      <c r="E19" s="14">
        <v>30</v>
      </c>
      <c r="F19" s="14">
        <v>69187</v>
      </c>
      <c r="G19" s="14">
        <v>26</v>
      </c>
      <c r="H19" s="14">
        <v>66522</v>
      </c>
      <c r="I19" s="14">
        <v>26</v>
      </c>
      <c r="J19" s="14">
        <f>21799+43237</f>
        <v>65036</v>
      </c>
      <c r="K19" s="14">
        <v>25</v>
      </c>
      <c r="L19" s="14">
        <v>61637</v>
      </c>
      <c r="M19" s="13">
        <f>(G19-E19)*100/E19</f>
        <v>-13.333333333333334</v>
      </c>
      <c r="N19" s="11">
        <f>(H19-F19)*100/F19</f>
        <v>-3.8518796883807651</v>
      </c>
      <c r="O19" s="12">
        <v>0</v>
      </c>
      <c r="P19" s="11">
        <f>(J19-H19)*100/H19</f>
        <v>-2.2338474489642524</v>
      </c>
      <c r="Q19" s="11">
        <f>(K19-I19)*100/I19</f>
        <v>-3.8461538461538463</v>
      </c>
      <c r="R19" s="10">
        <f>(L19-J19)*100/J19</f>
        <v>-5.2263361830370876</v>
      </c>
    </row>
    <row r="20" spans="1:18" s="3" customFormat="1" ht="2.25" customHeight="1">
      <c r="A20" s="8"/>
      <c r="B20" s="7"/>
      <c r="C20" s="7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  <c r="Q20" s="5"/>
      <c r="R20" s="5"/>
    </row>
    <row r="21" spans="1:18" s="3" customFormat="1" ht="2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s="3" customFormat="1" ht="17.25">
      <c r="A22" s="4"/>
      <c r="B22" s="4" t="s">
        <v>1</v>
      </c>
      <c r="C22" s="4"/>
      <c r="D22" s="4"/>
      <c r="E22" s="4"/>
      <c r="F22" s="4"/>
      <c r="G22" s="4"/>
      <c r="H22" s="4"/>
      <c r="I22" s="4"/>
      <c r="J22" s="4"/>
      <c r="K22" s="4"/>
      <c r="O22" s="4"/>
      <c r="P22" s="4"/>
      <c r="Q22" s="4"/>
      <c r="R22" s="4"/>
    </row>
    <row r="23" spans="1:18" s="3" customFormat="1" ht="17.25">
      <c r="A23" s="4"/>
      <c r="B23" s="4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</sheetData>
  <mergeCells count="23">
    <mergeCell ref="O6:P6"/>
    <mergeCell ref="Q6:R6"/>
    <mergeCell ref="G5:H5"/>
    <mergeCell ref="K5:L5"/>
    <mergeCell ref="K6:L6"/>
    <mergeCell ref="G6:H6"/>
    <mergeCell ref="A12:D12"/>
    <mergeCell ref="E6:F6"/>
    <mergeCell ref="A10:D10"/>
    <mergeCell ref="A4:D8"/>
    <mergeCell ref="M4:R4"/>
    <mergeCell ref="M5:R5"/>
    <mergeCell ref="I5:J5"/>
    <mergeCell ref="I6:J6"/>
    <mergeCell ref="A11:D11"/>
    <mergeCell ref="E5:F5"/>
    <mergeCell ref="A19:D19"/>
    <mergeCell ref="A13:D13"/>
    <mergeCell ref="A14:D14"/>
    <mergeCell ref="A15:D15"/>
    <mergeCell ref="A16:D16"/>
    <mergeCell ref="A18:D18"/>
    <mergeCell ref="A17:D17"/>
  </mergeCells>
  <pageMargins left="0.79" right="0.35433070866141736" top="0.6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2017-07-03T09:22:49Z</dcterms:created>
  <dcterms:modified xsi:type="dcterms:W3CDTF">2017-07-03T09:24:26Z</dcterms:modified>
</cp:coreProperties>
</file>