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2" sheetId="1" r:id="rId1"/>
  </sheets>
  <definedNames>
    <definedName name="_xlnm.Print_Area" localSheetId="0">'T-1.2'!$A$1:$Q$78</definedName>
  </definedNames>
  <calcPr calcId="124519"/>
</workbook>
</file>

<file path=xl/calcChain.xml><?xml version="1.0" encoding="utf-8"?>
<calcChain xmlns="http://schemas.openxmlformats.org/spreadsheetml/2006/main">
  <c r="K71" i="1"/>
  <c r="K70"/>
  <c r="K69"/>
  <c r="K68"/>
  <c r="K67"/>
  <c r="K66"/>
  <c r="M65"/>
  <c r="L65"/>
  <c r="K65"/>
  <c r="K64"/>
  <c r="K63"/>
  <c r="M62"/>
  <c r="L62"/>
  <c r="K62" s="1"/>
  <c r="K61"/>
  <c r="K60"/>
  <c r="M59"/>
  <c r="L59"/>
  <c r="K59" s="1"/>
  <c r="K48"/>
  <c r="K47"/>
  <c r="M46"/>
  <c r="L46"/>
  <c r="K46"/>
  <c r="K45"/>
  <c r="K44"/>
  <c r="M43"/>
  <c r="L43"/>
  <c r="K43"/>
  <c r="K42"/>
  <c r="K41"/>
  <c r="M40"/>
  <c r="L40"/>
  <c r="K40" s="1"/>
  <c r="K39"/>
  <c r="K38"/>
  <c r="M37"/>
  <c r="L37"/>
  <c r="K37" s="1"/>
  <c r="H37"/>
  <c r="K36"/>
  <c r="K35"/>
  <c r="K34"/>
  <c r="K33"/>
  <c r="M32"/>
  <c r="L32"/>
  <c r="K32" s="1"/>
  <c r="K22"/>
  <c r="K21"/>
  <c r="M20"/>
  <c r="L20"/>
  <c r="K20"/>
  <c r="G20"/>
  <c r="K19"/>
  <c r="K18"/>
  <c r="M17"/>
  <c r="L17"/>
  <c r="K17" s="1"/>
  <c r="K16"/>
  <c r="K15"/>
  <c r="M14"/>
  <c r="L14"/>
  <c r="K14" s="1"/>
  <c r="E14"/>
  <c r="K13"/>
  <c r="K12"/>
  <c r="K11"/>
  <c r="M10"/>
  <c r="L10"/>
  <c r="K10" s="1"/>
  <c r="M9"/>
  <c r="L9"/>
  <c r="K9"/>
  <c r="M8"/>
  <c r="L8"/>
  <c r="K8" s="1"/>
  <c r="K7" s="1"/>
  <c r="M7"/>
  <c r="L7" l="1"/>
</calcChain>
</file>

<file path=xl/sharedStrings.xml><?xml version="1.0" encoding="utf-8"?>
<sst xmlns="http://schemas.openxmlformats.org/spreadsheetml/2006/main" count="182" uniqueCount="88">
  <si>
    <t>ตาราง</t>
  </si>
  <si>
    <t>ประชากรจากการทะเบียน จำแนกตามเพศ เขตการปกครอง เป็นรายอำเภอ พ.ศ. 2557 - 2559</t>
  </si>
  <si>
    <t>Table</t>
  </si>
  <si>
    <t>Population from Registration Record by Sex, Administration Zone and District: 2014 - 2016</t>
  </si>
  <si>
    <t xml:space="preserve">              อำเภอ และ              เขตการปกครอง</t>
  </si>
  <si>
    <t>2557 (2014)</t>
  </si>
  <si>
    <t>2558 (2015)</t>
  </si>
  <si>
    <t>2559 (2016)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</si>
  <si>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</si>
  <si>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</si>
  <si>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</si>
  <si>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</si>
  <si>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</si>
  <si>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</si>
  <si>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</si>
  <si>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</si>
  <si>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</si>
  <si>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</si>
  <si>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</si>
  <si>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</si>
  <si>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เมืองสุรินทร์</t>
  </si>
  <si>
    <t>Mueang surin</t>
  </si>
  <si>
    <t xml:space="preserve">  เทศบาลเมืองสุรินทร์</t>
  </si>
  <si>
    <t>Surin town municipality</t>
  </si>
  <si>
    <t xml:space="preserve">  เทศบาลตำบลเมืงที</t>
  </si>
  <si>
    <t>Muang thi subdistrict municipality</t>
  </si>
  <si>
    <t>ชุมพลบุรี *</t>
  </si>
  <si>
    <t>Chumphon buri*</t>
  </si>
  <si>
    <t>เทศบาลชุมพลบุรี</t>
  </si>
  <si>
    <t>Chumphon buri subdistrict municipality</t>
  </si>
  <si>
    <t>ท่าตูม*</t>
  </si>
  <si>
    <t>Tha tum*</t>
  </si>
  <si>
    <t>เทศบาลตำบลท่าตูม</t>
  </si>
  <si>
    <t>Tha tum subdistrict municipality</t>
  </si>
  <si>
    <t>จอมพระ*</t>
  </si>
  <si>
    <t>Chom phra*</t>
  </si>
  <si>
    <t>เทศบาลตำบลจอมพระ</t>
  </si>
  <si>
    <t>Chom phra subdistrict municipality</t>
  </si>
  <si>
    <t xml:space="preserve">        ที่มา:  กรมการปกครอง  กระทรวงมหาดไทย</t>
  </si>
  <si>
    <t>หมายเหตุ:  * บางเทศบาลยังไม่ได้มีการแยกออกจากสำนักทะเบียน</t>
  </si>
  <si>
    <t>Source:   Department of Provinical Administration,  Ministry of Interior</t>
  </si>
  <si>
    <t>ประชากรจากการทะเบียน จำแนกตามเพศ เขตการปกครอง เป็นรายอำเภอ พ.ศ. 2557 - 2559 (ต่อ)</t>
  </si>
  <si>
    <t>Population from Registration Record by Sex, Administration Zone and District: 2014 - 2016 (Cont.)</t>
  </si>
  <si>
    <t>ปราสาท*</t>
  </si>
  <si>
    <t>Prasat*</t>
  </si>
  <si>
    <t>เทศบาลตำบลกังแอน</t>
  </si>
  <si>
    <t>Kang aen subdistrict municipality</t>
  </si>
  <si>
    <t>เทศบาลตำบลนิคมปราสาท</t>
  </si>
  <si>
    <t>Nikhom prasat subdistrict municipality</t>
  </si>
  <si>
    <t>กาบเชิง*</t>
  </si>
  <si>
    <t>Kap choeng*</t>
  </si>
  <si>
    <t>รัตนบุรี</t>
  </si>
  <si>
    <t>Rattanaburi</t>
  </si>
  <si>
    <t>เทศบาลตำบลรัตนบุรี</t>
  </si>
  <si>
    <t>Rattanaburi subdistrict municipality</t>
  </si>
  <si>
    <t>สนม*</t>
  </si>
  <si>
    <t>Sanom</t>
  </si>
  <si>
    <t>เทศบาลตำบลสนม</t>
  </si>
  <si>
    <t>Sanom subdistrict municipality</t>
  </si>
  <si>
    <t>ศีขรภูมิ*</t>
  </si>
  <si>
    <t>Sikhoraphum</t>
  </si>
  <si>
    <t>เทศบาลตำบลศีขรภูมิ</t>
  </si>
  <si>
    <t>Sikhoraphum subdistrict municipality</t>
  </si>
  <si>
    <t>สังขะ</t>
  </si>
  <si>
    <t>Sangkha</t>
  </si>
  <si>
    <t>เทศบาลตำบลสังขะ</t>
  </si>
  <si>
    <t>Sangkha subdistrict municipality</t>
  </si>
  <si>
    <t>ลำดวน</t>
  </si>
  <si>
    <t>Landuan</t>
  </si>
  <si>
    <t>เทศบาลตำบลลำดวนสุรพินทร์</t>
  </si>
  <si>
    <t>Landuan subdistrict municipality</t>
  </si>
  <si>
    <t>สำโรงทาบ*</t>
  </si>
  <si>
    <t>Samrong thap*</t>
  </si>
  <si>
    <t>เทศบาลตำบลสำโรงทาบ</t>
  </si>
  <si>
    <t>Samrong thap subdistrict municipality</t>
  </si>
  <si>
    <t>บัวเชด</t>
  </si>
  <si>
    <t>Buachet</t>
  </si>
  <si>
    <t>เทศบาลตำบลบัวเชด</t>
  </si>
  <si>
    <t>Buachet subdistrict municipality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</si>
  <si>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</si>
  <si>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</si>
  <si>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</si>
  <si>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</si>
  <si>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</si>
  <si>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</si>
  <si>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</si>
  <si>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</si>
  <si>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>หมายเหตุ:  * มีบางเทศบาลยังไม่ได้มีการแยกออกจากสำนักทะเบียน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</si>
</sst>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2"/>
      <color rgb="FFFF0000"/>
      <name val="TH SarabunPSK"/>
      <family val="2"/>
    </font>
    <font>
      <sz val="13"/>
      <color rgb="FF0070C0"/>
      <name val="TH SarabunPSK"/>
      <family val="2"/>
    </font>
    <font>
      <sz val="16"/>
      <color theme="1"/>
      <name val="TH SarabunPSK"/>
      <family val="2"/>
      <charset val="222"/>
    </font>
    <font>
      <sz val="12"/>
      <color rgb="FF0070C0"/>
      <name val="TH SarabunPSK"/>
      <family val="2"/>
    </font>
    <font>
      <sz val="13"/>
      <color rgb="FFFF0000"/>
      <name val="TH SarabunPSK"/>
      <family val="2"/>
    </font>
    <font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rgb="FF0070C0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0" fontId="9" fillId="0" borderId="0"/>
    <xf numFmtId="0" fontId="9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2" borderId="8" xfId="0" applyNumberFormat="1" applyFont="1" applyFill="1" applyBorder="1" applyAlignment="1"/>
    <xf numFmtId="3" fontId="2" fillId="2" borderId="9" xfId="0" applyNumberFormat="1" applyFont="1" applyFill="1" applyBorder="1" applyAlignment="1"/>
    <xf numFmtId="3" fontId="2" fillId="2" borderId="7" xfId="0" applyNumberFormat="1" applyFont="1" applyFill="1" applyBorder="1" applyAlignment="1"/>
    <xf numFmtId="3" fontId="2" fillId="2" borderId="10" xfId="0" applyNumberFormat="1" applyFont="1" applyFill="1" applyBorder="1" applyAlignment="1"/>
    <xf numFmtId="0" fontId="5" fillId="0" borderId="0" xfId="0" applyFont="1"/>
    <xf numFmtId="0" fontId="6" fillId="0" borderId="0" xfId="0" applyFont="1"/>
    <xf numFmtId="3" fontId="6" fillId="2" borderId="8" xfId="0" applyNumberFormat="1" applyFont="1" applyFill="1" applyBorder="1" applyAlignment="1"/>
    <xf numFmtId="3" fontId="6" fillId="2" borderId="9" xfId="0" applyNumberFormat="1" applyFont="1" applyFill="1" applyBorder="1" applyAlignment="1"/>
    <xf numFmtId="3" fontId="6" fillId="2" borderId="7" xfId="0" applyNumberFormat="1" applyFont="1" applyFill="1" applyBorder="1" applyAlignment="1"/>
    <xf numFmtId="0" fontId="2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/>
    <xf numFmtId="3" fontId="6" fillId="2" borderId="9" xfId="2" applyNumberFormat="1" applyFont="1" applyFill="1" applyBorder="1" applyAlignment="1">
      <alignment vertical="center" wrapText="1"/>
    </xf>
    <xf numFmtId="0" fontId="10" fillId="2" borderId="0" xfId="0" applyFont="1" applyFill="1"/>
    <xf numFmtId="0" fontId="6" fillId="2" borderId="7" xfId="0" applyFont="1" applyFill="1" applyBorder="1" applyAlignment="1"/>
    <xf numFmtId="0" fontId="6" fillId="2" borderId="9" xfId="0" applyFont="1" applyFill="1" applyBorder="1" applyAlignment="1"/>
    <xf numFmtId="0" fontId="6" fillId="2" borderId="9" xfId="2" applyFont="1" applyFill="1" applyBorder="1" applyAlignment="1">
      <alignment vertical="center" wrapText="1"/>
    </xf>
    <xf numFmtId="0" fontId="6" fillId="2" borderId="0" xfId="0" applyFont="1" applyFill="1" applyAlignment="1">
      <alignment horizontal="left"/>
    </xf>
    <xf numFmtId="0" fontId="11" fillId="2" borderId="0" xfId="0" applyFont="1" applyFill="1" applyAlignment="1"/>
    <xf numFmtId="0" fontId="6" fillId="2" borderId="0" xfId="0" applyFont="1" applyFill="1" applyAlignment="1"/>
    <xf numFmtId="0" fontId="12" fillId="2" borderId="0" xfId="0" applyFont="1" applyFill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2" fillId="0" borderId="0" xfId="0" applyFont="1" applyAlignment="1"/>
    <xf numFmtId="0" fontId="2" fillId="0" borderId="7" xfId="0" applyFont="1" applyBorder="1" applyAlignme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11" xfId="0" applyFont="1" applyBorder="1"/>
    <xf numFmtId="0" fontId="6" fillId="0" borderId="11" xfId="0" applyFont="1" applyBorder="1"/>
    <xf numFmtId="3" fontId="6" fillId="2" borderId="14" xfId="0" applyNumberFormat="1" applyFont="1" applyFill="1" applyBorder="1" applyAlignment="1"/>
    <xf numFmtId="3" fontId="6" fillId="2" borderId="12" xfId="0" applyNumberFormat="1" applyFont="1" applyFill="1" applyBorder="1" applyAlignment="1"/>
    <xf numFmtId="3" fontId="6" fillId="2" borderId="13" xfId="0" applyNumberFormat="1" applyFont="1" applyFill="1" applyBorder="1" applyAlignment="1"/>
    <xf numFmtId="3" fontId="6" fillId="2" borderId="14" xfId="2" applyNumberFormat="1" applyFont="1" applyFill="1" applyBorder="1" applyAlignment="1">
      <alignment vertical="center" wrapText="1"/>
    </xf>
    <xf numFmtId="0" fontId="6" fillId="0" borderId="0" xfId="0" applyFont="1" applyAlignment="1"/>
    <xf numFmtId="0" fontId="6" fillId="0" borderId="0" xfId="0" applyFont="1" applyBorder="1"/>
    <xf numFmtId="0" fontId="2" fillId="0" borderId="1" xfId="0" applyFont="1" applyBorder="1" applyAlignment="1"/>
    <xf numFmtId="0" fontId="2" fillId="0" borderId="2" xfId="0" applyFont="1" applyBorder="1" applyAlignment="1"/>
    <xf numFmtId="3" fontId="2" fillId="2" borderId="6" xfId="0" applyNumberFormat="1" applyFont="1" applyFill="1" applyBorder="1" applyAlignment="1"/>
    <xf numFmtId="0" fontId="2" fillId="0" borderId="1" xfId="0" applyFont="1" applyBorder="1" applyAlignment="1"/>
    <xf numFmtId="0" fontId="13" fillId="0" borderId="0" xfId="0" applyFont="1"/>
    <xf numFmtId="3" fontId="6" fillId="2" borderId="8" xfId="2" applyNumberFormat="1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3" fontId="2" fillId="2" borderId="7" xfId="1" applyNumberFormat="1" applyFont="1" applyFill="1" applyBorder="1" applyAlignment="1"/>
    <xf numFmtId="3" fontId="2" fillId="2" borderId="8" xfId="2" applyNumberFormat="1" applyFont="1" applyFill="1" applyBorder="1" applyAlignment="1">
      <alignment vertical="center" wrapText="1"/>
    </xf>
    <xf numFmtId="3" fontId="2" fillId="2" borderId="9" xfId="2" applyNumberFormat="1" applyFont="1" applyFill="1" applyBorder="1" applyAlignment="1">
      <alignment vertical="center" wrapText="1"/>
    </xf>
    <xf numFmtId="3" fontId="6" fillId="2" borderId="7" xfId="2" applyNumberFormat="1" applyFont="1" applyFill="1" applyBorder="1" applyAlignment="1">
      <alignment vertical="center" wrapText="1"/>
    </xf>
    <xf numFmtId="3" fontId="6" fillId="2" borderId="0" xfId="0" applyNumberFormat="1" applyFont="1" applyFill="1" applyBorder="1" applyAlignment="1"/>
    <xf numFmtId="0" fontId="6" fillId="0" borderId="7" xfId="0" applyFont="1" applyBorder="1" applyAlignment="1"/>
    <xf numFmtId="0" fontId="2" fillId="0" borderId="0" xfId="0" applyFont="1" applyBorder="1" applyAlignment="1"/>
    <xf numFmtId="3" fontId="2" fillId="2" borderId="0" xfId="0" applyNumberFormat="1" applyFont="1" applyFill="1" applyBorder="1" applyAlignment="1"/>
    <xf numFmtId="3" fontId="6" fillId="0" borderId="0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/>
    <xf numFmtId="3" fontId="2" fillId="2" borderId="7" xfId="2" applyNumberFormat="1" applyFont="1" applyFill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3" fontId="2" fillId="2" borderId="13" xfId="0" applyNumberFormat="1" applyFont="1" applyFill="1" applyBorder="1" applyAlignment="1"/>
    <xf numFmtId="3" fontId="2" fillId="2" borderId="14" xfId="0" applyNumberFormat="1" applyFont="1" applyFill="1" applyBorder="1" applyAlignment="1"/>
    <xf numFmtId="3" fontId="2" fillId="2" borderId="12" xfId="0" applyNumberFormat="1" applyFont="1" applyFill="1" applyBorder="1" applyAlignment="1"/>
    <xf numFmtId="3" fontId="2" fillId="2" borderId="14" xfId="2" applyNumberFormat="1" applyFont="1" applyFill="1" applyBorder="1" applyAlignment="1">
      <alignment vertical="center" wrapText="1"/>
    </xf>
    <xf numFmtId="3" fontId="2" fillId="2" borderId="12" xfId="2" applyNumberFormat="1" applyFont="1" applyFill="1" applyBorder="1" applyAlignment="1">
      <alignment vertical="center" wrapText="1"/>
    </xf>
    <xf numFmtId="0" fontId="2" fillId="0" borderId="11" xfId="0" applyFont="1" applyBorder="1"/>
  </cellXfs>
  <cellStyles count="4">
    <cellStyle name="Normal 2" xfId="2"/>
    <cellStyle name="Normal 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1865902</xdr:colOff>
      <xdr:row>0</xdr:row>
      <xdr:rowOff>0</xdr:rowOff>
    </xdr:from>
    <xdr:to>
      <xdr:col>17</xdr:col>
      <xdr:colOff>99332</xdr:colOff>
      <xdr:row>24</xdr:row>
      <xdr:rowOff>142875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72295" y="0"/>
          <a:ext cx="750751" cy="5966732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1879600</xdr:colOff>
      <xdr:row>25</xdr:row>
      <xdr:rowOff>63501</xdr:rowOff>
    </xdr:from>
    <xdr:to>
      <xdr:col>17</xdr:col>
      <xdr:colOff>59055</xdr:colOff>
      <xdr:row>51</xdr:row>
      <xdr:rowOff>152400</xdr:rowOff>
    </xdr:to>
    <xdr:grpSp>
      <xdr:nvGrpSpPr>
        <xdr:cNvPr id="6" name="Group 203"/>
        <xdr:cNvGrpSpPr>
          <a:grpSpLocks/>
        </xdr:cNvGrpSpPr>
      </xdr:nvGrpSpPr>
      <xdr:grpSpPr bwMode="auto">
        <a:xfrm>
          <a:off x="9485993" y="6105072"/>
          <a:ext cx="696776" cy="6348185"/>
          <a:chOff x="996" y="0"/>
          <a:chExt cx="62" cy="70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660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1865902</xdr:colOff>
      <xdr:row>52</xdr:row>
      <xdr:rowOff>0</xdr:rowOff>
    </xdr:from>
    <xdr:to>
      <xdr:col>17</xdr:col>
      <xdr:colOff>99332</xdr:colOff>
      <xdr:row>74</xdr:row>
      <xdr:rowOff>28575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9472295" y="12545786"/>
          <a:ext cx="750751" cy="5417003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Q78"/>
  <sheetViews>
    <sheetView tabSelected="1" view="pageBreakPreview" topLeftCell="A55" zoomScale="70" zoomScaleSheetLayoutView="70" workbookViewId="0">
      <selection activeCell="R52" sqref="R52"/>
    </sheetView>
  </sheetViews>
  <sheetFormatPr defaultColWidth="9.140625" defaultRowHeight="18.75"/>
  <cols>
    <col min="1" max="1" width="1.5703125" style="5" customWidth="1"/>
    <col min="2" max="2" width="5.5703125" style="5" customWidth="1"/>
    <col min="3" max="3" width="4.5703125" style="5" customWidth="1"/>
    <col min="4" max="4" width="12.42578125" style="5" customWidth="1"/>
    <col min="5" max="13" width="9.85546875" style="5" customWidth="1"/>
    <col min="14" max="14" width="1.85546875" style="5" customWidth="1"/>
    <col min="15" max="15" width="31.140625" style="5" customWidth="1"/>
    <col min="16" max="16" width="2.42578125" style="5" customWidth="1"/>
    <col min="17" max="17" width="4.140625" style="5" customWidth="1"/>
    <col min="18" max="16384" width="9.140625" style="5"/>
  </cols>
  <sheetData>
    <row r="1" spans="1:15" s="1" customFormat="1">
      <c r="B1" s="1" t="s">
        <v>0</v>
      </c>
      <c r="C1" s="2">
        <v>1.2</v>
      </c>
      <c r="D1" s="1" t="s">
        <v>1</v>
      </c>
    </row>
    <row r="2" spans="1:15" s="3" customFormat="1">
      <c r="B2" s="1" t="s">
        <v>2</v>
      </c>
      <c r="C2" s="2">
        <v>1.2</v>
      </c>
      <c r="D2" s="1" t="s">
        <v>3</v>
      </c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5" s="13" customFormat="1" ht="23.2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5" s="13" customFormat="1" ht="18" customHeight="1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19" t="s">
        <v>9</v>
      </c>
      <c r="I5" s="17" t="s">
        <v>10</v>
      </c>
      <c r="J5" s="19" t="s">
        <v>11</v>
      </c>
      <c r="K5" s="20" t="s">
        <v>9</v>
      </c>
      <c r="L5" s="17" t="s">
        <v>10</v>
      </c>
      <c r="M5" s="19" t="s">
        <v>11</v>
      </c>
      <c r="N5" s="21"/>
      <c r="O5" s="22"/>
    </row>
    <row r="6" spans="1:15" s="13" customFormat="1" ht="16.5" customHeight="1">
      <c r="A6" s="23"/>
      <c r="B6" s="23"/>
      <c r="C6" s="23"/>
      <c r="D6" s="24"/>
      <c r="E6" s="25" t="s">
        <v>12</v>
      </c>
      <c r="F6" s="26" t="s">
        <v>13</v>
      </c>
      <c r="G6" s="27" t="s">
        <v>14</v>
      </c>
      <c r="H6" s="28" t="s">
        <v>12</v>
      </c>
      <c r="I6" s="26" t="s">
        <v>13</v>
      </c>
      <c r="J6" s="28" t="s">
        <v>14</v>
      </c>
      <c r="K6" s="26" t="s">
        <v>12</v>
      </c>
      <c r="L6" s="26" t="s">
        <v>13</v>
      </c>
      <c r="M6" s="28" t="s">
        <v>14</v>
      </c>
      <c r="N6" s="29"/>
      <c r="O6" s="30"/>
    </row>
    <row r="7" spans="1:15" s="36" customFormat="1" ht="28.5" customHeight="1">
      <c r="A7" s="31" t="s">
        <v>15</v>
      </c>
      <c r="B7" s="31"/>
      <c r="C7" s="31"/>
      <c r="D7" s="31"/>
      <c r="E7" s="32">
        <v>1391636</v>
      </c>
      <c r="F7" s="33">
        <v>695694</v>
      </c>
      <c r="G7" s="34">
        <v>695942</v>
      </c>
      <c r="H7" s="32">
        <v>1395024</v>
      </c>
      <c r="I7" s="33">
        <v>697486</v>
      </c>
      <c r="J7" s="34">
        <v>697538</v>
      </c>
      <c r="K7" s="32">
        <f>SUM(K8:K9)</f>
        <v>1395567</v>
      </c>
      <c r="L7" s="35">
        <f>SUM(L8:L9)</f>
        <v>697016</v>
      </c>
      <c r="M7" s="35">
        <f>SUM(M8:M9)</f>
        <v>698551</v>
      </c>
      <c r="N7" s="31" t="s">
        <v>12</v>
      </c>
      <c r="O7" s="31"/>
    </row>
    <row r="8" spans="1:15" s="13" customFormat="1" ht="20.25" customHeight="1">
      <c r="A8" s="37"/>
      <c r="B8" s="37" t="s">
        <v>16</v>
      </c>
      <c r="C8" s="37"/>
      <c r="D8" s="37"/>
      <c r="E8" s="38">
        <v>95067</v>
      </c>
      <c r="F8" s="39">
        <v>45392</v>
      </c>
      <c r="G8" s="40">
        <v>49675</v>
      </c>
      <c r="H8" s="38">
        <v>94722</v>
      </c>
      <c r="I8" s="39">
        <v>45187</v>
      </c>
      <c r="J8" s="40">
        <v>49535</v>
      </c>
      <c r="K8" s="38">
        <f>SUM(L8:M8)</f>
        <v>203152</v>
      </c>
      <c r="L8" s="39">
        <f>SUM(L11,L12,L15,L18,L21,L33,L34,L36,L38,L41,L44,L47,L60,L63,L66,L68,L69,L70,L71)</f>
        <v>153784</v>
      </c>
      <c r="M8" s="39">
        <f>SUM(M11,M12,M15,M18,M21,M33,M34,M38,M41,M44,M47,M60,M63,M66)</f>
        <v>49368</v>
      </c>
      <c r="N8" s="37"/>
      <c r="O8" s="37" t="s">
        <v>17</v>
      </c>
    </row>
    <row r="9" spans="1:15" s="13" customFormat="1" ht="20.25" customHeight="1">
      <c r="A9" s="37"/>
      <c r="B9" s="37" t="s">
        <v>18</v>
      </c>
      <c r="C9" s="37"/>
      <c r="D9" s="37"/>
      <c r="E9" s="38">
        <v>1296569</v>
      </c>
      <c r="F9" s="39">
        <v>650302</v>
      </c>
      <c r="G9" s="40">
        <v>646267</v>
      </c>
      <c r="H9" s="38">
        <v>1300302</v>
      </c>
      <c r="I9" s="39">
        <v>652299</v>
      </c>
      <c r="J9" s="40">
        <v>648003</v>
      </c>
      <c r="K9" s="38">
        <f>SUM(L9:M9)</f>
        <v>1192415</v>
      </c>
      <c r="L9" s="39">
        <f>SUM(L13,L16,L19,L22,L35,L39,L42,L45,L48,L61,L64,L67)</f>
        <v>543232</v>
      </c>
      <c r="M9" s="39">
        <f>SUM(M13,M16,M19,M22,M35,M36,M39,M42,M45,M48,M61,M64,M67,M68,M69:M71)</f>
        <v>649183</v>
      </c>
      <c r="N9" s="37"/>
      <c r="O9" s="37" t="s">
        <v>19</v>
      </c>
    </row>
    <row r="10" spans="1:15" s="42" customFormat="1" ht="20.25" customHeight="1">
      <c r="A10" s="41" t="s">
        <v>20</v>
      </c>
      <c r="B10" s="41"/>
      <c r="C10" s="41"/>
      <c r="D10" s="41"/>
      <c r="E10" s="32">
        <v>261611</v>
      </c>
      <c r="F10" s="33">
        <v>129414</v>
      </c>
      <c r="G10" s="34">
        <v>132197</v>
      </c>
      <c r="H10" s="32">
        <v>262577</v>
      </c>
      <c r="I10" s="33">
        <v>129962</v>
      </c>
      <c r="J10" s="34">
        <v>132615</v>
      </c>
      <c r="K10" s="32">
        <f t="shared" ref="K10:K22" si="0">SUM(L10:M10)</f>
        <v>262405</v>
      </c>
      <c r="L10" s="33">
        <f>SUM(L11:L13)</f>
        <v>129601</v>
      </c>
      <c r="M10" s="33">
        <f>SUM(M11:M13)</f>
        <v>132804</v>
      </c>
      <c r="N10" s="41" t="s">
        <v>21</v>
      </c>
      <c r="O10" s="41"/>
    </row>
    <row r="11" spans="1:15" s="46" customFormat="1" ht="20.25" customHeight="1">
      <c r="A11" s="43"/>
      <c r="B11" s="44" t="s">
        <v>22</v>
      </c>
      <c r="C11" s="44"/>
      <c r="D11" s="44"/>
      <c r="E11" s="38">
        <v>39728</v>
      </c>
      <c r="F11" s="39">
        <v>18423</v>
      </c>
      <c r="G11" s="40">
        <v>21305</v>
      </c>
      <c r="H11" s="38">
        <v>39477</v>
      </c>
      <c r="I11" s="39">
        <v>18334</v>
      </c>
      <c r="J11" s="40">
        <v>21143</v>
      </c>
      <c r="K11" s="38">
        <f t="shared" si="0"/>
        <v>39334</v>
      </c>
      <c r="L11" s="45">
        <v>18197</v>
      </c>
      <c r="M11" s="45">
        <v>21137</v>
      </c>
      <c r="N11" s="44"/>
      <c r="O11" s="44" t="s">
        <v>23</v>
      </c>
    </row>
    <row r="12" spans="1:15" s="46" customFormat="1" ht="20.25" customHeight="1">
      <c r="A12" s="43"/>
      <c r="B12" s="44" t="s">
        <v>24</v>
      </c>
      <c r="C12" s="44"/>
      <c r="D12" s="44"/>
      <c r="E12" s="38">
        <v>1975</v>
      </c>
      <c r="F12" s="39">
        <v>1003</v>
      </c>
      <c r="G12" s="47">
        <v>972</v>
      </c>
      <c r="H12" s="38">
        <v>1957</v>
      </c>
      <c r="I12" s="48">
        <v>998</v>
      </c>
      <c r="J12" s="47">
        <v>959</v>
      </c>
      <c r="K12" s="38">
        <f t="shared" si="0"/>
        <v>1960</v>
      </c>
      <c r="L12" s="49">
        <v>998</v>
      </c>
      <c r="M12" s="49">
        <v>962</v>
      </c>
      <c r="N12" s="44"/>
      <c r="O12" s="50" t="s">
        <v>25</v>
      </c>
    </row>
    <row r="13" spans="1:15" s="53" customFormat="1" ht="20.25" customHeight="1">
      <c r="A13" s="51"/>
      <c r="B13" s="52" t="s">
        <v>18</v>
      </c>
      <c r="C13" s="52"/>
      <c r="D13" s="47"/>
      <c r="E13" s="38">
        <v>219908</v>
      </c>
      <c r="F13" s="39">
        <v>109988</v>
      </c>
      <c r="G13" s="40">
        <v>109920</v>
      </c>
      <c r="H13" s="38">
        <v>221143</v>
      </c>
      <c r="I13" s="39">
        <v>110630</v>
      </c>
      <c r="J13" s="40">
        <v>110513</v>
      </c>
      <c r="K13" s="38">
        <f t="shared" si="0"/>
        <v>221111</v>
      </c>
      <c r="L13" s="45">
        <v>110406</v>
      </c>
      <c r="M13" s="45">
        <v>110705</v>
      </c>
      <c r="N13" s="44"/>
      <c r="O13" s="50" t="s">
        <v>19</v>
      </c>
    </row>
    <row r="14" spans="1:15" s="56" customFormat="1" ht="20.25" customHeight="1">
      <c r="A14" s="54" t="s">
        <v>26</v>
      </c>
      <c r="B14" s="55"/>
      <c r="C14" s="55"/>
      <c r="D14" s="19"/>
      <c r="E14" s="32">
        <f>E15+E16</f>
        <v>71774</v>
      </c>
      <c r="F14" s="33">
        <v>36114</v>
      </c>
      <c r="G14" s="34">
        <v>35660</v>
      </c>
      <c r="H14" s="32">
        <v>71725</v>
      </c>
      <c r="I14" s="33">
        <v>36068</v>
      </c>
      <c r="J14" s="34">
        <v>35657</v>
      </c>
      <c r="K14" s="32">
        <f t="shared" si="0"/>
        <v>71698</v>
      </c>
      <c r="L14" s="33">
        <f>SUM(L15:L16)</f>
        <v>36048</v>
      </c>
      <c r="M14" s="33">
        <f>SUM(M15:M16)</f>
        <v>35650</v>
      </c>
      <c r="N14" s="3" t="s">
        <v>27</v>
      </c>
      <c r="O14" s="3"/>
    </row>
    <row r="15" spans="1:15" s="59" customFormat="1" ht="20.25" customHeight="1">
      <c r="A15" s="57"/>
      <c r="B15" s="37" t="s">
        <v>28</v>
      </c>
      <c r="C15" s="37"/>
      <c r="D15" s="37"/>
      <c r="E15" s="38">
        <v>2462</v>
      </c>
      <c r="F15" s="39">
        <v>1186</v>
      </c>
      <c r="G15" s="40">
        <v>1276</v>
      </c>
      <c r="H15" s="38">
        <v>2424</v>
      </c>
      <c r="I15" s="39">
        <v>1157</v>
      </c>
      <c r="J15" s="40">
        <v>1267</v>
      </c>
      <c r="K15" s="38">
        <f t="shared" si="0"/>
        <v>2425</v>
      </c>
      <c r="L15" s="45">
        <v>1173</v>
      </c>
      <c r="M15" s="45">
        <v>1252</v>
      </c>
      <c r="N15" s="37"/>
      <c r="O15" s="58" t="s">
        <v>29</v>
      </c>
    </row>
    <row r="16" spans="1:15" s="61" customFormat="1" ht="20.25" customHeight="1">
      <c r="A16" s="60"/>
      <c r="B16" s="37" t="s">
        <v>18</v>
      </c>
      <c r="C16" s="37"/>
      <c r="D16" s="37"/>
      <c r="E16" s="38">
        <v>69312</v>
      </c>
      <c r="F16" s="39">
        <v>34928</v>
      </c>
      <c r="G16" s="40">
        <v>34384</v>
      </c>
      <c r="H16" s="38">
        <v>69301</v>
      </c>
      <c r="I16" s="39">
        <v>34911</v>
      </c>
      <c r="J16" s="40">
        <v>34390</v>
      </c>
      <c r="K16" s="38">
        <f t="shared" si="0"/>
        <v>69273</v>
      </c>
      <c r="L16" s="45">
        <v>34875</v>
      </c>
      <c r="M16" s="45">
        <v>34398</v>
      </c>
      <c r="N16" s="37"/>
      <c r="O16" s="37" t="s">
        <v>19</v>
      </c>
    </row>
    <row r="17" spans="1:17" s="56" customFormat="1" ht="20.25" customHeight="1">
      <c r="A17" s="3" t="s">
        <v>30</v>
      </c>
      <c r="B17" s="3"/>
      <c r="C17" s="3"/>
      <c r="D17" s="3"/>
      <c r="E17" s="32">
        <v>96721</v>
      </c>
      <c r="F17" s="33">
        <v>48623</v>
      </c>
      <c r="G17" s="34">
        <v>48098</v>
      </c>
      <c r="H17" s="32">
        <v>96880</v>
      </c>
      <c r="I17" s="33">
        <v>48701</v>
      </c>
      <c r="J17" s="34">
        <v>48179</v>
      </c>
      <c r="K17" s="32">
        <f t="shared" si="0"/>
        <v>96889</v>
      </c>
      <c r="L17" s="33">
        <f>SUM(L18:L19)</f>
        <v>48660</v>
      </c>
      <c r="M17" s="33">
        <f>SUM(M18:M19)</f>
        <v>48229</v>
      </c>
      <c r="N17" s="54" t="s">
        <v>31</v>
      </c>
      <c r="O17" s="3"/>
    </row>
    <row r="18" spans="1:17" s="59" customFormat="1" ht="20.25" customHeight="1">
      <c r="A18" s="57"/>
      <c r="B18" s="37" t="s">
        <v>32</v>
      </c>
      <c r="C18" s="37"/>
      <c r="D18" s="37"/>
      <c r="E18" s="38">
        <v>4529</v>
      </c>
      <c r="F18" s="39">
        <v>2202</v>
      </c>
      <c r="G18" s="40">
        <v>2327</v>
      </c>
      <c r="H18" s="38">
        <v>4530</v>
      </c>
      <c r="I18" s="39">
        <v>2197</v>
      </c>
      <c r="J18" s="40">
        <v>2333</v>
      </c>
      <c r="K18" s="38">
        <f t="shared" si="0"/>
        <v>4429</v>
      </c>
      <c r="L18" s="45">
        <v>2157</v>
      </c>
      <c r="M18" s="45">
        <v>2272</v>
      </c>
      <c r="N18" s="37"/>
      <c r="O18" s="37" t="s">
        <v>33</v>
      </c>
    </row>
    <row r="19" spans="1:17" s="61" customFormat="1" ht="20.25" customHeight="1">
      <c r="A19" s="60"/>
      <c r="B19" s="37" t="s">
        <v>18</v>
      </c>
      <c r="C19" s="37"/>
      <c r="D19" s="37"/>
      <c r="E19" s="38">
        <v>92192</v>
      </c>
      <c r="F19" s="39">
        <v>46421</v>
      </c>
      <c r="G19" s="40">
        <v>45771</v>
      </c>
      <c r="H19" s="38">
        <v>92350</v>
      </c>
      <c r="I19" s="39">
        <v>46504</v>
      </c>
      <c r="J19" s="40">
        <v>45846</v>
      </c>
      <c r="K19" s="38">
        <f t="shared" si="0"/>
        <v>92460</v>
      </c>
      <c r="L19" s="45">
        <v>46503</v>
      </c>
      <c r="M19" s="45">
        <v>45957</v>
      </c>
      <c r="N19" s="37"/>
      <c r="O19" s="37" t="s">
        <v>19</v>
      </c>
    </row>
    <row r="20" spans="1:17" s="56" customFormat="1" ht="20.25" customHeight="1">
      <c r="A20" s="62" t="s">
        <v>34</v>
      </c>
      <c r="B20" s="62"/>
      <c r="C20" s="62"/>
      <c r="D20" s="63"/>
      <c r="E20" s="32">
        <v>60284</v>
      </c>
      <c r="F20" s="33">
        <v>30243</v>
      </c>
      <c r="G20" s="34">
        <f>G21+G22</f>
        <v>30041</v>
      </c>
      <c r="H20" s="32">
        <v>60373</v>
      </c>
      <c r="I20" s="33">
        <v>30285</v>
      </c>
      <c r="J20" s="34">
        <v>30088</v>
      </c>
      <c r="K20" s="32">
        <f t="shared" si="0"/>
        <v>60277</v>
      </c>
      <c r="L20" s="33">
        <f>SUM(L21:L22)</f>
        <v>30212</v>
      </c>
      <c r="M20" s="33">
        <f>SUM(M21:M22)</f>
        <v>30065</v>
      </c>
      <c r="N20" s="54" t="s">
        <v>35</v>
      </c>
      <c r="O20" s="3"/>
    </row>
    <row r="21" spans="1:17" s="59" customFormat="1" ht="20.25" customHeight="1">
      <c r="A21" s="64"/>
      <c r="B21" s="58" t="s">
        <v>36</v>
      </c>
      <c r="C21" s="65"/>
      <c r="D21" s="66"/>
      <c r="E21" s="38">
        <v>4291</v>
      </c>
      <c r="F21" s="39">
        <v>2051</v>
      </c>
      <c r="G21" s="40">
        <v>2240</v>
      </c>
      <c r="H21" s="38">
        <v>4289</v>
      </c>
      <c r="I21" s="39">
        <v>2057</v>
      </c>
      <c r="J21" s="40">
        <v>2232</v>
      </c>
      <c r="K21" s="38">
        <f t="shared" si="0"/>
        <v>4261</v>
      </c>
      <c r="L21" s="45">
        <v>2041</v>
      </c>
      <c r="M21" s="45">
        <v>2220</v>
      </c>
      <c r="N21" s="37"/>
      <c r="O21" s="37" t="s">
        <v>37</v>
      </c>
    </row>
    <row r="22" spans="1:17" s="61" customFormat="1" ht="20.25" customHeight="1">
      <c r="A22" s="67"/>
      <c r="B22" s="68" t="s">
        <v>18</v>
      </c>
      <c r="C22" s="68"/>
      <c r="D22" s="68"/>
      <c r="E22" s="69">
        <v>55993</v>
      </c>
      <c r="F22" s="69">
        <v>28192</v>
      </c>
      <c r="G22" s="70">
        <v>27801</v>
      </c>
      <c r="H22" s="71">
        <v>56084</v>
      </c>
      <c r="I22" s="69">
        <v>28228</v>
      </c>
      <c r="J22" s="70">
        <v>27856</v>
      </c>
      <c r="K22" s="69">
        <f t="shared" si="0"/>
        <v>56016</v>
      </c>
      <c r="L22" s="72">
        <v>28171</v>
      </c>
      <c r="M22" s="72">
        <v>27845</v>
      </c>
      <c r="N22" s="68"/>
      <c r="O22" s="68" t="s">
        <v>19</v>
      </c>
    </row>
    <row r="23" spans="1:17" s="13" customFormat="1" ht="3.75" customHeight="1">
      <c r="A23" s="37"/>
      <c r="B23" s="37"/>
      <c r="C23" s="37"/>
      <c r="D23" s="37"/>
      <c r="E23" s="73"/>
      <c r="F23" s="73"/>
      <c r="G23" s="73"/>
      <c r="H23" s="73"/>
      <c r="I23" s="73"/>
      <c r="J23" s="73"/>
      <c r="K23" s="73"/>
      <c r="L23" s="73"/>
      <c r="M23" s="73"/>
      <c r="N23" s="37"/>
      <c r="O23" s="37"/>
    </row>
    <row r="24" spans="1:17" s="13" customFormat="1" ht="17.25">
      <c r="A24" s="37" t="s">
        <v>38</v>
      </c>
      <c r="B24" s="37"/>
      <c r="C24" s="37"/>
      <c r="D24" s="37"/>
      <c r="E24" s="73"/>
      <c r="F24" s="73"/>
      <c r="G24" s="73"/>
      <c r="H24" s="73"/>
      <c r="I24" s="74" t="s">
        <v>39</v>
      </c>
      <c r="J24" s="73"/>
      <c r="K24" s="73"/>
      <c r="L24" s="73"/>
      <c r="M24" s="73"/>
      <c r="N24" s="37"/>
      <c r="O24" s="37"/>
    </row>
    <row r="25" spans="1:17" s="13" customFormat="1" ht="17.25">
      <c r="A25" s="37"/>
      <c r="B25" s="37" t="s">
        <v>40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7">
      <c r="A26" s="1"/>
      <c r="B26" s="1" t="s">
        <v>0</v>
      </c>
      <c r="C26" s="2">
        <v>1.2</v>
      </c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3"/>
      <c r="B27" s="1" t="s">
        <v>2</v>
      </c>
      <c r="C27" s="2">
        <v>1.2</v>
      </c>
      <c r="D27" s="1" t="s">
        <v>42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N28" s="4"/>
      <c r="O28" s="4"/>
    </row>
    <row r="29" spans="1:17">
      <c r="A29" s="6" t="s">
        <v>4</v>
      </c>
      <c r="B29" s="6"/>
      <c r="C29" s="6"/>
      <c r="D29" s="7"/>
      <c r="E29" s="8" t="s">
        <v>5</v>
      </c>
      <c r="F29" s="9"/>
      <c r="G29" s="10"/>
      <c r="H29" s="8" t="s">
        <v>6</v>
      </c>
      <c r="I29" s="9"/>
      <c r="J29" s="10"/>
      <c r="K29" s="8" t="s">
        <v>7</v>
      </c>
      <c r="L29" s="9"/>
      <c r="M29" s="10"/>
      <c r="N29" s="11" t="s">
        <v>8</v>
      </c>
      <c r="O29" s="12"/>
      <c r="P29" s="13"/>
      <c r="Q29" s="13"/>
    </row>
    <row r="30" spans="1:17">
      <c r="A30" s="14"/>
      <c r="B30" s="14"/>
      <c r="C30" s="14"/>
      <c r="D30" s="15"/>
      <c r="E30" s="16" t="s">
        <v>9</v>
      </c>
      <c r="F30" s="17" t="s">
        <v>10</v>
      </c>
      <c r="G30" s="18" t="s">
        <v>11</v>
      </c>
      <c r="H30" s="19" t="s">
        <v>9</v>
      </c>
      <c r="I30" s="17" t="s">
        <v>10</v>
      </c>
      <c r="J30" s="19" t="s">
        <v>11</v>
      </c>
      <c r="K30" s="20" t="s">
        <v>9</v>
      </c>
      <c r="L30" s="17" t="s">
        <v>10</v>
      </c>
      <c r="M30" s="19" t="s">
        <v>11</v>
      </c>
      <c r="N30" s="21"/>
      <c r="O30" s="22"/>
      <c r="P30" s="13"/>
      <c r="Q30" s="13"/>
    </row>
    <row r="31" spans="1:17">
      <c r="A31" s="23"/>
      <c r="B31" s="23"/>
      <c r="C31" s="23"/>
      <c r="D31" s="24"/>
      <c r="E31" s="25" t="s">
        <v>12</v>
      </c>
      <c r="F31" s="26" t="s">
        <v>13</v>
      </c>
      <c r="G31" s="27" t="s">
        <v>14</v>
      </c>
      <c r="H31" s="28" t="s">
        <v>12</v>
      </c>
      <c r="I31" s="26" t="s">
        <v>13</v>
      </c>
      <c r="J31" s="28" t="s">
        <v>14</v>
      </c>
      <c r="K31" s="26" t="s">
        <v>12</v>
      </c>
      <c r="L31" s="26" t="s">
        <v>13</v>
      </c>
      <c r="M31" s="28" t="s">
        <v>14</v>
      </c>
      <c r="N31" s="29"/>
      <c r="O31" s="30"/>
      <c r="P31" s="13"/>
      <c r="Q31" s="13"/>
    </row>
    <row r="32" spans="1:17" s="79" customFormat="1" ht="19.149999999999999" customHeight="1">
      <c r="A32" s="75" t="s">
        <v>43</v>
      </c>
      <c r="B32" s="75"/>
      <c r="C32" s="75"/>
      <c r="D32" s="76"/>
      <c r="E32" s="32">
        <v>156334</v>
      </c>
      <c r="F32" s="33">
        <v>77622</v>
      </c>
      <c r="G32" s="34">
        <v>78712</v>
      </c>
      <c r="H32" s="32">
        <v>156900</v>
      </c>
      <c r="I32" s="33">
        <v>77861</v>
      </c>
      <c r="J32" s="34">
        <v>79039</v>
      </c>
      <c r="K32" s="32">
        <f>SUM(L32:M32)</f>
        <v>157122</v>
      </c>
      <c r="L32" s="77">
        <f>SUM(L33:L35)</f>
        <v>77848</v>
      </c>
      <c r="M32" s="35">
        <f>SUM(M33:M35)</f>
        <v>79274</v>
      </c>
      <c r="N32" s="78" t="s">
        <v>44</v>
      </c>
      <c r="O32" s="78"/>
      <c r="P32" s="56"/>
      <c r="Q32" s="56"/>
    </row>
    <row r="33" spans="1:17" s="81" customFormat="1">
      <c r="A33" s="37"/>
      <c r="B33" s="37" t="s">
        <v>45</v>
      </c>
      <c r="C33" s="37"/>
      <c r="D33" s="37"/>
      <c r="E33" s="38">
        <v>6254</v>
      </c>
      <c r="F33" s="39">
        <v>3030</v>
      </c>
      <c r="G33" s="40">
        <v>3224</v>
      </c>
      <c r="H33" s="38">
        <v>6206</v>
      </c>
      <c r="I33" s="39">
        <v>2991</v>
      </c>
      <c r="J33" s="40">
        <v>3215</v>
      </c>
      <c r="K33" s="38">
        <f t="shared" ref="K33:K48" si="1">SUM(L33:M33)</f>
        <v>6113</v>
      </c>
      <c r="L33" s="80">
        <v>2925</v>
      </c>
      <c r="M33" s="45">
        <v>3188</v>
      </c>
      <c r="N33" s="37"/>
      <c r="O33" s="37" t="s">
        <v>46</v>
      </c>
      <c r="P33" s="59"/>
      <c r="Q33" s="59"/>
    </row>
    <row r="34" spans="1:17" s="81" customFormat="1" ht="18" customHeight="1">
      <c r="A34" s="37"/>
      <c r="B34" s="37" t="s">
        <v>47</v>
      </c>
      <c r="C34" s="37"/>
      <c r="D34" s="37"/>
      <c r="E34" s="38">
        <v>2642</v>
      </c>
      <c r="F34" s="39">
        <v>1325</v>
      </c>
      <c r="G34" s="40">
        <v>1317</v>
      </c>
      <c r="H34" s="38">
        <v>2671</v>
      </c>
      <c r="I34" s="39">
        <v>1344</v>
      </c>
      <c r="J34" s="40">
        <v>1327</v>
      </c>
      <c r="K34" s="38">
        <f t="shared" si="1"/>
        <v>2672</v>
      </c>
      <c r="L34" s="80">
        <v>1336</v>
      </c>
      <c r="M34" s="45">
        <v>1336</v>
      </c>
      <c r="N34" s="37"/>
      <c r="O34" s="37" t="s">
        <v>48</v>
      </c>
      <c r="P34" s="59"/>
      <c r="Q34" s="59"/>
    </row>
    <row r="35" spans="1:17" s="82" customFormat="1">
      <c r="A35" s="37"/>
      <c r="B35" s="37" t="s">
        <v>18</v>
      </c>
      <c r="C35" s="37"/>
      <c r="D35" s="37"/>
      <c r="E35" s="38">
        <v>147438</v>
      </c>
      <c r="F35" s="39">
        <v>73267</v>
      </c>
      <c r="G35" s="40">
        <v>74171</v>
      </c>
      <c r="H35" s="38">
        <v>148023</v>
      </c>
      <c r="I35" s="39">
        <v>73526</v>
      </c>
      <c r="J35" s="40">
        <v>74497</v>
      </c>
      <c r="K35" s="38">
        <f t="shared" si="1"/>
        <v>148337</v>
      </c>
      <c r="L35" s="80">
        <v>73587</v>
      </c>
      <c r="M35" s="45">
        <v>74750</v>
      </c>
      <c r="N35" s="37"/>
      <c r="O35" s="37" t="s">
        <v>19</v>
      </c>
      <c r="P35" s="61"/>
      <c r="Q35" s="61"/>
    </row>
    <row r="36" spans="1:17" s="79" customFormat="1" ht="19.149999999999999" customHeight="1">
      <c r="A36" s="3" t="s">
        <v>49</v>
      </c>
      <c r="B36" s="3"/>
      <c r="C36" s="3"/>
      <c r="D36" s="3"/>
      <c r="E36" s="32">
        <v>60752</v>
      </c>
      <c r="F36" s="33">
        <v>30674</v>
      </c>
      <c r="G36" s="83">
        <v>30078</v>
      </c>
      <c r="H36" s="32">
        <v>60988</v>
      </c>
      <c r="I36" s="33">
        <v>30835</v>
      </c>
      <c r="J36" s="34">
        <v>30153</v>
      </c>
      <c r="K36" s="32">
        <f t="shared" si="1"/>
        <v>61157</v>
      </c>
      <c r="L36" s="84">
        <v>30892</v>
      </c>
      <c r="M36" s="85">
        <v>30265</v>
      </c>
      <c r="N36" s="3" t="s">
        <v>50</v>
      </c>
      <c r="O36" s="3"/>
      <c r="P36" s="56"/>
      <c r="Q36" s="56"/>
    </row>
    <row r="37" spans="1:17" s="79" customFormat="1">
      <c r="A37" s="62" t="s">
        <v>51</v>
      </c>
      <c r="B37" s="62"/>
      <c r="C37" s="62"/>
      <c r="D37" s="63"/>
      <c r="E37" s="32">
        <v>94251</v>
      </c>
      <c r="F37" s="33">
        <v>47036</v>
      </c>
      <c r="G37" s="34">
        <v>47215</v>
      </c>
      <c r="H37" s="32">
        <f>SUM(H38+H39)</f>
        <v>94246</v>
      </c>
      <c r="I37" s="33">
        <v>47059</v>
      </c>
      <c r="J37" s="34">
        <v>47187</v>
      </c>
      <c r="K37" s="32">
        <f t="shared" si="1"/>
        <v>94184</v>
      </c>
      <c r="L37" s="32">
        <f>SUM(L38:L39)</f>
        <v>46957</v>
      </c>
      <c r="M37" s="33">
        <f>SUM(M38:M39)</f>
        <v>47227</v>
      </c>
      <c r="N37" s="3" t="s">
        <v>52</v>
      </c>
      <c r="O37" s="54"/>
      <c r="P37" s="56"/>
      <c r="Q37" s="56"/>
    </row>
    <row r="38" spans="1:17" s="81" customFormat="1">
      <c r="A38" s="58"/>
      <c r="B38" s="58" t="s">
        <v>53</v>
      </c>
      <c r="C38" s="65"/>
      <c r="D38" s="66"/>
      <c r="E38" s="38">
        <v>5845</v>
      </c>
      <c r="F38" s="39">
        <v>2822</v>
      </c>
      <c r="G38" s="40">
        <v>3023</v>
      </c>
      <c r="H38" s="38">
        <v>5788</v>
      </c>
      <c r="I38" s="39">
        <v>2785</v>
      </c>
      <c r="J38" s="40">
        <v>3003</v>
      </c>
      <c r="K38" s="38">
        <f t="shared" si="1"/>
        <v>5725</v>
      </c>
      <c r="L38" s="80">
        <v>2750</v>
      </c>
      <c r="M38" s="45">
        <v>2975</v>
      </c>
      <c r="N38" s="37"/>
      <c r="O38" s="37" t="s">
        <v>54</v>
      </c>
      <c r="P38" s="59"/>
      <c r="Q38" s="59"/>
    </row>
    <row r="39" spans="1:17" s="82" customFormat="1" ht="19.149999999999999" customHeight="1">
      <c r="A39" s="37"/>
      <c r="B39" s="37" t="s">
        <v>18</v>
      </c>
      <c r="C39" s="37"/>
      <c r="D39" s="37"/>
      <c r="E39" s="38">
        <v>88406</v>
      </c>
      <c r="F39" s="39">
        <v>44214</v>
      </c>
      <c r="G39" s="40">
        <v>44192</v>
      </c>
      <c r="H39" s="38">
        <v>88458</v>
      </c>
      <c r="I39" s="39">
        <v>44274</v>
      </c>
      <c r="J39" s="40">
        <v>44184</v>
      </c>
      <c r="K39" s="38">
        <f t="shared" si="1"/>
        <v>88459</v>
      </c>
      <c r="L39" s="80">
        <v>44207</v>
      </c>
      <c r="M39" s="45">
        <v>44252</v>
      </c>
      <c r="N39" s="37"/>
      <c r="O39" s="58" t="s">
        <v>19</v>
      </c>
      <c r="P39" s="61"/>
      <c r="Q39" s="61"/>
    </row>
    <row r="40" spans="1:17" s="79" customFormat="1">
      <c r="A40" s="3" t="s">
        <v>55</v>
      </c>
      <c r="B40" s="3"/>
      <c r="C40" s="3"/>
      <c r="D40" s="3"/>
      <c r="E40" s="32">
        <v>44637</v>
      </c>
      <c r="F40" s="33">
        <v>22452</v>
      </c>
      <c r="G40" s="34">
        <v>22185</v>
      </c>
      <c r="H40" s="32">
        <v>44583</v>
      </c>
      <c r="I40" s="33">
        <v>22420</v>
      </c>
      <c r="J40" s="34">
        <v>22163</v>
      </c>
      <c r="K40" s="32">
        <f t="shared" si="1"/>
        <v>44543</v>
      </c>
      <c r="L40" s="32">
        <f>SUM(L41:L42)</f>
        <v>22421</v>
      </c>
      <c r="M40" s="33">
        <f>SUM(M41:M42)</f>
        <v>22122</v>
      </c>
      <c r="N40" s="3" t="s">
        <v>56</v>
      </c>
      <c r="O40" s="3"/>
      <c r="P40" s="56"/>
      <c r="Q40" s="56"/>
    </row>
    <row r="41" spans="1:17" s="81" customFormat="1">
      <c r="A41" s="37"/>
      <c r="B41" s="37" t="s">
        <v>57</v>
      </c>
      <c r="C41" s="37"/>
      <c r="D41" s="37"/>
      <c r="E41" s="38">
        <v>5074</v>
      </c>
      <c r="F41" s="39">
        <v>2454</v>
      </c>
      <c r="G41" s="40">
        <v>2620</v>
      </c>
      <c r="H41" s="38">
        <v>5086</v>
      </c>
      <c r="I41" s="39">
        <v>2468</v>
      </c>
      <c r="J41" s="40">
        <v>2618</v>
      </c>
      <c r="K41" s="38">
        <f t="shared" si="1"/>
        <v>5129</v>
      </c>
      <c r="L41" s="45">
        <v>2498</v>
      </c>
      <c r="M41" s="86">
        <v>2631</v>
      </c>
      <c r="N41" s="37"/>
      <c r="O41" s="37" t="s">
        <v>58</v>
      </c>
      <c r="P41" s="59"/>
      <c r="Q41" s="59"/>
    </row>
    <row r="42" spans="1:17" s="82" customFormat="1" ht="19.149999999999999" customHeight="1">
      <c r="A42" s="37"/>
      <c r="B42" s="37" t="s">
        <v>18</v>
      </c>
      <c r="C42" s="37"/>
      <c r="D42" s="37"/>
      <c r="E42" s="38">
        <v>39563</v>
      </c>
      <c r="F42" s="39">
        <v>19998</v>
      </c>
      <c r="G42" s="40">
        <v>19565</v>
      </c>
      <c r="H42" s="38">
        <v>39497</v>
      </c>
      <c r="I42" s="39">
        <v>19952</v>
      </c>
      <c r="J42" s="87">
        <v>19545</v>
      </c>
      <c r="K42" s="39">
        <f t="shared" si="1"/>
        <v>39414</v>
      </c>
      <c r="L42" s="45">
        <v>19923</v>
      </c>
      <c r="M42" s="86">
        <v>19491</v>
      </c>
      <c r="N42" s="37"/>
      <c r="O42" s="37" t="s">
        <v>19</v>
      </c>
      <c r="P42" s="61"/>
      <c r="Q42" s="61"/>
    </row>
    <row r="43" spans="1:17" s="79" customFormat="1">
      <c r="A43" s="3" t="s">
        <v>59</v>
      </c>
      <c r="B43" s="3"/>
      <c r="C43" s="3"/>
      <c r="D43" s="3"/>
      <c r="E43" s="32">
        <v>135971</v>
      </c>
      <c r="F43" s="33">
        <v>67574</v>
      </c>
      <c r="G43" s="34">
        <v>68397</v>
      </c>
      <c r="H43" s="32">
        <v>136054</v>
      </c>
      <c r="I43" s="33">
        <v>67579</v>
      </c>
      <c r="J43" s="34">
        <v>68475</v>
      </c>
      <c r="K43" s="33">
        <f t="shared" si="1"/>
        <v>135975</v>
      </c>
      <c r="L43" s="33">
        <f>SUM(L44:L45)</f>
        <v>67539</v>
      </c>
      <c r="M43" s="34">
        <f>SUM(M44:M45)</f>
        <v>68436</v>
      </c>
      <c r="N43" s="3" t="s">
        <v>60</v>
      </c>
      <c r="O43" s="3"/>
      <c r="P43" s="56"/>
      <c r="Q43" s="56"/>
    </row>
    <row r="44" spans="1:17" s="81" customFormat="1">
      <c r="A44" s="73"/>
      <c r="B44" s="73" t="s">
        <v>61</v>
      </c>
      <c r="C44" s="73"/>
      <c r="D44" s="88"/>
      <c r="E44" s="38">
        <v>4919</v>
      </c>
      <c r="F44" s="39">
        <v>2375</v>
      </c>
      <c r="G44" s="40">
        <v>2544</v>
      </c>
      <c r="H44" s="38">
        <v>4878</v>
      </c>
      <c r="I44" s="39">
        <v>2362</v>
      </c>
      <c r="J44" s="40">
        <v>2516</v>
      </c>
      <c r="K44" s="39">
        <f t="shared" si="1"/>
        <v>4845</v>
      </c>
      <c r="L44" s="45">
        <v>2341</v>
      </c>
      <c r="M44" s="45">
        <v>2504</v>
      </c>
      <c r="N44" s="37"/>
      <c r="O44" s="37" t="s">
        <v>62</v>
      </c>
      <c r="P44" s="59"/>
      <c r="Q44" s="59"/>
    </row>
    <row r="45" spans="1:17" s="82" customFormat="1" ht="19.149999999999999" customHeight="1">
      <c r="A45" s="65"/>
      <c r="B45" s="58" t="s">
        <v>18</v>
      </c>
      <c r="C45" s="65"/>
      <c r="D45" s="66"/>
      <c r="E45" s="38">
        <v>131052</v>
      </c>
      <c r="F45" s="39">
        <v>65199</v>
      </c>
      <c r="G45" s="40">
        <v>65853</v>
      </c>
      <c r="H45" s="38">
        <v>131176</v>
      </c>
      <c r="I45" s="39">
        <v>65217</v>
      </c>
      <c r="J45" s="40">
        <v>65959</v>
      </c>
      <c r="K45" s="39">
        <f t="shared" si="1"/>
        <v>131130</v>
      </c>
      <c r="L45" s="45">
        <v>65198</v>
      </c>
      <c r="M45" s="45">
        <v>65932</v>
      </c>
      <c r="N45" s="37"/>
      <c r="O45" s="37" t="s">
        <v>19</v>
      </c>
      <c r="P45" s="61"/>
      <c r="Q45" s="61"/>
    </row>
    <row r="46" spans="1:17" s="79" customFormat="1">
      <c r="A46" s="89" t="s">
        <v>63</v>
      </c>
      <c r="B46" s="89"/>
      <c r="C46" s="89"/>
      <c r="D46" s="63"/>
      <c r="E46" s="90">
        <v>129993</v>
      </c>
      <c r="F46" s="33">
        <v>65494</v>
      </c>
      <c r="G46" s="34">
        <v>64499</v>
      </c>
      <c r="H46" s="32">
        <v>130465</v>
      </c>
      <c r="I46" s="33">
        <v>65739</v>
      </c>
      <c r="J46" s="34">
        <v>64726</v>
      </c>
      <c r="K46" s="33">
        <f t="shared" si="1"/>
        <v>130755</v>
      </c>
      <c r="L46" s="33">
        <f>SUM(L47:L48)</f>
        <v>65825</v>
      </c>
      <c r="M46" s="33">
        <f>SUM(M47:M48)</f>
        <v>64930</v>
      </c>
      <c r="N46" s="89" t="s">
        <v>64</v>
      </c>
      <c r="O46" s="89"/>
      <c r="P46" s="56"/>
      <c r="Q46" s="56"/>
    </row>
    <row r="47" spans="1:17" s="81" customFormat="1">
      <c r="A47" s="74"/>
      <c r="B47" s="74" t="s">
        <v>65</v>
      </c>
      <c r="C47" s="74"/>
      <c r="D47" s="74"/>
      <c r="E47" s="38">
        <v>3920</v>
      </c>
      <c r="F47" s="39">
        <v>1860</v>
      </c>
      <c r="G47" s="40">
        <v>2060</v>
      </c>
      <c r="H47" s="38">
        <v>3997</v>
      </c>
      <c r="I47" s="39">
        <v>1885</v>
      </c>
      <c r="J47" s="40">
        <v>2112</v>
      </c>
      <c r="K47" s="39">
        <f t="shared" si="1"/>
        <v>3959</v>
      </c>
      <c r="L47" s="45">
        <v>1861</v>
      </c>
      <c r="M47" s="45">
        <v>2098</v>
      </c>
      <c r="N47" s="74"/>
      <c r="O47" s="74" t="s">
        <v>66</v>
      </c>
      <c r="P47" s="59"/>
      <c r="Q47" s="59"/>
    </row>
    <row r="48" spans="1:17" s="82" customFormat="1">
      <c r="A48" s="68"/>
      <c r="B48" s="68" t="s">
        <v>18</v>
      </c>
      <c r="C48" s="68"/>
      <c r="D48" s="68"/>
      <c r="E48" s="71">
        <v>126073</v>
      </c>
      <c r="F48" s="69">
        <v>63634</v>
      </c>
      <c r="G48" s="70">
        <v>62439</v>
      </c>
      <c r="H48" s="71">
        <v>126468</v>
      </c>
      <c r="I48" s="69">
        <v>63854</v>
      </c>
      <c r="J48" s="70">
        <v>62614</v>
      </c>
      <c r="K48" s="69">
        <f t="shared" si="1"/>
        <v>126796</v>
      </c>
      <c r="L48" s="72">
        <v>63964</v>
      </c>
      <c r="M48" s="72">
        <v>62832</v>
      </c>
      <c r="N48" s="68"/>
      <c r="O48" s="68" t="s">
        <v>19</v>
      </c>
      <c r="P48" s="61"/>
      <c r="Q48" s="61"/>
    </row>
    <row r="49" spans="1:17" ht="12" customHeight="1">
      <c r="A49" s="37"/>
      <c r="B49" s="37"/>
      <c r="C49" s="37"/>
      <c r="D49" s="37"/>
      <c r="E49" s="91"/>
      <c r="F49" s="91"/>
      <c r="G49" s="91"/>
      <c r="H49" s="91"/>
      <c r="I49" s="91"/>
      <c r="J49" s="91"/>
      <c r="K49" s="66"/>
      <c r="L49" s="66"/>
      <c r="M49" s="66"/>
      <c r="N49" s="37"/>
      <c r="O49" s="37"/>
      <c r="P49" s="13"/>
      <c r="Q49" s="13"/>
    </row>
    <row r="50" spans="1:17">
      <c r="A50" s="37" t="s">
        <v>38</v>
      </c>
      <c r="B50" s="37"/>
      <c r="C50" s="37"/>
      <c r="D50" s="37"/>
      <c r="E50" s="37"/>
      <c r="F50" s="37"/>
      <c r="G50" s="37"/>
      <c r="H50" s="37"/>
      <c r="I50" s="74" t="s">
        <v>39</v>
      </c>
      <c r="J50" s="37"/>
      <c r="K50" s="37"/>
      <c r="L50" s="37"/>
      <c r="M50" s="37"/>
      <c r="N50" s="37"/>
      <c r="O50" s="37"/>
      <c r="P50" s="13"/>
      <c r="Q50" s="13"/>
    </row>
    <row r="51" spans="1:17">
      <c r="B51" s="37" t="s">
        <v>40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13"/>
      <c r="Q51" s="13"/>
    </row>
    <row r="52" spans="1:17">
      <c r="A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13"/>
      <c r="Q52" s="13"/>
    </row>
    <row r="53" spans="1:17">
      <c r="A53" s="1"/>
      <c r="B53" s="1" t="s">
        <v>0</v>
      </c>
      <c r="C53" s="2">
        <v>1.2</v>
      </c>
      <c r="D53" s="1" t="s">
        <v>1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3"/>
      <c r="B54" s="1" t="s">
        <v>2</v>
      </c>
      <c r="C54" s="2">
        <v>1.2</v>
      </c>
      <c r="D54" s="1" t="s">
        <v>3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N55" s="4"/>
      <c r="O55" s="4"/>
    </row>
    <row r="56" spans="1:17">
      <c r="A56" s="6" t="s">
        <v>4</v>
      </c>
      <c r="B56" s="6"/>
      <c r="C56" s="6"/>
      <c r="D56" s="7"/>
      <c r="E56" s="8" t="s">
        <v>5</v>
      </c>
      <c r="F56" s="9"/>
      <c r="G56" s="10"/>
      <c r="H56" s="8" t="s">
        <v>6</v>
      </c>
      <c r="I56" s="9"/>
      <c r="J56" s="10"/>
      <c r="K56" s="8" t="s">
        <v>7</v>
      </c>
      <c r="L56" s="9"/>
      <c r="M56" s="10"/>
      <c r="N56" s="11" t="s">
        <v>8</v>
      </c>
      <c r="O56" s="12"/>
      <c r="P56" s="13"/>
      <c r="Q56" s="13"/>
    </row>
    <row r="57" spans="1:17">
      <c r="A57" s="14"/>
      <c r="B57" s="14"/>
      <c r="C57" s="14"/>
      <c r="D57" s="15"/>
      <c r="E57" s="16" t="s">
        <v>9</v>
      </c>
      <c r="F57" s="17" t="s">
        <v>10</v>
      </c>
      <c r="G57" s="18" t="s">
        <v>11</v>
      </c>
      <c r="H57" s="19" t="s">
        <v>9</v>
      </c>
      <c r="I57" s="17" t="s">
        <v>10</v>
      </c>
      <c r="J57" s="19" t="s">
        <v>11</v>
      </c>
      <c r="K57" s="20" t="s">
        <v>9</v>
      </c>
      <c r="L57" s="17" t="s">
        <v>10</v>
      </c>
      <c r="M57" s="19" t="s">
        <v>11</v>
      </c>
      <c r="N57" s="21"/>
      <c r="O57" s="22"/>
      <c r="P57" s="13"/>
      <c r="Q57" s="13"/>
    </row>
    <row r="58" spans="1:17">
      <c r="A58" s="23"/>
      <c r="B58" s="23"/>
      <c r="C58" s="23"/>
      <c r="D58" s="24"/>
      <c r="E58" s="25" t="s">
        <v>12</v>
      </c>
      <c r="F58" s="26" t="s">
        <v>13</v>
      </c>
      <c r="G58" s="27" t="s">
        <v>14</v>
      </c>
      <c r="H58" s="28" t="s">
        <v>12</v>
      </c>
      <c r="I58" s="26" t="s">
        <v>13</v>
      </c>
      <c r="J58" s="28" t="s">
        <v>14</v>
      </c>
      <c r="K58" s="26" t="s">
        <v>12</v>
      </c>
      <c r="L58" s="26" t="s">
        <v>13</v>
      </c>
      <c r="M58" s="28" t="s">
        <v>14</v>
      </c>
      <c r="N58" s="29"/>
      <c r="O58" s="30"/>
      <c r="P58" s="13"/>
      <c r="Q58" s="13"/>
    </row>
    <row r="59" spans="1:17" s="79" customFormat="1">
      <c r="A59" s="3" t="s">
        <v>67</v>
      </c>
      <c r="B59" s="3"/>
      <c r="C59" s="3"/>
      <c r="D59" s="3"/>
      <c r="E59" s="32">
        <v>31143</v>
      </c>
      <c r="F59" s="33">
        <v>15506</v>
      </c>
      <c r="G59" s="34">
        <v>15637</v>
      </c>
      <c r="H59" s="32">
        <v>31228</v>
      </c>
      <c r="I59" s="33">
        <v>15531</v>
      </c>
      <c r="J59" s="34">
        <v>15697</v>
      </c>
      <c r="K59" s="35">
        <f>SUM(L59:M59)</f>
        <v>31271</v>
      </c>
      <c r="L59" s="35">
        <f>SUM(L60:L61)</f>
        <v>15568</v>
      </c>
      <c r="M59" s="92">
        <f>SUM(M60:M61)</f>
        <v>15703</v>
      </c>
      <c r="N59" s="3" t="s">
        <v>68</v>
      </c>
      <c r="O59" s="3"/>
      <c r="P59" s="56"/>
      <c r="Q59" s="56"/>
    </row>
    <row r="60" spans="1:17" s="81" customFormat="1">
      <c r="A60" s="37"/>
      <c r="B60" s="37" t="s">
        <v>69</v>
      </c>
      <c r="C60" s="37"/>
      <c r="D60" s="37"/>
      <c r="E60" s="38">
        <v>4491</v>
      </c>
      <c r="F60" s="39">
        <v>2191</v>
      </c>
      <c r="G60" s="40">
        <v>2300</v>
      </c>
      <c r="H60" s="38">
        <v>4469</v>
      </c>
      <c r="I60" s="39">
        <v>2162</v>
      </c>
      <c r="J60" s="40">
        <v>2307</v>
      </c>
      <c r="K60" s="39">
        <f t="shared" ref="K60:K71" si="2">SUM(L60:M60)</f>
        <v>4452</v>
      </c>
      <c r="L60" s="45">
        <v>2168</v>
      </c>
      <c r="M60" s="86">
        <v>2284</v>
      </c>
      <c r="N60" s="37"/>
      <c r="O60" s="37" t="s">
        <v>70</v>
      </c>
      <c r="P60" s="59"/>
      <c r="Q60" s="59"/>
    </row>
    <row r="61" spans="1:17" s="82" customFormat="1">
      <c r="A61" s="37"/>
      <c r="B61" s="37" t="s">
        <v>18</v>
      </c>
      <c r="C61" s="37"/>
      <c r="D61" s="37"/>
      <c r="E61" s="38">
        <v>26652</v>
      </c>
      <c r="F61" s="39">
        <v>13315</v>
      </c>
      <c r="G61" s="40">
        <v>13337</v>
      </c>
      <c r="H61" s="38">
        <v>26759</v>
      </c>
      <c r="I61" s="39">
        <v>13369</v>
      </c>
      <c r="J61" s="40">
        <v>13390</v>
      </c>
      <c r="K61" s="39">
        <f t="shared" si="2"/>
        <v>26819</v>
      </c>
      <c r="L61" s="45">
        <v>13400</v>
      </c>
      <c r="M61" s="86">
        <v>13419</v>
      </c>
      <c r="N61" s="37"/>
      <c r="O61" s="37" t="s">
        <v>19</v>
      </c>
      <c r="P61" s="61"/>
      <c r="Q61" s="61"/>
    </row>
    <row r="62" spans="1:17" s="79" customFormat="1">
      <c r="A62" s="3" t="s">
        <v>71</v>
      </c>
      <c r="B62" s="3"/>
      <c r="C62" s="3"/>
      <c r="D62" s="3"/>
      <c r="E62" s="32">
        <v>52969</v>
      </c>
      <c r="F62" s="33">
        <v>26557</v>
      </c>
      <c r="G62" s="34">
        <v>26412</v>
      </c>
      <c r="H62" s="32">
        <v>53058</v>
      </c>
      <c r="I62" s="33">
        <v>26629</v>
      </c>
      <c r="J62" s="34">
        <v>26429</v>
      </c>
      <c r="K62" s="33">
        <f t="shared" si="2"/>
        <v>53065</v>
      </c>
      <c r="L62" s="33">
        <f>SUM(L63:L64)</f>
        <v>26599</v>
      </c>
      <c r="M62" s="34">
        <f>SUM(M63:M64)</f>
        <v>26466</v>
      </c>
      <c r="N62" s="3" t="s">
        <v>72</v>
      </c>
      <c r="O62" s="54"/>
      <c r="P62" s="56"/>
      <c r="Q62" s="56"/>
    </row>
    <row r="63" spans="1:17" s="81" customFormat="1">
      <c r="A63" s="73"/>
      <c r="B63" s="73" t="s">
        <v>73</v>
      </c>
      <c r="C63" s="73"/>
      <c r="D63" s="88"/>
      <c r="E63" s="38">
        <v>2519</v>
      </c>
      <c r="F63" s="39">
        <v>1267</v>
      </c>
      <c r="G63" s="40">
        <v>1252</v>
      </c>
      <c r="H63" s="38">
        <v>2480</v>
      </c>
      <c r="I63" s="39">
        <v>1234</v>
      </c>
      <c r="J63" s="40">
        <v>1246</v>
      </c>
      <c r="K63" s="39">
        <f t="shared" si="2"/>
        <v>2449</v>
      </c>
      <c r="L63" s="45">
        <v>1218</v>
      </c>
      <c r="M63" s="86">
        <v>1231</v>
      </c>
      <c r="N63" s="37"/>
      <c r="O63" s="58" t="s">
        <v>74</v>
      </c>
      <c r="P63" s="59"/>
      <c r="Q63" s="59"/>
    </row>
    <row r="64" spans="1:17" s="82" customFormat="1">
      <c r="A64" s="58"/>
      <c r="B64" s="58" t="s">
        <v>18</v>
      </c>
      <c r="C64" s="65"/>
      <c r="D64" s="66"/>
      <c r="E64" s="38">
        <v>50450</v>
      </c>
      <c r="F64" s="39">
        <v>25290</v>
      </c>
      <c r="G64" s="40">
        <v>25160</v>
      </c>
      <c r="H64" s="38">
        <v>50578</v>
      </c>
      <c r="I64" s="39">
        <v>25395</v>
      </c>
      <c r="J64" s="40">
        <v>25183</v>
      </c>
      <c r="K64" s="39">
        <f t="shared" si="2"/>
        <v>50616</v>
      </c>
      <c r="L64" s="45">
        <v>25381</v>
      </c>
      <c r="M64" s="86">
        <v>25235</v>
      </c>
      <c r="N64" s="37"/>
      <c r="O64" s="37" t="s">
        <v>19</v>
      </c>
      <c r="P64" s="61"/>
      <c r="Q64" s="61"/>
    </row>
    <row r="65" spans="1:17" s="79" customFormat="1">
      <c r="A65" s="3" t="s">
        <v>75</v>
      </c>
      <c r="B65" s="3"/>
      <c r="C65" s="3"/>
      <c r="D65" s="3"/>
      <c r="E65" s="32">
        <v>40497</v>
      </c>
      <c r="F65" s="33">
        <v>20643</v>
      </c>
      <c r="G65" s="34">
        <v>19854</v>
      </c>
      <c r="H65" s="32">
        <v>40814</v>
      </c>
      <c r="I65" s="33">
        <v>20787</v>
      </c>
      <c r="J65" s="34">
        <v>20027</v>
      </c>
      <c r="K65" s="33">
        <f t="shared" si="2"/>
        <v>40993</v>
      </c>
      <c r="L65" s="33">
        <f>SUM(L66:L67)</f>
        <v>20848</v>
      </c>
      <c r="M65" s="34">
        <f>SUM(M66:M67)</f>
        <v>20145</v>
      </c>
      <c r="N65" s="3" t="s">
        <v>76</v>
      </c>
      <c r="O65" s="54"/>
      <c r="P65" s="56"/>
      <c r="Q65" s="56"/>
    </row>
    <row r="66" spans="1:17" s="81" customFormat="1">
      <c r="A66" s="37"/>
      <c r="B66" s="37" t="s">
        <v>77</v>
      </c>
      <c r="C66" s="37"/>
      <c r="D66" s="37"/>
      <c r="E66" s="38">
        <v>6418</v>
      </c>
      <c r="F66" s="39">
        <v>3203</v>
      </c>
      <c r="G66" s="40">
        <v>3215</v>
      </c>
      <c r="H66" s="38">
        <v>6470</v>
      </c>
      <c r="I66" s="39">
        <v>3213</v>
      </c>
      <c r="J66" s="40">
        <v>3257</v>
      </c>
      <c r="K66" s="39">
        <f t="shared" si="2"/>
        <v>6509</v>
      </c>
      <c r="L66" s="45">
        <v>3231</v>
      </c>
      <c r="M66" s="86">
        <v>3278</v>
      </c>
      <c r="N66" s="37"/>
      <c r="O66" s="37" t="s">
        <v>78</v>
      </c>
      <c r="P66" s="59"/>
      <c r="Q66" s="59"/>
    </row>
    <row r="67" spans="1:17" s="82" customFormat="1">
      <c r="A67" s="37"/>
      <c r="B67" s="37" t="s">
        <v>18</v>
      </c>
      <c r="C67" s="37"/>
      <c r="D67" s="37"/>
      <c r="E67" s="38">
        <v>34079</v>
      </c>
      <c r="F67" s="39">
        <v>17440</v>
      </c>
      <c r="G67" s="40">
        <v>16639</v>
      </c>
      <c r="H67" s="38">
        <v>34344</v>
      </c>
      <c r="I67" s="39">
        <v>17574</v>
      </c>
      <c r="J67" s="40">
        <v>16770</v>
      </c>
      <c r="K67" s="39">
        <f t="shared" si="2"/>
        <v>34484</v>
      </c>
      <c r="L67" s="45">
        <v>17617</v>
      </c>
      <c r="M67" s="86">
        <v>16867</v>
      </c>
      <c r="N67" s="58"/>
      <c r="O67" s="37" t="s">
        <v>19</v>
      </c>
      <c r="P67" s="61"/>
      <c r="Q67" s="61"/>
    </row>
    <row r="68" spans="1:17" s="79" customFormat="1">
      <c r="A68" s="3" t="s">
        <v>79</v>
      </c>
      <c r="B68" s="3"/>
      <c r="C68" s="3"/>
      <c r="D68" s="3"/>
      <c r="E68" s="32">
        <v>37695</v>
      </c>
      <c r="F68" s="33">
        <v>19151</v>
      </c>
      <c r="G68" s="34">
        <v>18544</v>
      </c>
      <c r="H68" s="32">
        <v>37846</v>
      </c>
      <c r="I68" s="33">
        <v>19260</v>
      </c>
      <c r="J68" s="34">
        <v>18586</v>
      </c>
      <c r="K68" s="33">
        <f t="shared" si="2"/>
        <v>38000</v>
      </c>
      <c r="L68" s="85">
        <v>19288</v>
      </c>
      <c r="M68" s="93">
        <v>18712</v>
      </c>
      <c r="N68" s="3" t="s">
        <v>80</v>
      </c>
      <c r="O68" s="3"/>
      <c r="P68" s="56"/>
      <c r="Q68" s="56"/>
    </row>
    <row r="69" spans="1:17" s="79" customFormat="1">
      <c r="A69" s="94" t="s">
        <v>81</v>
      </c>
      <c r="B69" s="94"/>
      <c r="C69" s="94"/>
      <c r="D69" s="94"/>
      <c r="E69" s="32">
        <v>46416</v>
      </c>
      <c r="F69" s="33">
        <v>23422</v>
      </c>
      <c r="G69" s="34">
        <v>22994</v>
      </c>
      <c r="H69" s="32">
        <v>46716</v>
      </c>
      <c r="I69" s="33">
        <v>23585</v>
      </c>
      <c r="J69" s="34">
        <v>23131</v>
      </c>
      <c r="K69" s="33">
        <f t="shared" si="2"/>
        <v>46760</v>
      </c>
      <c r="L69" s="85">
        <v>23587</v>
      </c>
      <c r="M69" s="93">
        <v>23173</v>
      </c>
      <c r="N69" s="94" t="s">
        <v>82</v>
      </c>
      <c r="O69" s="94"/>
      <c r="P69" s="56"/>
      <c r="Q69" s="56"/>
    </row>
    <row r="70" spans="1:17" s="79" customFormat="1">
      <c r="A70" s="89" t="s">
        <v>83</v>
      </c>
      <c r="B70" s="89"/>
      <c r="C70" s="89"/>
      <c r="D70" s="63"/>
      <c r="E70" s="32">
        <v>35092</v>
      </c>
      <c r="F70" s="33">
        <v>17373</v>
      </c>
      <c r="G70" s="34">
        <v>17719</v>
      </c>
      <c r="H70" s="32">
        <v>35030</v>
      </c>
      <c r="I70" s="33">
        <v>17343</v>
      </c>
      <c r="J70" s="34">
        <v>17687</v>
      </c>
      <c r="K70" s="33">
        <f t="shared" si="2"/>
        <v>34980</v>
      </c>
      <c r="L70" s="85">
        <v>17351</v>
      </c>
      <c r="M70" s="93">
        <v>17629</v>
      </c>
      <c r="N70" s="95" t="s">
        <v>84</v>
      </c>
      <c r="O70" s="94"/>
      <c r="P70" s="56"/>
      <c r="Q70" s="56"/>
    </row>
    <row r="71" spans="1:17" s="79" customFormat="1">
      <c r="A71" s="96" t="s">
        <v>85</v>
      </c>
      <c r="B71" s="96"/>
      <c r="C71" s="28"/>
      <c r="D71" s="28"/>
      <c r="E71" s="97">
        <v>35496</v>
      </c>
      <c r="F71" s="98">
        <v>17796</v>
      </c>
      <c r="G71" s="99">
        <v>17700</v>
      </c>
      <c r="H71" s="97">
        <v>35541</v>
      </c>
      <c r="I71" s="98">
        <v>17842</v>
      </c>
      <c r="J71" s="99">
        <v>17699</v>
      </c>
      <c r="K71" s="98">
        <f t="shared" si="2"/>
        <v>35493</v>
      </c>
      <c r="L71" s="100">
        <v>17772</v>
      </c>
      <c r="M71" s="101">
        <v>17721</v>
      </c>
      <c r="N71" s="102" t="s">
        <v>86</v>
      </c>
      <c r="O71" s="102"/>
      <c r="P71" s="56"/>
      <c r="Q71" s="56"/>
    </row>
    <row r="72" spans="1:17">
      <c r="P72" s="13"/>
      <c r="Q72" s="13"/>
    </row>
    <row r="73" spans="1:17">
      <c r="A73" s="37" t="s">
        <v>38</v>
      </c>
      <c r="I73" s="74" t="s">
        <v>87</v>
      </c>
      <c r="P73" s="13"/>
      <c r="Q73" s="13"/>
    </row>
    <row r="74" spans="1:17">
      <c r="B74" s="37" t="s">
        <v>40</v>
      </c>
      <c r="P74" s="13"/>
      <c r="Q74" s="13"/>
    </row>
    <row r="75" spans="1:17" ht="16.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13"/>
      <c r="Q75" s="13"/>
    </row>
    <row r="76" spans="1:17" ht="3" hidden="1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13"/>
      <c r="Q76" s="13"/>
    </row>
    <row r="77" spans="1:17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13"/>
      <c r="Q77" s="13"/>
    </row>
    <row r="78" spans="1:17">
      <c r="A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13"/>
      <c r="Q78" s="13"/>
    </row>
  </sheetData>
  <mergeCells count="18">
    <mergeCell ref="A56:D58"/>
    <mergeCell ref="E56:G56"/>
    <mergeCell ref="H56:J56"/>
    <mergeCell ref="K56:M56"/>
    <mergeCell ref="N56:O58"/>
    <mergeCell ref="A29:D31"/>
    <mergeCell ref="E29:G29"/>
    <mergeCell ref="H29:J29"/>
    <mergeCell ref="K29:M29"/>
    <mergeCell ref="N29:O31"/>
    <mergeCell ref="A32:D32"/>
    <mergeCell ref="A4:D6"/>
    <mergeCell ref="E4:G4"/>
    <mergeCell ref="H4:J4"/>
    <mergeCell ref="K4:M4"/>
    <mergeCell ref="N4:O6"/>
    <mergeCell ref="A7:D7"/>
    <mergeCell ref="N7:O7"/>
  </mergeCells>
  <pageMargins left="0.55118110236220474" right="0.22" top="0.78740157480314965" bottom="0.59055118110236227" header="0.51181102362204722" footer="0.51181102362204722"/>
  <pageSetup paperSize="9" scale="97" orientation="landscape" horizontalDpi="1200" verticalDpi="1200" r:id="rId1"/>
  <headerFooter alignWithMargins="0"/>
  <rowBreaks count="2" manualBreakCount="2">
    <brk id="25" min="1" max="16" man="1"/>
    <brk id="52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2017-05-30T03:40:30Z</dcterms:created>
  <dcterms:modified xsi:type="dcterms:W3CDTF">2017-05-30T03:40:37Z</dcterms:modified>
</cp:coreProperties>
</file>