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9720" windowHeight="5970" tabRatio="713"/>
  </bookViews>
  <sheets>
    <sheet name="T-3.3" sheetId="25" r:id="rId1"/>
  </sheets>
  <calcPr calcId="124519"/>
</workbook>
</file>

<file path=xl/calcChain.xml><?xml version="1.0" encoding="utf-8"?>
<calcChain xmlns="http://schemas.openxmlformats.org/spreadsheetml/2006/main">
  <c r="S22" i="25"/>
  <c r="S21"/>
  <c r="S20"/>
  <c r="S19"/>
  <c r="S18"/>
  <c r="S17"/>
  <c r="S16"/>
  <c r="S15"/>
  <c r="S14"/>
  <c r="S13"/>
  <c r="G22"/>
  <c r="G21"/>
  <c r="G20"/>
  <c r="G19"/>
  <c r="G18"/>
  <c r="G17"/>
  <c r="G16"/>
  <c r="G15"/>
  <c r="G14"/>
  <c r="G13"/>
  <c r="I12" l="1"/>
  <c r="K12"/>
  <c r="E21"/>
  <c r="E20"/>
  <c r="E18"/>
  <c r="E15"/>
  <c r="E14"/>
  <c r="E13"/>
  <c r="E16"/>
  <c r="E17"/>
  <c r="E19"/>
  <c r="E22"/>
  <c r="E23"/>
  <c r="Q12"/>
  <c r="M12"/>
  <c r="O12"/>
  <c r="S12"/>
  <c r="G12" l="1"/>
  <c r="E12" l="1"/>
</calcChain>
</file>

<file path=xl/sharedStrings.xml><?xml version="1.0" encoding="utf-8"?>
<sst xmlns="http://schemas.openxmlformats.org/spreadsheetml/2006/main" count="85" uniqueCount="63">
  <si>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</si>
  <si>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</si>
  <si>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</si>
  <si>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</si>
  <si>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</si>
  <si>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</si>
  <si>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Education Commission</t>
  </si>
  <si>
    <t>รวม</t>
  </si>
  <si>
    <t>Total</t>
  </si>
  <si>
    <t>Others</t>
  </si>
  <si>
    <t>ประถมศึกษา</t>
  </si>
  <si>
    <t>Elementary</t>
  </si>
  <si>
    <t>Secondary</t>
  </si>
  <si>
    <t>ก่อนประถมศึกษา</t>
  </si>
  <si>
    <t>มัธยมศึกษา</t>
  </si>
  <si>
    <t>Pre-elementary</t>
  </si>
  <si>
    <t xml:space="preserve">TABLE </t>
  </si>
  <si>
    <t xml:space="preserve">ตาราง    </t>
  </si>
  <si>
    <t>อำเภอเมืองพัทลุง</t>
  </si>
  <si>
    <t>อำเภอกงหรา</t>
  </si>
  <si>
    <t>อำเภอเขาชัยสน</t>
  </si>
  <si>
    <t>อำเภอตะโหมด</t>
  </si>
  <si>
    <t>อำเภอควนขนุน</t>
  </si>
  <si>
    <t>อำเภอปากพะยูน</t>
  </si>
  <si>
    <t>อำเภอศรีบรรพต</t>
  </si>
  <si>
    <t>อำเภอป่าบอน</t>
  </si>
  <si>
    <t>อำเภอบางแก้ว</t>
  </si>
  <si>
    <t>อำเภอป่าพะยอม</t>
  </si>
  <si>
    <t xml:space="preserve"> Mueang Phatthalung District</t>
  </si>
  <si>
    <t xml:space="preserve"> Kong Ra District</t>
  </si>
  <si>
    <t xml:space="preserve"> Khao Chaison District</t>
  </si>
  <si>
    <t xml:space="preserve"> Tamot District</t>
  </si>
  <si>
    <t xml:space="preserve"> Khuan Khanun District</t>
  </si>
  <si>
    <t xml:space="preserve"> Pak Phayun District</t>
  </si>
  <si>
    <t xml:space="preserve"> Si Banphot District</t>
  </si>
  <si>
    <t xml:space="preserve"> Pa Bon District</t>
  </si>
  <si>
    <t xml:space="preserve"> Bang Kaeo District</t>
  </si>
  <si>
    <t xml:space="preserve"> Pa Phayom District</t>
  </si>
  <si>
    <t>-</t>
  </si>
  <si>
    <t>อำเภอศรีนครินทร์</t>
  </si>
  <si>
    <t xml:space="preserve"> Srinagarindra District</t>
  </si>
  <si>
    <t>Administration</t>
  </si>
  <si>
    <t>อำเภอ</t>
  </si>
  <si>
    <t>District</t>
  </si>
  <si>
    <t>ระดับการศึกษา Level of education</t>
  </si>
  <si>
    <t>กรมส่งเสริม</t>
  </si>
  <si>
    <t>การปกครอง</t>
  </si>
  <si>
    <t xml:space="preserve">Office of the Basic </t>
  </si>
  <si>
    <t>ส่วนท้องถิ่น</t>
  </si>
  <si>
    <t xml:space="preserve">Office of the Private </t>
  </si>
  <si>
    <t xml:space="preserve">Department of </t>
  </si>
  <si>
    <t xml:space="preserve"> Education Commission</t>
  </si>
  <si>
    <t xml:space="preserve">Local </t>
  </si>
  <si>
    <r>
      <t xml:space="preserve">       </t>
    </r>
    <r>
      <rPr>
        <vertAlign val="superscript"/>
        <sz val="12"/>
        <rFont val="TH SarabunPSK"/>
        <family val="2"/>
      </rPr>
      <t xml:space="preserve"> </t>
    </r>
    <r>
      <rPr>
        <sz val="12"/>
        <rFont val="TH SarabunPSK"/>
        <family val="2"/>
      </rPr>
      <t xml:space="preserve">  1/  รวม  สำนักงานตำรวจแห่งชาติ (โรงเรียนตำรวจตระเวนชายแดน)</t>
    </r>
  </si>
  <si>
    <r>
      <t xml:space="preserve">      </t>
    </r>
    <r>
      <rPr>
        <vertAlign val="superscript"/>
        <sz val="12"/>
        <rFont val="TH SarabunPSK"/>
        <family val="2"/>
      </rPr>
      <t xml:space="preserve"> </t>
    </r>
    <r>
      <rPr>
        <sz val="12"/>
        <rFont val="TH SarabunPSK"/>
        <family val="2"/>
      </rPr>
      <t xml:space="preserve">  1/    Including  The Royal Police Department (The Border Patrol Police School)</t>
    </r>
  </si>
  <si>
    <r>
      <t>อื่นๆ</t>
    </r>
    <r>
      <rPr>
        <vertAlign val="superscript"/>
        <sz val="14"/>
        <rFont val="TH SarabunPSK"/>
        <family val="2"/>
      </rPr>
      <t>1/</t>
    </r>
  </si>
  <si>
    <t>รวมยอด</t>
  </si>
  <si>
    <t xml:space="preserve">Source : Phatthalung Educational Service Area Office Area 1 Area 2 </t>
  </si>
  <si>
    <t>ที่มา : สำนักงานเขตพื้นที่การศึกษาพัทลุง เขต 1 เขต 2</t>
  </si>
  <si>
    <t xml:space="preserve">         สำนักงานเขตพื้นที่การศึกษามัธยมศึกษาเขต 12</t>
  </si>
  <si>
    <t xml:space="preserve">              The Secondary Educational Service Area Office 12</t>
  </si>
  <si>
    <t>ห้องเรียน จำแนกตามสังกัด  และระดับการศึกษา เป็นรายอำเภอ ปีการศึกษา 2557</t>
  </si>
  <si>
    <t>Classroom by Jurisdiction, Level of Education and District : Academic Year 2014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</si>
</sst>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_-* #,##0_-;\-* #,##0_-;_-* &quot;-&quot;??_-;_-@_-"/>
  </numFmts>
  <fonts count="15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b/>
      <sz val="13"/>
      <name val="TH SarabunPSK"/>
      <family val="2"/>
    </font>
    <font>
      <sz val="14"/>
      <color theme="1"/>
      <name val="TH SarabunPSK"/>
      <family val="2"/>
    </font>
    <font>
      <sz val="12"/>
      <color theme="0"/>
      <name val="AngsanaUPC"/>
      <family val="1"/>
      <charset val="22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 applyAlignment="1"/>
    <xf numFmtId="0" fontId="4" fillId="0" borderId="8" xfId="0" applyFont="1" applyBorder="1" applyAlignment="1"/>
    <xf numFmtId="0" fontId="4" fillId="0" borderId="7" xfId="0" applyFont="1" applyBorder="1" applyAlignment="1">
      <alignment horizontal="centerContinuous"/>
    </xf>
    <xf numFmtId="0" fontId="4" fillId="0" borderId="0" xfId="0" applyFont="1" applyAlignment="1"/>
    <xf numFmtId="0" fontId="8" fillId="0" borderId="0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4" fillId="0" borderId="4" xfId="0" applyFont="1" applyBorder="1" applyAlignment="1">
      <alignment horizontal="centerContinuous"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188" fontId="3" fillId="0" borderId="0" xfId="0" applyNumberFormat="1" applyFont="1" applyBorder="1" applyAlignment="1"/>
    <xf numFmtId="0" fontId="4" fillId="0" borderId="6" xfId="0" applyFont="1" applyBorder="1" applyAlignment="1">
      <alignment horizontal="centerContinuous"/>
    </xf>
    <xf numFmtId="0" fontId="4" fillId="0" borderId="10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 applyBorder="1" applyAlignment="1"/>
    <xf numFmtId="0" fontId="4" fillId="0" borderId="7" xfId="0" applyFont="1" applyBorder="1" applyAlignment="1"/>
    <xf numFmtId="0" fontId="4" fillId="0" borderId="9" xfId="0" applyFont="1" applyBorder="1" applyAlignment="1">
      <alignment horizontal="centerContinuous"/>
    </xf>
    <xf numFmtId="0" fontId="4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6" xfId="0" applyFont="1" applyBorder="1" applyAlignment="1"/>
    <xf numFmtId="0" fontId="7" fillId="0" borderId="3" xfId="0" applyFont="1" applyBorder="1" applyAlignment="1"/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vertical="center" shrinkToFit="1"/>
    </xf>
    <xf numFmtId="0" fontId="7" fillId="0" borderId="0" xfId="0" applyFont="1" applyAlignment="1"/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/>
    <xf numFmtId="0" fontId="7" fillId="0" borderId="7" xfId="0" applyFont="1" applyBorder="1" applyAlignment="1"/>
    <xf numFmtId="0" fontId="7" fillId="0" borderId="8" xfId="0" applyFont="1" applyBorder="1" applyAlignment="1"/>
    <xf numFmtId="0" fontId="7" fillId="0" borderId="9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/>
    <xf numFmtId="0" fontId="7" fillId="0" borderId="2" xfId="0" applyFont="1" applyBorder="1" applyAlignment="1">
      <alignment horizontal="center"/>
    </xf>
    <xf numFmtId="188" fontId="6" fillId="0" borderId="0" xfId="1" applyNumberFormat="1" applyFont="1" applyBorder="1" applyAlignment="1">
      <alignment vertical="center"/>
    </xf>
    <xf numFmtId="188" fontId="6" fillId="0" borderId="3" xfId="1" applyNumberFormat="1" applyFont="1" applyBorder="1" applyAlignment="1">
      <alignment vertical="center"/>
    </xf>
    <xf numFmtId="188" fontId="6" fillId="0" borderId="6" xfId="1" applyNumberFormat="1" applyFont="1" applyBorder="1" applyAlignment="1">
      <alignment vertical="center"/>
    </xf>
    <xf numFmtId="188" fontId="6" fillId="0" borderId="6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/>
    </xf>
    <xf numFmtId="0" fontId="4" fillId="0" borderId="10" xfId="0" applyFont="1" applyBorder="1" applyAlignment="1"/>
    <xf numFmtId="0" fontId="4" fillId="0" borderId="1" xfId="0" applyFont="1" applyBorder="1" applyAlignment="1"/>
    <xf numFmtId="0" fontId="4" fillId="0" borderId="6" xfId="0" applyFont="1" applyBorder="1" applyAlignment="1"/>
    <xf numFmtId="0" fontId="4" fillId="0" borderId="6" xfId="0" applyFont="1" applyBorder="1" applyAlignment="1">
      <alignment horizontal="right"/>
    </xf>
    <xf numFmtId="188" fontId="4" fillId="0" borderId="3" xfId="0" applyNumberFormat="1" applyFont="1" applyBorder="1" applyAlignment="1"/>
    <xf numFmtId="188" fontId="4" fillId="0" borderId="6" xfId="0" applyNumberFormat="1" applyFont="1" applyBorder="1" applyAlignment="1"/>
    <xf numFmtId="0" fontId="12" fillId="0" borderId="0" xfId="0" applyFont="1"/>
    <xf numFmtId="0" fontId="13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/>
    </xf>
    <xf numFmtId="188" fontId="11" fillId="0" borderId="6" xfId="1" applyNumberFormat="1" applyFont="1" applyBorder="1" applyAlignment="1">
      <alignment vertical="center"/>
    </xf>
    <xf numFmtId="188" fontId="11" fillId="0" borderId="0" xfId="1" applyNumberFormat="1" applyFont="1" applyBorder="1" applyAlignment="1">
      <alignment vertical="center"/>
    </xf>
    <xf numFmtId="188" fontId="11" fillId="0" borderId="3" xfId="1" applyNumberFormat="1" applyFont="1" applyBorder="1" applyAlignment="1">
      <alignment vertical="center"/>
    </xf>
    <xf numFmtId="188" fontId="11" fillId="0" borderId="6" xfId="1" applyNumberFormat="1" applyFont="1" applyBorder="1" applyAlignment="1">
      <alignment horizontal="right" vertical="center"/>
    </xf>
    <xf numFmtId="188" fontId="11" fillId="0" borderId="0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188" fontId="11" fillId="0" borderId="6" xfId="1" applyNumberFormat="1" applyFont="1" applyFill="1" applyBorder="1" applyAlignment="1">
      <alignment horizontal="right" vertical="center"/>
    </xf>
    <xf numFmtId="188" fontId="11" fillId="0" borderId="0" xfId="1" applyNumberFormat="1" applyFont="1" applyFill="1" applyBorder="1" applyAlignment="1">
      <alignment vertical="center"/>
    </xf>
    <xf numFmtId="188" fontId="11" fillId="0" borderId="3" xfId="1" applyNumberFormat="1" applyFont="1" applyFill="1" applyBorder="1" applyAlignment="1">
      <alignment vertical="center"/>
    </xf>
    <xf numFmtId="188" fontId="11" fillId="0" borderId="3" xfId="1" applyNumberFormat="1" applyFont="1" applyFill="1" applyBorder="1" applyAlignment="1">
      <alignment horizontal="right" vertical="center"/>
    </xf>
    <xf numFmtId="188" fontId="11" fillId="0" borderId="0" xfId="1" applyNumberFormat="1" applyFont="1" applyFill="1" applyBorder="1" applyAlignment="1">
      <alignment horizontal="right" vertical="center"/>
    </xf>
    <xf numFmtId="188" fontId="11" fillId="0" borderId="6" xfId="1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/>
    <xf numFmtId="0" fontId="14" fillId="0" borderId="3" xfId="0" applyFont="1" applyFill="1" applyBorder="1" applyAlignment="1"/>
    <xf numFmtId="0" fontId="14" fillId="0" borderId="0" xfId="0" applyFont="1" applyFill="1" applyAlignment="1"/>
    <xf numFmtId="0" fontId="14" fillId="0" borderId="0" xfId="0" applyFont="1" applyBorder="1" applyAlignment="1"/>
    <xf numFmtId="0" fontId="11" fillId="0" borderId="3" xfId="0" applyFont="1" applyBorder="1" applyAlignment="1">
      <alignment vertical="center"/>
    </xf>
    <xf numFmtId="0" fontId="14" fillId="0" borderId="3" xfId="0" applyFont="1" applyBorder="1" applyAlignment="1"/>
    <xf numFmtId="0" fontId="14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8"/>
  <sheetViews>
    <sheetView showGridLines="0" tabSelected="1" workbookViewId="0">
      <pane xSplit="19920" topLeftCell="M1"/>
      <selection activeCell="G28" sqref="G28"/>
      <selection pane="topRight" activeCell="G28" sqref="G28"/>
    </sheetView>
  </sheetViews>
  <sheetFormatPr defaultRowHeight="18.75"/>
  <cols>
    <col min="1" max="1" width="1.7109375" style="11" customWidth="1"/>
    <col min="2" max="2" width="6.42578125" style="11" customWidth="1"/>
    <col min="3" max="3" width="4.85546875" style="11" customWidth="1"/>
    <col min="4" max="4" width="5.5703125" style="11" customWidth="1"/>
    <col min="5" max="5" width="9.5703125" style="11" customWidth="1"/>
    <col min="6" max="6" width="3" style="11" customWidth="1"/>
    <col min="7" max="7" width="13" style="11" customWidth="1"/>
    <col min="8" max="8" width="7" style="11" customWidth="1"/>
    <col min="9" max="9" width="13.28515625" style="11" customWidth="1"/>
    <col min="10" max="10" width="7.28515625" style="11" customWidth="1"/>
    <col min="11" max="11" width="10.28515625" style="11" customWidth="1"/>
    <col min="12" max="12" width="5.5703125" style="11" customWidth="1"/>
    <col min="13" max="13" width="8.42578125" style="11" customWidth="1"/>
    <col min="14" max="14" width="2.7109375" style="11" customWidth="1"/>
    <col min="15" max="15" width="9.5703125" style="11" customWidth="1"/>
    <col min="16" max="16" width="4" style="11" customWidth="1"/>
    <col min="17" max="17" width="9.140625" style="11" customWidth="1"/>
    <col min="18" max="18" width="2.5703125" style="11" customWidth="1"/>
    <col min="19" max="19" width="9.7109375" style="11" customWidth="1"/>
    <col min="20" max="20" width="3.28515625" style="11" customWidth="1"/>
    <col min="21" max="21" width="24.85546875" style="11" bestFit="1" customWidth="1"/>
    <col min="22" max="22" width="2.28515625" style="11" customWidth="1"/>
    <col min="23" max="23" width="4.140625" style="11" customWidth="1"/>
    <col min="24" max="16384" width="9.140625" style="11"/>
  </cols>
  <sheetData>
    <row r="1" spans="1:23" s="20" customFormat="1" ht="21">
      <c r="B1" s="1" t="s">
        <v>17</v>
      </c>
      <c r="C1" s="2">
        <v>3.3</v>
      </c>
      <c r="D1" s="1" t="s">
        <v>61</v>
      </c>
    </row>
    <row r="2" spans="1:23" s="21" customFormat="1" ht="21">
      <c r="B2" s="22" t="s">
        <v>16</v>
      </c>
      <c r="C2" s="2">
        <v>3.3</v>
      </c>
      <c r="D2" s="22" t="s">
        <v>62</v>
      </c>
      <c r="S2" s="23"/>
      <c r="T2" s="23"/>
    </row>
    <row r="3" spans="1:23" ht="6" customHeight="1"/>
    <row r="4" spans="1:23" ht="24" customHeight="1">
      <c r="A4" s="103" t="s">
        <v>42</v>
      </c>
      <c r="B4" s="103"/>
      <c r="C4" s="103"/>
      <c r="D4" s="104"/>
      <c r="E4" s="57"/>
      <c r="F4" s="58"/>
      <c r="G4" s="95" t="s">
        <v>0</v>
      </c>
      <c r="H4" s="96"/>
      <c r="I4" s="96"/>
      <c r="J4" s="96"/>
      <c r="K4" s="96"/>
      <c r="L4" s="96"/>
      <c r="M4" s="96"/>
      <c r="N4" s="108"/>
      <c r="O4" s="95" t="s">
        <v>44</v>
      </c>
      <c r="P4" s="96"/>
      <c r="Q4" s="96"/>
      <c r="R4" s="96"/>
      <c r="S4" s="96"/>
      <c r="T4" s="108"/>
      <c r="U4" s="100" t="s">
        <v>43</v>
      </c>
    </row>
    <row r="5" spans="1:23" ht="21" customHeight="1">
      <c r="A5" s="105"/>
      <c r="B5" s="105"/>
      <c r="C5" s="105"/>
      <c r="D5" s="97"/>
      <c r="E5" s="59"/>
      <c r="G5" s="24" t="s">
        <v>1</v>
      </c>
      <c r="H5" s="24"/>
      <c r="I5" s="25" t="s">
        <v>3</v>
      </c>
      <c r="J5" s="15"/>
      <c r="K5" s="26" t="s">
        <v>45</v>
      </c>
      <c r="L5" s="26"/>
      <c r="M5" s="47"/>
      <c r="N5" s="48"/>
      <c r="O5" s="27"/>
      <c r="P5" s="27"/>
      <c r="Q5" s="59"/>
      <c r="R5" s="50"/>
      <c r="S5" s="57"/>
      <c r="T5" s="28"/>
      <c r="U5" s="101"/>
    </row>
    <row r="6" spans="1:23" ht="21" customHeight="1">
      <c r="A6" s="105"/>
      <c r="B6" s="105"/>
      <c r="C6" s="105"/>
      <c r="D6" s="97"/>
      <c r="E6" s="5" t="s">
        <v>7</v>
      </c>
      <c r="F6" s="6"/>
      <c r="G6" s="4" t="s">
        <v>2</v>
      </c>
      <c r="H6" s="3"/>
      <c r="I6" s="3" t="s">
        <v>4</v>
      </c>
      <c r="J6" s="4"/>
      <c r="K6" s="27" t="s">
        <v>46</v>
      </c>
      <c r="L6" s="27"/>
      <c r="M6" s="60" t="s">
        <v>55</v>
      </c>
      <c r="N6" s="6"/>
      <c r="O6" s="3" t="s">
        <v>13</v>
      </c>
      <c r="P6" s="4"/>
      <c r="Q6" s="93" t="s">
        <v>10</v>
      </c>
      <c r="R6" s="94"/>
      <c r="S6" s="93" t="s">
        <v>14</v>
      </c>
      <c r="T6" s="94"/>
      <c r="U6" s="101"/>
    </row>
    <row r="7" spans="1:23" ht="21" customHeight="1">
      <c r="A7" s="105"/>
      <c r="B7" s="105"/>
      <c r="C7" s="105"/>
      <c r="D7" s="97"/>
      <c r="E7" s="5" t="s">
        <v>8</v>
      </c>
      <c r="F7" s="46"/>
      <c r="G7" s="24" t="s">
        <v>47</v>
      </c>
      <c r="H7" s="24"/>
      <c r="I7" s="24" t="s">
        <v>5</v>
      </c>
      <c r="J7" s="4"/>
      <c r="K7" s="3" t="s">
        <v>48</v>
      </c>
      <c r="L7" s="3"/>
      <c r="M7" s="60" t="s">
        <v>9</v>
      </c>
      <c r="N7" s="6"/>
      <c r="O7" s="3" t="s">
        <v>15</v>
      </c>
      <c r="P7" s="4"/>
      <c r="Q7" s="93" t="s">
        <v>11</v>
      </c>
      <c r="R7" s="94"/>
      <c r="S7" s="93" t="s">
        <v>12</v>
      </c>
      <c r="T7" s="94"/>
      <c r="U7" s="101"/>
    </row>
    <row r="8" spans="1:23" ht="21" customHeight="1">
      <c r="A8" s="105"/>
      <c r="B8" s="105"/>
      <c r="C8" s="105"/>
      <c r="D8" s="97"/>
      <c r="E8" s="59"/>
      <c r="F8" s="28"/>
      <c r="G8" s="4" t="s">
        <v>6</v>
      </c>
      <c r="H8" s="4"/>
      <c r="I8" s="4" t="s">
        <v>49</v>
      </c>
      <c r="J8" s="4"/>
      <c r="K8" s="4" t="s">
        <v>50</v>
      </c>
      <c r="L8" s="4"/>
      <c r="M8" s="59"/>
      <c r="N8" s="50"/>
      <c r="O8" s="27"/>
      <c r="P8" s="27"/>
      <c r="Q8" s="59"/>
      <c r="R8" s="50"/>
      <c r="S8" s="59"/>
      <c r="T8" s="28"/>
      <c r="U8" s="101"/>
    </row>
    <row r="9" spans="1:23" ht="21" customHeight="1">
      <c r="A9" s="105"/>
      <c r="B9" s="105"/>
      <c r="C9" s="105"/>
      <c r="D9" s="97"/>
      <c r="E9" s="59"/>
      <c r="F9" s="28"/>
      <c r="G9" s="24"/>
      <c r="H9" s="3"/>
      <c r="I9" s="4" t="s">
        <v>51</v>
      </c>
      <c r="J9" s="4"/>
      <c r="K9" s="4" t="s">
        <v>52</v>
      </c>
      <c r="L9" s="4"/>
      <c r="M9" s="59"/>
      <c r="N9" s="50"/>
      <c r="O9" s="27"/>
      <c r="P9" s="27"/>
      <c r="Q9" s="62"/>
      <c r="R9" s="61"/>
      <c r="S9" s="59"/>
      <c r="T9" s="28"/>
      <c r="U9" s="101"/>
    </row>
    <row r="10" spans="1:23" ht="21" customHeight="1">
      <c r="A10" s="106"/>
      <c r="B10" s="106"/>
      <c r="C10" s="106"/>
      <c r="D10" s="107"/>
      <c r="E10" s="8"/>
      <c r="F10" s="29"/>
      <c r="G10" s="30"/>
      <c r="H10" s="7"/>
      <c r="I10" s="30"/>
      <c r="J10" s="7"/>
      <c r="K10" s="30" t="s">
        <v>41</v>
      </c>
      <c r="L10" s="7"/>
      <c r="M10" s="31"/>
      <c r="N10" s="49"/>
      <c r="O10" s="10"/>
      <c r="P10" s="7"/>
      <c r="Q10" s="8"/>
      <c r="R10" s="9"/>
      <c r="S10" s="8"/>
      <c r="T10" s="29"/>
      <c r="U10" s="102"/>
    </row>
    <row r="11" spans="1:23" s="39" customFormat="1" ht="3" customHeight="1">
      <c r="A11" s="32"/>
      <c r="B11" s="32"/>
      <c r="C11" s="32"/>
      <c r="D11" s="33"/>
      <c r="E11" s="34"/>
      <c r="F11" s="42"/>
      <c r="G11" s="34"/>
      <c r="H11" s="35"/>
      <c r="I11" s="36"/>
      <c r="J11" s="37"/>
      <c r="K11" s="36"/>
      <c r="L11" s="37"/>
      <c r="M11" s="36"/>
      <c r="N11" s="56"/>
      <c r="O11" s="36"/>
      <c r="P11" s="37"/>
      <c r="Q11" s="36"/>
      <c r="R11" s="37"/>
      <c r="S11" s="36"/>
      <c r="T11" s="51"/>
      <c r="U11" s="38"/>
    </row>
    <row r="12" spans="1:23" s="41" customFormat="1" ht="24" customHeight="1">
      <c r="A12" s="98" t="s">
        <v>56</v>
      </c>
      <c r="B12" s="98"/>
      <c r="C12" s="98"/>
      <c r="D12" s="99"/>
      <c r="E12" s="54">
        <f>SUM(G12:M12)</f>
        <v>3293</v>
      </c>
      <c r="F12" s="52"/>
      <c r="G12" s="54">
        <f>SUM(G13:G23)</f>
        <v>2837</v>
      </c>
      <c r="H12" s="52"/>
      <c r="I12" s="54">
        <f>SUM(I13:I23)</f>
        <v>231</v>
      </c>
      <c r="J12" s="52"/>
      <c r="K12" s="55">
        <f>SUM(K13:K23)</f>
        <v>217</v>
      </c>
      <c r="L12" s="53"/>
      <c r="M12" s="54">
        <f>SUM(M13:M23)</f>
        <v>8</v>
      </c>
      <c r="N12" s="52"/>
      <c r="O12" s="54">
        <f>SUM(O13:O23)</f>
        <v>637</v>
      </c>
      <c r="P12" s="53"/>
      <c r="Q12" s="54">
        <f>SUM(P13:Q23)</f>
        <v>1832</v>
      </c>
      <c r="R12" s="52"/>
      <c r="S12" s="54">
        <f>SUM(S13:S23)</f>
        <v>824</v>
      </c>
      <c r="T12" s="53"/>
      <c r="U12" s="40" t="s">
        <v>8</v>
      </c>
      <c r="V12" s="16"/>
      <c r="W12" s="16"/>
    </row>
    <row r="13" spans="1:23" s="74" customFormat="1" ht="23.1" customHeight="1">
      <c r="A13" s="64"/>
      <c r="B13" s="65" t="s">
        <v>18</v>
      </c>
      <c r="C13" s="64"/>
      <c r="D13" s="66"/>
      <c r="E13" s="67">
        <f t="shared" ref="E13:E23" si="0">SUM(G13:M13)</f>
        <v>917</v>
      </c>
      <c r="F13" s="68"/>
      <c r="G13" s="67">
        <f>338+240</f>
        <v>578</v>
      </c>
      <c r="H13" s="68"/>
      <c r="I13" s="67">
        <v>181</v>
      </c>
      <c r="J13" s="69"/>
      <c r="K13" s="70">
        <v>158</v>
      </c>
      <c r="L13" s="69"/>
      <c r="M13" s="70" t="s">
        <v>38</v>
      </c>
      <c r="N13" s="71"/>
      <c r="O13" s="67">
        <v>158</v>
      </c>
      <c r="P13" s="69"/>
      <c r="Q13" s="67">
        <v>436</v>
      </c>
      <c r="R13" s="69"/>
      <c r="S13" s="78">
        <f>83+240</f>
        <v>323</v>
      </c>
      <c r="T13" s="69"/>
      <c r="U13" s="72" t="s">
        <v>28</v>
      </c>
      <c r="V13" s="73"/>
      <c r="W13" s="73"/>
    </row>
    <row r="14" spans="1:23" s="85" customFormat="1" ht="23.1" customHeight="1">
      <c r="A14" s="75"/>
      <c r="B14" s="76" t="s">
        <v>19</v>
      </c>
      <c r="C14" s="75"/>
      <c r="D14" s="77"/>
      <c r="E14" s="67">
        <f t="shared" si="0"/>
        <v>171</v>
      </c>
      <c r="F14" s="68"/>
      <c r="G14" s="78">
        <f>154+17</f>
        <v>171</v>
      </c>
      <c r="H14" s="79"/>
      <c r="I14" s="78" t="s">
        <v>38</v>
      </c>
      <c r="J14" s="80"/>
      <c r="K14" s="78"/>
      <c r="L14" s="81"/>
      <c r="M14" s="78" t="s">
        <v>38</v>
      </c>
      <c r="N14" s="82"/>
      <c r="O14" s="83">
        <v>40</v>
      </c>
      <c r="P14" s="80"/>
      <c r="Q14" s="78">
        <v>108</v>
      </c>
      <c r="R14" s="81"/>
      <c r="S14" s="78">
        <f>6+17</f>
        <v>23</v>
      </c>
      <c r="T14" s="81"/>
      <c r="U14" s="84" t="s">
        <v>29</v>
      </c>
    </row>
    <row r="15" spans="1:23" s="85" customFormat="1" ht="23.1" customHeight="1">
      <c r="A15" s="75"/>
      <c r="B15" s="76" t="s">
        <v>20</v>
      </c>
      <c r="C15" s="75"/>
      <c r="D15" s="77"/>
      <c r="E15" s="67">
        <f t="shared" si="0"/>
        <v>289</v>
      </c>
      <c r="F15" s="68"/>
      <c r="G15" s="78">
        <f>227+34</f>
        <v>261</v>
      </c>
      <c r="H15" s="79"/>
      <c r="I15" s="78" t="s">
        <v>38</v>
      </c>
      <c r="J15" s="80"/>
      <c r="K15" s="78">
        <v>28</v>
      </c>
      <c r="L15" s="81"/>
      <c r="M15" s="78" t="s">
        <v>38</v>
      </c>
      <c r="N15" s="82"/>
      <c r="O15" s="83">
        <v>58</v>
      </c>
      <c r="P15" s="80"/>
      <c r="Q15" s="78">
        <v>183</v>
      </c>
      <c r="R15" s="81"/>
      <c r="S15" s="78">
        <f>14+34</f>
        <v>48</v>
      </c>
      <c r="T15" s="81"/>
      <c r="U15" s="84" t="s">
        <v>30</v>
      </c>
    </row>
    <row r="16" spans="1:23" s="88" customFormat="1" ht="23.1" customHeight="1">
      <c r="A16" s="86"/>
      <c r="B16" s="76" t="s">
        <v>21</v>
      </c>
      <c r="C16" s="86"/>
      <c r="D16" s="87"/>
      <c r="E16" s="67">
        <f t="shared" si="0"/>
        <v>195</v>
      </c>
      <c r="F16" s="68"/>
      <c r="G16" s="78">
        <f>126+53</f>
        <v>179</v>
      </c>
      <c r="H16" s="79"/>
      <c r="I16" s="78" t="s">
        <v>38</v>
      </c>
      <c r="J16" s="80"/>
      <c r="K16" s="78">
        <v>16</v>
      </c>
      <c r="L16" s="81"/>
      <c r="M16" s="78" t="s">
        <v>38</v>
      </c>
      <c r="N16" s="82"/>
      <c r="O16" s="83">
        <v>33</v>
      </c>
      <c r="P16" s="80"/>
      <c r="Q16" s="78">
        <v>106</v>
      </c>
      <c r="R16" s="81"/>
      <c r="S16" s="78">
        <f>3+53</f>
        <v>56</v>
      </c>
      <c r="T16" s="81"/>
      <c r="U16" s="84" t="s">
        <v>31</v>
      </c>
    </row>
    <row r="17" spans="1:21" s="88" customFormat="1" ht="23.1" customHeight="1">
      <c r="A17" s="86"/>
      <c r="B17" s="76" t="s">
        <v>22</v>
      </c>
      <c r="C17" s="86"/>
      <c r="D17" s="87"/>
      <c r="E17" s="67">
        <f t="shared" si="0"/>
        <v>518</v>
      </c>
      <c r="F17" s="68"/>
      <c r="G17" s="83">
        <f>400+93</f>
        <v>493</v>
      </c>
      <c r="H17" s="79"/>
      <c r="I17" s="83">
        <v>17</v>
      </c>
      <c r="J17" s="80"/>
      <c r="K17" s="78">
        <v>8</v>
      </c>
      <c r="L17" s="81"/>
      <c r="M17" s="78" t="s">
        <v>38</v>
      </c>
      <c r="N17" s="82"/>
      <c r="O17" s="83">
        <v>105</v>
      </c>
      <c r="P17" s="80"/>
      <c r="Q17" s="83">
        <v>286</v>
      </c>
      <c r="R17" s="80"/>
      <c r="S17" s="83">
        <f>34+93</f>
        <v>127</v>
      </c>
      <c r="T17" s="80"/>
      <c r="U17" s="84" t="s">
        <v>32</v>
      </c>
    </row>
    <row r="18" spans="1:21" s="88" customFormat="1" ht="23.1" customHeight="1">
      <c r="A18" s="86"/>
      <c r="B18" s="76" t="s">
        <v>23</v>
      </c>
      <c r="C18" s="86"/>
      <c r="D18" s="87"/>
      <c r="E18" s="67">
        <f t="shared" si="0"/>
        <v>379</v>
      </c>
      <c r="F18" s="68"/>
      <c r="G18" s="78">
        <f>297+82</f>
        <v>379</v>
      </c>
      <c r="H18" s="79"/>
      <c r="I18" s="78" t="s">
        <v>38</v>
      </c>
      <c r="J18" s="80"/>
      <c r="K18" s="78"/>
      <c r="L18" s="81"/>
      <c r="M18" s="78" t="s">
        <v>38</v>
      </c>
      <c r="N18" s="82"/>
      <c r="O18" s="83">
        <v>71</v>
      </c>
      <c r="P18" s="80"/>
      <c r="Q18" s="78">
        <v>217</v>
      </c>
      <c r="R18" s="81"/>
      <c r="S18" s="78">
        <f>9+82</f>
        <v>91</v>
      </c>
      <c r="T18" s="81"/>
      <c r="U18" s="84" t="s">
        <v>33</v>
      </c>
    </row>
    <row r="19" spans="1:21" s="88" customFormat="1" ht="23.1" customHeight="1">
      <c r="A19" s="86"/>
      <c r="B19" s="76" t="s">
        <v>24</v>
      </c>
      <c r="C19" s="86"/>
      <c r="D19" s="87"/>
      <c r="E19" s="67">
        <f t="shared" si="0"/>
        <v>118</v>
      </c>
      <c r="F19" s="68"/>
      <c r="G19" s="78">
        <f>100+18</f>
        <v>118</v>
      </c>
      <c r="H19" s="79"/>
      <c r="I19" s="78" t="s">
        <v>38</v>
      </c>
      <c r="J19" s="80"/>
      <c r="K19" s="78" t="s">
        <v>38</v>
      </c>
      <c r="L19" s="81"/>
      <c r="M19" s="78" t="s">
        <v>38</v>
      </c>
      <c r="N19" s="82"/>
      <c r="O19" s="83">
        <v>25</v>
      </c>
      <c r="P19" s="80"/>
      <c r="Q19" s="83">
        <v>66</v>
      </c>
      <c r="R19" s="80"/>
      <c r="S19" s="83">
        <f>9+18</f>
        <v>27</v>
      </c>
      <c r="T19" s="80"/>
      <c r="U19" s="84" t="s">
        <v>34</v>
      </c>
    </row>
    <row r="20" spans="1:21" s="88" customFormat="1" ht="23.1" customHeight="1">
      <c r="A20" s="86"/>
      <c r="B20" s="76" t="s">
        <v>25</v>
      </c>
      <c r="C20" s="86"/>
      <c r="D20" s="87"/>
      <c r="E20" s="67">
        <f t="shared" si="0"/>
        <v>209</v>
      </c>
      <c r="F20" s="68"/>
      <c r="G20" s="78">
        <f>195+14</f>
        <v>209</v>
      </c>
      <c r="H20" s="79"/>
      <c r="I20" s="78" t="s">
        <v>38</v>
      </c>
      <c r="J20" s="80"/>
      <c r="K20" s="78"/>
      <c r="L20" s="81"/>
      <c r="M20" s="78" t="s">
        <v>38</v>
      </c>
      <c r="N20" s="82"/>
      <c r="O20" s="83">
        <v>48</v>
      </c>
      <c r="P20" s="80"/>
      <c r="Q20" s="78">
        <v>136</v>
      </c>
      <c r="R20" s="81"/>
      <c r="S20" s="78">
        <f>11+14</f>
        <v>25</v>
      </c>
      <c r="T20" s="81"/>
      <c r="U20" s="84" t="s">
        <v>35</v>
      </c>
    </row>
    <row r="21" spans="1:21" s="88" customFormat="1" ht="23.1" customHeight="1">
      <c r="A21" s="86"/>
      <c r="B21" s="76" t="s">
        <v>26</v>
      </c>
      <c r="C21" s="86"/>
      <c r="D21" s="87"/>
      <c r="E21" s="67">
        <f t="shared" si="0"/>
        <v>142</v>
      </c>
      <c r="F21" s="68"/>
      <c r="G21" s="78">
        <f>114+21</f>
        <v>135</v>
      </c>
      <c r="H21" s="79"/>
      <c r="I21" s="78" t="s">
        <v>38</v>
      </c>
      <c r="J21" s="80"/>
      <c r="K21" s="78">
        <v>7</v>
      </c>
      <c r="L21" s="81"/>
      <c r="M21" s="78" t="s">
        <v>38</v>
      </c>
      <c r="N21" s="82"/>
      <c r="O21" s="83">
        <v>22</v>
      </c>
      <c r="P21" s="80"/>
      <c r="Q21" s="78">
        <v>90</v>
      </c>
      <c r="R21" s="81"/>
      <c r="S21" s="78">
        <f>9+21</f>
        <v>30</v>
      </c>
      <c r="T21" s="81"/>
      <c r="U21" s="84" t="s">
        <v>36</v>
      </c>
    </row>
    <row r="22" spans="1:21" s="92" customFormat="1" ht="23.1" customHeight="1">
      <c r="A22" s="89"/>
      <c r="B22" s="90" t="s">
        <v>27</v>
      </c>
      <c r="C22" s="89"/>
      <c r="D22" s="91"/>
      <c r="E22" s="67">
        <f t="shared" si="0"/>
        <v>246</v>
      </c>
      <c r="F22" s="68"/>
      <c r="G22" s="67">
        <f>158+47</f>
        <v>205</v>
      </c>
      <c r="H22" s="68"/>
      <c r="I22" s="67">
        <v>33</v>
      </c>
      <c r="J22" s="69"/>
      <c r="K22" s="70" t="s">
        <v>38</v>
      </c>
      <c r="L22" s="69"/>
      <c r="M22" s="70">
        <v>8</v>
      </c>
      <c r="N22" s="71"/>
      <c r="O22" s="67">
        <v>53</v>
      </c>
      <c r="P22" s="69"/>
      <c r="Q22" s="67">
        <v>131</v>
      </c>
      <c r="R22" s="69"/>
      <c r="S22" s="67">
        <f>15+47</f>
        <v>62</v>
      </c>
      <c r="T22" s="69"/>
      <c r="U22" s="73" t="s">
        <v>37</v>
      </c>
    </row>
    <row r="23" spans="1:21" s="92" customFormat="1" ht="23.1" customHeight="1">
      <c r="A23" s="89"/>
      <c r="B23" s="90" t="s">
        <v>39</v>
      </c>
      <c r="C23" s="89"/>
      <c r="D23" s="91"/>
      <c r="E23" s="67">
        <f t="shared" si="0"/>
        <v>109</v>
      </c>
      <c r="F23" s="68"/>
      <c r="G23" s="67">
        <v>109</v>
      </c>
      <c r="H23" s="68"/>
      <c r="I23" s="70" t="s">
        <v>38</v>
      </c>
      <c r="J23" s="69"/>
      <c r="K23" s="70" t="s">
        <v>38</v>
      </c>
      <c r="L23" s="69"/>
      <c r="M23" s="78" t="s">
        <v>38</v>
      </c>
      <c r="N23" s="71"/>
      <c r="O23" s="67">
        <v>24</v>
      </c>
      <c r="P23" s="69"/>
      <c r="Q23" s="67">
        <v>73</v>
      </c>
      <c r="R23" s="69"/>
      <c r="S23" s="67">
        <v>12</v>
      </c>
      <c r="T23" s="69"/>
      <c r="U23" s="73" t="s">
        <v>40</v>
      </c>
    </row>
    <row r="24" spans="1:21" s="39" customFormat="1" ht="3" customHeight="1">
      <c r="A24" s="43"/>
      <c r="B24" s="43"/>
      <c r="C24" s="43"/>
      <c r="D24" s="44"/>
      <c r="E24" s="45"/>
      <c r="F24" s="43"/>
      <c r="G24" s="45"/>
      <c r="H24" s="44"/>
      <c r="I24" s="45"/>
      <c r="J24" s="44"/>
      <c r="K24" s="45" t="s">
        <v>38</v>
      </c>
      <c r="L24" s="44"/>
      <c r="M24" s="45"/>
      <c r="N24" s="43"/>
      <c r="O24" s="45"/>
      <c r="P24" s="44"/>
      <c r="Q24" s="45"/>
      <c r="R24" s="44"/>
      <c r="S24" s="45"/>
      <c r="T24" s="44"/>
      <c r="U24" s="43"/>
    </row>
    <row r="25" spans="1:21" s="39" customFormat="1" ht="3" customHeight="1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1" ht="19.5">
      <c r="E26" s="13" t="s">
        <v>53</v>
      </c>
      <c r="F26" s="13"/>
      <c r="G26" s="13"/>
      <c r="H26" s="13"/>
      <c r="I26" s="12"/>
      <c r="J26" s="12"/>
      <c r="K26" s="12"/>
      <c r="L26" s="12"/>
      <c r="M26" s="14" t="s">
        <v>54</v>
      </c>
      <c r="N26" s="14"/>
    </row>
    <row r="27" spans="1:21" s="13" customFormat="1" ht="15.75">
      <c r="E27" s="13" t="s">
        <v>58</v>
      </c>
      <c r="M27" s="14" t="s">
        <v>57</v>
      </c>
    </row>
    <row r="28" spans="1:21" s="63" customFormat="1" ht="18">
      <c r="E28" s="17" t="s">
        <v>59</v>
      </c>
      <c r="F28" s="17"/>
      <c r="G28" s="17"/>
      <c r="H28" s="17"/>
      <c r="I28" s="17"/>
      <c r="J28" s="17"/>
      <c r="L28" s="17"/>
      <c r="M28" s="19" t="s">
        <v>60</v>
      </c>
      <c r="N28" s="18"/>
      <c r="O28" s="17"/>
      <c r="P28" s="19"/>
      <c r="Q28" s="17"/>
      <c r="R28" s="17"/>
      <c r="S28" s="17"/>
    </row>
  </sheetData>
  <mergeCells count="9">
    <mergeCell ref="S7:T7"/>
    <mergeCell ref="A12:D12"/>
    <mergeCell ref="U4:U10"/>
    <mergeCell ref="A4:D10"/>
    <mergeCell ref="G4:N4"/>
    <mergeCell ref="Q6:R6"/>
    <mergeCell ref="Q7:R7"/>
    <mergeCell ref="O4:T4"/>
    <mergeCell ref="S6:T6"/>
  </mergeCells>
  <phoneticPr fontId="2" type="noConversion"/>
  <printOptions horizontalCentered="1"/>
  <pageMargins left="0.39370078740157483" right="0.19685039370078741" top="0.98425196850393704" bottom="0.59055118110236227" header="0.51181102362204722" footer="0.5118110236220472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T-3.3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WarcomPT</cp:lastModifiedBy>
  <cp:lastPrinted>2015-08-13T04:43:41Z</cp:lastPrinted>
  <dcterms:created xsi:type="dcterms:W3CDTF">1997-06-13T10:07:54Z</dcterms:created>
  <dcterms:modified xsi:type="dcterms:W3CDTF">2015-10-12T07:30:56Z</dcterms:modified>
</cp:coreProperties>
</file>