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75" windowWidth="20055" windowHeight="7935"/>
  </bookViews>
  <sheets>
    <sheet name="T-19.3" sheetId="1" r:id="rId1"/>
    <sheet name="T-19.3 (2)" sheetId="2" r:id="rId2"/>
    <sheet name="T-19.3 (3)" sheetId="3" r:id="rId3"/>
    <sheet name="T-19.3 (4)" sheetId="4" r:id="rId4"/>
    <sheet name="T-19.3 (5)" sheetId="5" r:id="rId5"/>
    <sheet name="T-19.3 (6)" sheetId="6" r:id="rId6"/>
  </sheets>
  <definedNames>
    <definedName name="_xlnm.Print_Area" localSheetId="0">'T-19.3'!$A$1:$Q$29</definedName>
    <definedName name="_xlnm.Print_Area" localSheetId="1">'T-19.3 (2)'!$A$1:$P$31</definedName>
    <definedName name="_xlnm.Print_Area" localSheetId="2">'T-19.3 (3)'!$A$1:$Q$30</definedName>
    <definedName name="_xlnm.Print_Area" localSheetId="3">'T-19.3 (4)'!$A$1:$Q$30</definedName>
    <definedName name="_xlnm.Print_Area" localSheetId="4">'T-19.3 (5)'!$A$1:$P$30</definedName>
    <definedName name="_xlnm.Print_Area" localSheetId="5">'T-19.3 (6)'!$A$1:$Q$30</definedName>
  </definedNames>
  <calcPr calcId="125725" calcMode="manual"/>
</workbook>
</file>

<file path=xl/calcChain.xml><?xml version="1.0" encoding="utf-8"?>
<calcChain xmlns="http://schemas.openxmlformats.org/spreadsheetml/2006/main">
  <c r="E13" i="6"/>
  <c r="F13"/>
  <c r="G13"/>
  <c r="H13"/>
  <c r="I13"/>
  <c r="J13"/>
  <c r="K13"/>
  <c r="L13"/>
  <c r="M13"/>
  <c r="E17"/>
  <c r="F17"/>
  <c r="G17"/>
  <c r="H17"/>
  <c r="I17"/>
  <c r="J17"/>
  <c r="K17"/>
  <c r="L17"/>
  <c r="M17"/>
  <c r="E21"/>
  <c r="F21"/>
  <c r="G21"/>
  <c r="I21"/>
  <c r="J21"/>
  <c r="K21"/>
  <c r="L21"/>
  <c r="M21"/>
  <c r="E16" i="5"/>
  <c r="F16"/>
  <c r="G16"/>
  <c r="I16"/>
  <c r="J16"/>
  <c r="K16"/>
  <c r="L16"/>
  <c r="M16"/>
  <c r="E22"/>
  <c r="F22"/>
  <c r="G22"/>
  <c r="I22"/>
  <c r="J22"/>
  <c r="K22"/>
  <c r="L22"/>
  <c r="M22"/>
  <c r="E13" i="4"/>
  <c r="F13"/>
  <c r="G13"/>
  <c r="H13"/>
  <c r="I13"/>
  <c r="J13"/>
  <c r="K13"/>
  <c r="L13"/>
  <c r="M13"/>
  <c r="E23"/>
  <c r="F23"/>
  <c r="G23"/>
  <c r="H23"/>
  <c r="I23"/>
  <c r="J23"/>
  <c r="K23"/>
  <c r="L23"/>
  <c r="M23"/>
  <c r="E13" i="3"/>
  <c r="F13"/>
  <c r="G13"/>
  <c r="I13"/>
  <c r="J13"/>
  <c r="K13"/>
  <c r="L13"/>
  <c r="M13"/>
  <c r="E13" i="2"/>
  <c r="F13"/>
  <c r="G13"/>
  <c r="I13"/>
  <c r="J13"/>
  <c r="K13"/>
  <c r="L13"/>
  <c r="M13"/>
  <c r="E21"/>
  <c r="F21"/>
  <c r="G21"/>
  <c r="I21"/>
  <c r="J21"/>
  <c r="K21"/>
  <c r="L21"/>
  <c r="M21"/>
  <c r="E13" i="1"/>
  <c r="G13"/>
  <c r="I13"/>
  <c r="K13"/>
  <c r="M13"/>
  <c r="E14"/>
  <c r="F14"/>
  <c r="F13" s="1"/>
  <c r="G14"/>
  <c r="H14"/>
  <c r="H13" s="1"/>
  <c r="I14"/>
  <c r="J14"/>
  <c r="J13" s="1"/>
  <c r="K14"/>
  <c r="L14"/>
  <c r="L13" s="1"/>
  <c r="M14"/>
</calcChain>
</file>

<file path=xl/sharedStrings.xml><?xml version="1.0" encoding="utf-8"?>
<sst xmlns="http://schemas.openxmlformats.org/spreadsheetml/2006/main" count="475" uniqueCount="189">
  <si>
    <t xml:space="preserve">Trai Trueng </t>
  </si>
  <si>
    <t>ไตรตรึงษ์</t>
  </si>
  <si>
    <t>Thammarong</t>
  </si>
  <si>
    <t xml:space="preserve"> -</t>
  </si>
  <si>
    <t>ธำมรงค์</t>
  </si>
  <si>
    <t>Lan Dokmai</t>
  </si>
  <si>
    <t>ลานดอกไม้</t>
  </si>
  <si>
    <t>Song Tham</t>
  </si>
  <si>
    <t>ทรงธรรม</t>
  </si>
  <si>
    <t>Na Bo Khom</t>
  </si>
  <si>
    <t>นาบ่อคำ</t>
  </si>
  <si>
    <t>Tha Khun Ram</t>
  </si>
  <si>
    <t>ท่าขุนราม</t>
  </si>
  <si>
    <t>Khonthi</t>
  </si>
  <si>
    <t>คณฑี</t>
  </si>
  <si>
    <t>Sa Kaeo</t>
  </si>
  <si>
    <t>สระแก้ว</t>
  </si>
  <si>
    <t>Nakhon Chum</t>
  </si>
  <si>
    <t>นครชุม</t>
  </si>
  <si>
    <t>Wang Thong</t>
  </si>
  <si>
    <t>วังทอง</t>
  </si>
  <si>
    <t>Ang Thong</t>
  </si>
  <si>
    <t>อ่างทอง</t>
  </si>
  <si>
    <t>Khlong Mae Lai</t>
  </si>
  <si>
    <t>คลองแม่ลาย</t>
  </si>
  <si>
    <t>Mueang Kamphaeng Phet</t>
  </si>
  <si>
    <t>เมืองกำแพงเพชร</t>
  </si>
  <si>
    <t>Total</t>
  </si>
  <si>
    <t>รวมยอด</t>
  </si>
  <si>
    <t xml:space="preserve"> </t>
  </si>
  <si>
    <t>expenditure</t>
  </si>
  <si>
    <t>of investment</t>
  </si>
  <si>
    <t>Expenditure</t>
  </si>
  <si>
    <t>utilities</t>
  </si>
  <si>
    <t>duties</t>
  </si>
  <si>
    <t>Organization</t>
  </si>
  <si>
    <t>Central</t>
  </si>
  <si>
    <t xml:space="preserve">Expenditure  </t>
  </si>
  <si>
    <t>Permanent</t>
  </si>
  <si>
    <t>Subsidies</t>
  </si>
  <si>
    <t>Miscellaneous</t>
  </si>
  <si>
    <t>Public</t>
  </si>
  <si>
    <t>Property</t>
  </si>
  <si>
    <t>Fees and fines</t>
  </si>
  <si>
    <t>Taxes and</t>
  </si>
  <si>
    <t>Administration</t>
  </si>
  <si>
    <t>งบกลาง</t>
  </si>
  <si>
    <t>เพื่อการลงทุน</t>
  </si>
  <si>
    <t>รายจ่ายประจำ</t>
  </si>
  <si>
    <t>เงินอุดหนุน</t>
  </si>
  <si>
    <t>เบ็ดเตล็ด</t>
  </si>
  <si>
    <t>สาธารณูปโภค</t>
  </si>
  <si>
    <t>ทรัพย์สิน</t>
  </si>
  <si>
    <t>ค่าปรับ</t>
  </si>
  <si>
    <t>ภาษีอากร</t>
  </si>
  <si>
    <t xml:space="preserve"> องค์การบริหารส่วนตำบล</t>
  </si>
  <si>
    <t xml:space="preserve">District/Subdistrict </t>
  </si>
  <si>
    <t>รายจ่าย</t>
  </si>
  <si>
    <t>ค่าธรรมเนียม</t>
  </si>
  <si>
    <t xml:space="preserve">                  อำเภอ/                     </t>
  </si>
  <si>
    <t>Revenue</t>
  </si>
  <si>
    <t xml:space="preserve">รายได้ </t>
  </si>
  <si>
    <t>(บาท  Baht)</t>
  </si>
  <si>
    <t>Fiscal Year 2015</t>
  </si>
  <si>
    <t xml:space="preserve">Actual Revenue and Expenditure of Subdistrict Administration Organization by Type, District and Subdistrict Administration Organization: </t>
  </si>
  <si>
    <t>Table</t>
  </si>
  <si>
    <t>รายรับ และรายจ่ายจริงขององค์การบริหารส่วนตำบล จำแนกตามประเภท เป็นรายอำเภอ และองค์การบริหารส่วนตำบล ปีงบประมาณ 2558</t>
  </si>
  <si>
    <t xml:space="preserve">ตาราง   </t>
  </si>
  <si>
    <t>Pong Nam Ron</t>
  </si>
  <si>
    <t>โป่งน้ำร้อน</t>
  </si>
  <si>
    <t>Sak Ngam</t>
  </si>
  <si>
    <t>สักงาม</t>
  </si>
  <si>
    <t>Khlong Nam Lai</t>
  </si>
  <si>
    <t>คลองน้ำไหล</t>
  </si>
  <si>
    <t>Khlong Lan</t>
  </si>
  <si>
    <t>คลองลาน</t>
  </si>
  <si>
    <t xml:space="preserve">Nong Mae Teang </t>
  </si>
  <si>
    <t>หนองแม่แตง</t>
  </si>
  <si>
    <t>Phan Thong</t>
  </si>
  <si>
    <t>พานทอง</t>
  </si>
  <si>
    <t>Maha Chai</t>
  </si>
  <si>
    <t>มหาชัย</t>
  </si>
  <si>
    <t>Nong Mai Kong</t>
  </si>
  <si>
    <t>หนองไม้กอง</t>
  </si>
  <si>
    <t>Nong Thong</t>
  </si>
  <si>
    <t>หนองทอง</t>
  </si>
  <si>
    <t>Nong Khla</t>
  </si>
  <si>
    <t>หนองคล้า</t>
  </si>
  <si>
    <t>Sai Ngam</t>
  </si>
  <si>
    <t>ไทรงาม</t>
  </si>
  <si>
    <t>Fiscal Year 2015 (cont.)</t>
  </si>
  <si>
    <t>รายรับ และรายจ่ายจริงขององค์การบริหารส่วนตำบล จำแนกตามประเภท เป็นรายอำเภอ และองค์การบริหารส่วนตำบล ปีงบประมาณ 2558 (ต่อ)</t>
  </si>
  <si>
    <t>Saen To</t>
  </si>
  <si>
    <t>แสนตอ</t>
  </si>
  <si>
    <t>Sa Lok Bat</t>
  </si>
  <si>
    <t>สลกบาตร</t>
  </si>
  <si>
    <t>Yang Sung</t>
  </si>
  <si>
    <t>ยางสูง</t>
  </si>
  <si>
    <t>Ko Tan</t>
  </si>
  <si>
    <t>เกาะตาล</t>
  </si>
  <si>
    <t xml:space="preserve">Don Taeng </t>
  </si>
  <si>
    <t>ดอนแตง</t>
  </si>
  <si>
    <t>Wang Ham Hae</t>
  </si>
  <si>
    <t>วังหามแห</t>
  </si>
  <si>
    <t>Khong Phai</t>
  </si>
  <si>
    <t>โค้งไผ่</t>
  </si>
  <si>
    <t>Bo Tham</t>
  </si>
  <si>
    <t>บ่อถ้ำ</t>
  </si>
  <si>
    <t>Pa Phutsa</t>
  </si>
  <si>
    <t>ป่าพุทรา</t>
  </si>
  <si>
    <t>Wang Chaphlu</t>
  </si>
  <si>
    <t>วังชะพลู</t>
  </si>
  <si>
    <t>Khanu Waralaksaburi</t>
  </si>
  <si>
    <t>ขาณุวรลักษบุรี</t>
  </si>
  <si>
    <t>Khui Ban Oug</t>
  </si>
  <si>
    <t>คุยบ้านโอง</t>
  </si>
  <si>
    <t>Nong Hua Wua</t>
  </si>
  <si>
    <t>หนองหัววัว</t>
  </si>
  <si>
    <t>Tha Mai</t>
  </si>
  <si>
    <t>ท่าไม้</t>
  </si>
  <si>
    <t>Tham Kratai Thong</t>
  </si>
  <si>
    <t>ถ้ำกระต่ายทอง</t>
  </si>
  <si>
    <t>Phran Kratai</t>
  </si>
  <si>
    <t>พรานกระต่าย</t>
  </si>
  <si>
    <t>Khlong Sombun</t>
  </si>
  <si>
    <t>คลองสมบูรณ์</t>
  </si>
  <si>
    <t>Mae Lat</t>
  </si>
  <si>
    <t>แม่ลาด</t>
  </si>
  <si>
    <t>Hua Thanon</t>
  </si>
  <si>
    <t>หัวถนน</t>
  </si>
  <si>
    <t>Tha Thutsa</t>
  </si>
  <si>
    <t>ท่าพุทรา</t>
  </si>
  <si>
    <t>Wang Bua</t>
  </si>
  <si>
    <t>วังบัว</t>
  </si>
  <si>
    <t>Tah Makhuea</t>
  </si>
  <si>
    <t>ท่ามะเขือ</t>
  </si>
  <si>
    <t>Wang Khaem</t>
  </si>
  <si>
    <t>วังแขม</t>
  </si>
  <si>
    <t>Wang Sai</t>
  </si>
  <si>
    <t>วังไทร</t>
  </si>
  <si>
    <t xml:space="preserve">Khlong Khlung </t>
  </si>
  <si>
    <t>คลองขลุง</t>
  </si>
  <si>
    <t>Khlong Khlung</t>
  </si>
  <si>
    <t>Thung Thong</t>
  </si>
  <si>
    <t>ทุ่งทอง</t>
  </si>
  <si>
    <t>Thawon Watthana</t>
  </si>
  <si>
    <t>ถาวรวัฒนา</t>
  </si>
  <si>
    <t>Sai Thong Watthana</t>
  </si>
  <si>
    <t>ทรายทองวัฒนา</t>
  </si>
  <si>
    <t>Bueng Tahp Raet</t>
  </si>
  <si>
    <t>บึงทับแรต</t>
  </si>
  <si>
    <t>Chanthima</t>
  </si>
  <si>
    <t>จันทิมา</t>
  </si>
  <si>
    <t xml:space="preserve">Non Phluang </t>
  </si>
  <si>
    <t>โนนพลวง</t>
  </si>
  <si>
    <t>Nong Luang</t>
  </si>
  <si>
    <t>หนองหลวง</t>
  </si>
  <si>
    <t>Lan Krabue</t>
  </si>
  <si>
    <t>ลานกระบือ</t>
  </si>
  <si>
    <t>Huai Yang</t>
  </si>
  <si>
    <t>ห้วยยั้ง</t>
  </si>
  <si>
    <t>Wang Khuang</t>
  </si>
  <si>
    <t>วังควง</t>
  </si>
  <si>
    <t>Wang Tabaek</t>
  </si>
  <si>
    <t>วังตะแบก</t>
  </si>
  <si>
    <t xml:space="preserve"> Source:   Kamphaeng Phet Provincial Office Comptroller General</t>
  </si>
  <si>
    <t xml:space="preserve">     ที่มา:  สำนักงานคลังจังหวัดกำแพงเพชร</t>
  </si>
  <si>
    <t>Ko Sam Phi</t>
  </si>
  <si>
    <t>โกสัมพี</t>
  </si>
  <si>
    <t>Phet Chomphu</t>
  </si>
  <si>
    <t>เพชรชมภู</t>
  </si>
  <si>
    <t>Lan Dokmai Tok</t>
  </si>
  <si>
    <t>ลานดอกไม้ตก</t>
  </si>
  <si>
    <t>Kosumpi Nakhon</t>
  </si>
  <si>
    <t>โกสัมพีนคร</t>
  </si>
  <si>
    <t>Bueng Samukke</t>
  </si>
  <si>
    <t>บึงสามัคคี</t>
  </si>
  <si>
    <t>Thep Nimit</t>
  </si>
  <si>
    <t>เทพนิมิตร</t>
  </si>
  <si>
    <t>Wang Cha On</t>
  </si>
  <si>
    <t>วังชะโอน</t>
  </si>
  <si>
    <t>Pang Ta Wai</t>
  </si>
  <si>
    <t>ปางตาไว</t>
  </si>
  <si>
    <t>Hin Dat</t>
  </si>
  <si>
    <t>หินดาต</t>
  </si>
  <si>
    <t>Pho Thong</t>
  </si>
  <si>
    <t>โพธิ์ทอง</t>
  </si>
  <si>
    <t>Pang Silathong</t>
  </si>
  <si>
    <t>ปางศิลาทอง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</si>
</sst>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_-* #,##0_-;\-* #,##0_-;_-* &quot;-&quot;??_-;_-@_-"/>
    <numFmt numFmtId="188" formatCode="0.0"/>
  </numFmts>
  <fonts count="10">
    <font>
      <sz val="14"/>
      <name val="Cordia New"/>
      <charset val="222"/>
    </font>
    <font>
      <sz val="14"/>
      <name val="Cordia New"/>
      <charset val="22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b/>
      <sz val="11"/>
      <name val="TH SarabunPSK"/>
      <family val="2"/>
    </font>
    <font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3">
    <xf numFmtId="0" fontId="0" fillId="0" borderId="0" xfId="0"/>
    <xf numFmtId="0" fontId="2" fillId="0" borderId="0" xfId="0" applyFont="1"/>
    <xf numFmtId="0" fontId="2" fillId="0" borderId="0" xfId="0" applyFont="1" applyBorder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3" fillId="0" borderId="0" xfId="0" applyFont="1"/>
    <xf numFmtId="0" fontId="3" fillId="0" borderId="0" xfId="0" applyFont="1" applyAlignment="1">
      <alignment horizontal="left" indent="1"/>
    </xf>
    <xf numFmtId="0" fontId="3" fillId="0" borderId="0" xfId="0" applyFont="1" applyBorder="1"/>
    <xf numFmtId="187" fontId="3" fillId="0" borderId="4" xfId="1" applyNumberFormat="1" applyFont="1" applyBorder="1"/>
    <xf numFmtId="0" fontId="3" fillId="0" borderId="5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187" fontId="3" fillId="0" borderId="4" xfId="1" applyNumberFormat="1" applyFont="1" applyBorder="1" applyAlignment="1">
      <alignment horizontal="right"/>
    </xf>
    <xf numFmtId="0" fontId="4" fillId="0" borderId="5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0" xfId="0" applyFont="1"/>
    <xf numFmtId="0" fontId="4" fillId="0" borderId="0" xfId="0" applyFont="1" applyBorder="1"/>
    <xf numFmtId="187" fontId="4" fillId="0" borderId="4" xfId="1" applyNumberFormat="1" applyFont="1" applyBorder="1" applyAlignment="1">
      <alignment horizontal="right"/>
    </xf>
    <xf numFmtId="0" fontId="4" fillId="0" borderId="0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6" xfId="0" applyFont="1" applyBorder="1" applyAlignment="1">
      <alignment vertical="center"/>
    </xf>
    <xf numFmtId="0" fontId="6" fillId="0" borderId="5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5" fillId="0" borderId="1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2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2" xfId="0" applyFont="1" applyBorder="1"/>
    <xf numFmtId="0" fontId="0" fillId="0" borderId="3" xfId="0" applyBorder="1"/>
    <xf numFmtId="0" fontId="0" fillId="0" borderId="1" xfId="0" applyBorder="1"/>
    <xf numFmtId="0" fontId="2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0" fillId="0" borderId="5" xfId="0" applyBorder="1"/>
    <xf numFmtId="0" fontId="0" fillId="0" borderId="0" xfId="0" applyBorder="1"/>
    <xf numFmtId="0" fontId="5" fillId="0" borderId="5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3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3" xfId="0" applyFont="1" applyBorder="1" applyAlignment="1">
      <alignment horizontal="center" shrinkToFit="1"/>
    </xf>
    <xf numFmtId="0" fontId="5" fillId="0" borderId="1" xfId="0" applyFont="1" applyBorder="1" applyAlignment="1">
      <alignment horizontal="center" shrinkToFit="1"/>
    </xf>
    <xf numFmtId="0" fontId="5" fillId="0" borderId="7" xfId="0" applyFont="1" applyBorder="1" applyAlignment="1">
      <alignment horizontal="center" shrinkToFit="1"/>
    </xf>
    <xf numFmtId="0" fontId="5" fillId="0" borderId="8" xfId="0" applyFont="1" applyBorder="1" applyAlignment="1">
      <alignment vertical="center"/>
    </xf>
    <xf numFmtId="0" fontId="5" fillId="0" borderId="9" xfId="0" applyFont="1" applyBorder="1" applyAlignment="1">
      <alignment horizontal="center" vertic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 shrinkToFit="1"/>
    </xf>
    <xf numFmtId="0" fontId="5" fillId="0" borderId="8" xfId="0" applyFont="1" applyBorder="1" applyAlignment="1">
      <alignment horizontal="center" shrinkToFit="1"/>
    </xf>
    <xf numFmtId="0" fontId="5" fillId="0" borderId="9" xfId="0" applyFont="1" applyBorder="1" applyAlignment="1">
      <alignment horizontal="center" shrinkToFit="1"/>
    </xf>
    <xf numFmtId="0" fontId="0" fillId="0" borderId="10" xfId="0" applyBorder="1"/>
    <xf numFmtId="0" fontId="0" fillId="0" borderId="8" xfId="0" applyBorder="1"/>
    <xf numFmtId="0" fontId="5" fillId="0" borderId="8" xfId="0" applyFont="1" applyBorder="1"/>
    <xf numFmtId="0" fontId="7" fillId="0" borderId="0" xfId="0" applyFont="1" applyBorder="1"/>
    <xf numFmtId="0" fontId="5" fillId="0" borderId="0" xfId="0" applyFont="1" applyAlignment="1">
      <alignment horizontal="right"/>
    </xf>
    <xf numFmtId="0" fontId="6" fillId="0" borderId="0" xfId="0" applyFont="1" applyBorder="1" applyAlignment="1">
      <alignment horizontal="left"/>
    </xf>
    <xf numFmtId="188" fontId="6" fillId="0" borderId="0" xfId="0" applyNumberFormat="1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left"/>
    </xf>
    <xf numFmtId="0" fontId="3" fillId="0" borderId="4" xfId="0" applyFont="1" applyBorder="1"/>
    <xf numFmtId="43" fontId="3" fillId="0" borderId="4" xfId="1" applyFont="1" applyBorder="1" applyAlignment="1">
      <alignment horizontal="right"/>
    </xf>
    <xf numFmtId="187" fontId="4" fillId="0" borderId="4" xfId="1" applyNumberFormat="1" applyFont="1" applyBorder="1"/>
    <xf numFmtId="43" fontId="2" fillId="0" borderId="4" xfId="1" applyFont="1" applyBorder="1" applyAlignment="1">
      <alignment horizontal="right"/>
    </xf>
    <xf numFmtId="0" fontId="8" fillId="0" borderId="5" xfId="0" applyFont="1" applyBorder="1" applyAlignment="1">
      <alignment horizontal="left"/>
    </xf>
    <xf numFmtId="0" fontId="9" fillId="0" borderId="0" xfId="0" applyFont="1"/>
    <xf numFmtId="187" fontId="3" fillId="0" borderId="5" xfId="1" applyNumberFormat="1" applyFont="1" applyBorder="1"/>
    <xf numFmtId="0" fontId="3" fillId="0" borderId="5" xfId="0" applyFont="1" applyBorder="1"/>
    <xf numFmtId="0" fontId="9" fillId="0" borderId="0" xfId="0" applyFont="1" applyBorder="1"/>
    <xf numFmtId="0" fontId="9" fillId="0" borderId="1" xfId="0" applyFont="1" applyBorder="1"/>
    <xf numFmtId="0" fontId="9" fillId="0" borderId="2" xfId="0" applyFont="1" applyBorder="1"/>
    <xf numFmtId="0" fontId="9" fillId="0" borderId="3" xfId="0" applyFont="1" applyBorder="1"/>
    <xf numFmtId="187" fontId="3" fillId="0" borderId="0" xfId="1" applyNumberFormat="1" applyFont="1"/>
    <xf numFmtId="0" fontId="4" fillId="0" borderId="5" xfId="0" applyFont="1" applyBorder="1" applyAlignment="1">
      <alignment horizont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38100</xdr:colOff>
      <xdr:row>0</xdr:row>
      <xdr:rowOff>0</xdr:rowOff>
    </xdr:from>
    <xdr:to>
      <xdr:col>17</xdr:col>
      <xdr:colOff>85725</xdr:colOff>
      <xdr:row>29</xdr:row>
      <xdr:rowOff>19050</xdr:rowOff>
    </xdr:to>
    <xdr:grpSp>
      <xdr:nvGrpSpPr>
        <xdr:cNvPr id="2" name="Group 125"/>
        <xdr:cNvGrpSpPr>
          <a:grpSpLocks/>
        </xdr:cNvGrpSpPr>
      </xdr:nvGrpSpPr>
      <xdr:grpSpPr bwMode="auto">
        <a:xfrm>
          <a:off x="9544050" y="0"/>
          <a:ext cx="542925" cy="6534150"/>
          <a:chOff x="983" y="0"/>
          <a:chExt cx="74" cy="70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93" y="9"/>
            <a:ext cx="52" cy="120"/>
          </a:xfrm>
          <a:prstGeom prst="rect">
            <a:avLst/>
          </a:prstGeom>
          <a:noFill/>
          <a:ln>
            <a:noFill/>
          </a:ln>
          <a:extLst/>
        </xdr:spPr>
        <xdr:txBody>
          <a:bodyPr vertOverflow="clip" vert="vert" wrap="square" lIns="27432" tIns="32004" rIns="0" bIns="0" anchor="t"/>
          <a:lstStyle/>
          <a:p>
            <a:pPr algn="ct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สถิติการคลัง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83" y="0"/>
            <a:ext cx="74" cy="4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162</a:t>
            </a: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81" y="372"/>
            <a:ext cx="67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1066800</xdr:colOff>
      <xdr:row>0</xdr:row>
      <xdr:rowOff>0</xdr:rowOff>
    </xdr:from>
    <xdr:to>
      <xdr:col>16</xdr:col>
      <xdr:colOff>123825</xdr:colOff>
      <xdr:row>31</xdr:row>
      <xdr:rowOff>57150</xdr:rowOff>
    </xdr:to>
    <xdr:grpSp>
      <xdr:nvGrpSpPr>
        <xdr:cNvPr id="2" name="Group 125"/>
        <xdr:cNvGrpSpPr>
          <a:grpSpLocks/>
        </xdr:cNvGrpSpPr>
      </xdr:nvGrpSpPr>
      <xdr:grpSpPr bwMode="auto">
        <a:xfrm>
          <a:off x="9467850" y="0"/>
          <a:ext cx="638175" cy="6677025"/>
          <a:chOff x="986" y="0"/>
          <a:chExt cx="74" cy="712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94" y="161"/>
            <a:ext cx="51" cy="511"/>
          </a:xfrm>
          <a:prstGeom prst="rect">
            <a:avLst/>
          </a:prstGeom>
          <a:noFill/>
          <a:ln>
            <a:noFill/>
          </a:ln>
          <a:extLst/>
        </xdr:spPr>
        <xdr:txBody>
          <a:bodyPr vertOverflow="clip" vert="vert" wrap="square" lIns="27432" tIns="32004" rIns="0" bIns="0" anchor="t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Fiscal Statistics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86" y="667"/>
            <a:ext cx="74" cy="4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163</a:t>
            </a: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83" y="336"/>
            <a:ext cx="67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1190625</xdr:colOff>
      <xdr:row>0</xdr:row>
      <xdr:rowOff>0</xdr:rowOff>
    </xdr:from>
    <xdr:to>
      <xdr:col>17</xdr:col>
      <xdr:colOff>104775</xdr:colOff>
      <xdr:row>30</xdr:row>
      <xdr:rowOff>0</xdr:rowOff>
    </xdr:to>
    <xdr:grpSp>
      <xdr:nvGrpSpPr>
        <xdr:cNvPr id="2" name="Group 125"/>
        <xdr:cNvGrpSpPr>
          <a:grpSpLocks/>
        </xdr:cNvGrpSpPr>
      </xdr:nvGrpSpPr>
      <xdr:grpSpPr bwMode="auto">
        <a:xfrm>
          <a:off x="9486900" y="0"/>
          <a:ext cx="609600" cy="6696075"/>
          <a:chOff x="985" y="0"/>
          <a:chExt cx="74" cy="706"/>
        </a:xfrm>
      </xdr:grpSpPr>
      <xdr:sp macro="" textlink="">
        <xdr:nvSpPr>
          <xdr:cNvPr id="3" name="Text Box 1"/>
          <xdr:cNvSpPr txBox="1">
            <a:spLocks noChangeArrowheads="1"/>
          </xdr:cNvSpPr>
        </xdr:nvSpPr>
        <xdr:spPr bwMode="auto">
          <a:xfrm>
            <a:off x="985" y="0"/>
            <a:ext cx="74" cy="4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164</a:t>
            </a:r>
          </a:p>
        </xdr:txBody>
      </xdr:sp>
      <xdr:cxnSp macro="">
        <xdr:nvCxnSpPr>
          <xdr:cNvPr id="4" name="Straight Connector 12"/>
          <xdr:cNvCxnSpPr>
            <a:cxnSpLocks noChangeShapeType="1"/>
          </xdr:cNvCxnSpPr>
        </xdr:nvCxnSpPr>
        <xdr:spPr bwMode="auto">
          <a:xfrm rot="5400000">
            <a:off x="683" y="370"/>
            <a:ext cx="67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14</xdr:col>
      <xdr:colOff>1285875</xdr:colOff>
      <xdr:row>0</xdr:row>
      <xdr:rowOff>76200</xdr:rowOff>
    </xdr:from>
    <xdr:to>
      <xdr:col>16</xdr:col>
      <xdr:colOff>319731</xdr:colOff>
      <xdr:row>5</xdr:row>
      <xdr:rowOff>122776</xdr:rowOff>
    </xdr:to>
    <xdr:sp macro="" textlink="">
      <xdr:nvSpPr>
        <xdr:cNvPr id="5" name="Text Box 6"/>
        <xdr:cNvSpPr txBox="1">
          <a:spLocks noChangeArrowheads="1"/>
        </xdr:cNvSpPr>
      </xdr:nvSpPr>
      <xdr:spPr bwMode="auto">
        <a:xfrm>
          <a:off x="9144000" y="76200"/>
          <a:ext cx="929331" cy="1427701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27432" tIns="32004" rIns="0" bIns="0" anchor="t"/>
        <a:lstStyle/>
        <a:p>
          <a:pPr algn="ctr" rtl="0">
            <a:defRPr sz="1000"/>
          </a:pPr>
          <a:r>
            <a:rPr lang="th-TH" sz="1300" b="1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สถิติการคลัง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1200150</xdr:colOff>
      <xdr:row>0</xdr:row>
      <xdr:rowOff>0</xdr:rowOff>
    </xdr:from>
    <xdr:to>
      <xdr:col>17</xdr:col>
      <xdr:colOff>114300</xdr:colOff>
      <xdr:row>30</xdr:row>
      <xdr:rowOff>57150</xdr:rowOff>
    </xdr:to>
    <xdr:grpSp>
      <xdr:nvGrpSpPr>
        <xdr:cNvPr id="2" name="Group 125"/>
        <xdr:cNvGrpSpPr>
          <a:grpSpLocks/>
        </xdr:cNvGrpSpPr>
      </xdr:nvGrpSpPr>
      <xdr:grpSpPr bwMode="auto">
        <a:xfrm>
          <a:off x="9458325" y="0"/>
          <a:ext cx="638175" cy="6762750"/>
          <a:chOff x="986" y="0"/>
          <a:chExt cx="74" cy="712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94" y="161"/>
            <a:ext cx="51" cy="503"/>
          </a:xfrm>
          <a:prstGeom prst="rect">
            <a:avLst/>
          </a:prstGeom>
          <a:noFill/>
          <a:ln>
            <a:noFill/>
          </a:ln>
          <a:extLst/>
        </xdr:spPr>
        <xdr:txBody>
          <a:bodyPr vertOverflow="clip" vert="vert" wrap="square" lIns="27432" tIns="32004" rIns="0" bIns="0" anchor="t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Fiscal Statistics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86" y="667"/>
            <a:ext cx="74" cy="4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165</a:t>
            </a: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83" y="336"/>
            <a:ext cx="67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1057275</xdr:colOff>
      <xdr:row>0</xdr:row>
      <xdr:rowOff>0</xdr:rowOff>
    </xdr:from>
    <xdr:to>
      <xdr:col>15</xdr:col>
      <xdr:colOff>381000</xdr:colOff>
      <xdr:row>30</xdr:row>
      <xdr:rowOff>0</xdr:rowOff>
    </xdr:to>
    <xdr:grpSp>
      <xdr:nvGrpSpPr>
        <xdr:cNvPr id="2" name="Group 125"/>
        <xdr:cNvGrpSpPr>
          <a:grpSpLocks/>
        </xdr:cNvGrpSpPr>
      </xdr:nvGrpSpPr>
      <xdr:grpSpPr bwMode="auto">
        <a:xfrm>
          <a:off x="9410700" y="0"/>
          <a:ext cx="514350" cy="6715125"/>
          <a:chOff x="986" y="0"/>
          <a:chExt cx="74" cy="670"/>
        </a:xfrm>
      </xdr:grpSpPr>
      <xdr:sp macro="" textlink="">
        <xdr:nvSpPr>
          <xdr:cNvPr id="3" name="Text Box 1"/>
          <xdr:cNvSpPr txBox="1">
            <a:spLocks noChangeArrowheads="1"/>
          </xdr:cNvSpPr>
        </xdr:nvSpPr>
        <xdr:spPr bwMode="auto">
          <a:xfrm>
            <a:off x="986" y="0"/>
            <a:ext cx="74" cy="4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166</a:t>
            </a:r>
          </a:p>
        </xdr:txBody>
      </xdr:sp>
      <xdr:cxnSp macro="">
        <xdr:nvCxnSpPr>
          <xdr:cNvPr id="4" name="Straight Connector 12"/>
          <xdr:cNvCxnSpPr>
            <a:cxnSpLocks noChangeShapeType="1"/>
          </xdr:cNvCxnSpPr>
        </xdr:nvCxnSpPr>
        <xdr:spPr bwMode="auto">
          <a:xfrm rot="16200000" flipH="1">
            <a:off x="704" y="354"/>
            <a:ext cx="63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14</xdr:col>
      <xdr:colOff>1123950</xdr:colOff>
      <xdr:row>0</xdr:row>
      <xdr:rowOff>123825</xdr:rowOff>
    </xdr:from>
    <xdr:to>
      <xdr:col>15</xdr:col>
      <xdr:colOff>338781</xdr:colOff>
      <xdr:row>5</xdr:row>
      <xdr:rowOff>170401</xdr:rowOff>
    </xdr:to>
    <xdr:sp macro="" textlink="">
      <xdr:nvSpPr>
        <xdr:cNvPr id="5" name="Text Box 6"/>
        <xdr:cNvSpPr txBox="1">
          <a:spLocks noChangeArrowheads="1"/>
        </xdr:cNvSpPr>
      </xdr:nvSpPr>
      <xdr:spPr bwMode="auto">
        <a:xfrm>
          <a:off x="9144000" y="123825"/>
          <a:ext cx="338781" cy="1427701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27432" tIns="32004" rIns="0" bIns="0" anchor="t"/>
        <a:lstStyle/>
        <a:p>
          <a:pPr algn="ctr" rtl="0">
            <a:defRPr sz="1000"/>
          </a:pPr>
          <a:r>
            <a:rPr lang="th-TH" sz="1300" b="1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สถิติการคลัง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1200150</xdr:colOff>
      <xdr:row>0</xdr:row>
      <xdr:rowOff>0</xdr:rowOff>
    </xdr:from>
    <xdr:to>
      <xdr:col>17</xdr:col>
      <xdr:colOff>114300</xdr:colOff>
      <xdr:row>30</xdr:row>
      <xdr:rowOff>57150</xdr:rowOff>
    </xdr:to>
    <xdr:grpSp>
      <xdr:nvGrpSpPr>
        <xdr:cNvPr id="2" name="Group 125"/>
        <xdr:cNvGrpSpPr>
          <a:grpSpLocks/>
        </xdr:cNvGrpSpPr>
      </xdr:nvGrpSpPr>
      <xdr:grpSpPr bwMode="auto">
        <a:xfrm>
          <a:off x="9420225" y="0"/>
          <a:ext cx="704850" cy="6772275"/>
          <a:chOff x="986" y="0"/>
          <a:chExt cx="74" cy="712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94" y="161"/>
            <a:ext cx="50" cy="511"/>
          </a:xfrm>
          <a:prstGeom prst="rect">
            <a:avLst/>
          </a:prstGeom>
          <a:noFill/>
          <a:ln>
            <a:noFill/>
          </a:ln>
          <a:extLst/>
        </xdr:spPr>
        <xdr:txBody>
          <a:bodyPr vertOverflow="clip" vert="vert" wrap="square" lIns="27432" tIns="32004" rIns="0" bIns="0" anchor="t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Fiscal Statistics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86" y="667"/>
            <a:ext cx="74" cy="4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167</a:t>
            </a: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83" y="336"/>
            <a:ext cx="67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R29"/>
  <sheetViews>
    <sheetView showGridLines="0" tabSelected="1" zoomScaleNormal="100" workbookViewId="0">
      <selection activeCell="P18" sqref="P18"/>
    </sheetView>
  </sheetViews>
  <sheetFormatPr defaultRowHeight="18.75"/>
  <cols>
    <col min="1" max="1" width="1.7109375" style="1" customWidth="1"/>
    <col min="2" max="2" width="5.85546875" style="1" customWidth="1"/>
    <col min="3" max="3" width="4.5703125" style="1" customWidth="1"/>
    <col min="4" max="4" width="8.5703125" style="1" customWidth="1"/>
    <col min="5" max="5" width="11.5703125" style="1" customWidth="1"/>
    <col min="6" max="6" width="11.7109375" style="1" customWidth="1"/>
    <col min="7" max="7" width="10.7109375" style="1" customWidth="1"/>
    <col min="8" max="9" width="11" style="1" customWidth="1"/>
    <col min="10" max="10" width="12.5703125" style="1" customWidth="1"/>
    <col min="11" max="11" width="12.140625" style="1" customWidth="1"/>
    <col min="12" max="12" width="12.5703125" style="1" customWidth="1"/>
    <col min="13" max="13" width="10.85546875" style="1" customWidth="1"/>
    <col min="14" max="14" width="0.7109375" style="1" customWidth="1"/>
    <col min="15" max="15" width="17" style="1" customWidth="1"/>
    <col min="16" max="16" width="2.5703125" style="1" customWidth="1"/>
    <col min="17" max="17" width="4.85546875" style="1" customWidth="1"/>
    <col min="18" max="16384" width="9.140625" style="1"/>
  </cols>
  <sheetData>
    <row r="1" spans="1:18" s="67" customFormat="1">
      <c r="B1" s="68" t="s">
        <v>67</v>
      </c>
      <c r="C1" s="66">
        <v>19.3</v>
      </c>
      <c r="D1" s="68" t="s">
        <v>66</v>
      </c>
      <c r="R1" s="1"/>
    </row>
    <row r="2" spans="1:18" s="63" customFormat="1">
      <c r="B2" s="67" t="s">
        <v>65</v>
      </c>
      <c r="C2" s="66">
        <v>19.3</v>
      </c>
      <c r="D2" s="65" t="s">
        <v>64</v>
      </c>
      <c r="R2" s="67"/>
    </row>
    <row r="3" spans="1:18" s="63" customFormat="1">
      <c r="B3" s="67"/>
      <c r="C3" s="66"/>
      <c r="D3" s="65" t="s">
        <v>63</v>
      </c>
    </row>
    <row r="4" spans="1:18" s="63" customFormat="1" ht="15" customHeight="1">
      <c r="B4" s="67"/>
      <c r="C4" s="66"/>
      <c r="D4" s="65"/>
      <c r="O4" s="64" t="s">
        <v>62</v>
      </c>
    </row>
    <row r="5" spans="1:18" ht="6" customHeight="1">
      <c r="R5" s="63"/>
    </row>
    <row r="6" spans="1:18" s="23" customFormat="1" ht="21.75">
      <c r="A6" s="62"/>
      <c r="B6" s="61"/>
      <c r="C6" s="61"/>
      <c r="D6" s="60"/>
      <c r="E6" s="59" t="s">
        <v>61</v>
      </c>
      <c r="F6" s="58"/>
      <c r="G6" s="58"/>
      <c r="H6" s="58"/>
      <c r="I6" s="58"/>
      <c r="J6" s="57"/>
      <c r="K6" s="56" t="s">
        <v>57</v>
      </c>
      <c r="L6" s="55"/>
      <c r="M6" s="55"/>
      <c r="N6" s="54" t="s">
        <v>29</v>
      </c>
      <c r="O6" s="53"/>
      <c r="R6" s="1"/>
    </row>
    <row r="7" spans="1:18" s="23" customFormat="1" ht="21.75">
      <c r="A7" s="41"/>
      <c r="B7" s="41"/>
      <c r="C7" s="41"/>
      <c r="D7" s="40"/>
      <c r="E7" s="52" t="s">
        <v>60</v>
      </c>
      <c r="F7" s="51"/>
      <c r="G7" s="51"/>
      <c r="H7" s="51"/>
      <c r="I7" s="51"/>
      <c r="J7" s="50"/>
      <c r="K7" s="49" t="s">
        <v>32</v>
      </c>
      <c r="L7" s="48"/>
      <c r="M7" s="47"/>
      <c r="N7" s="46"/>
      <c r="O7" s="45"/>
    </row>
    <row r="8" spans="1:18" s="23" customFormat="1">
      <c r="A8" s="44" t="s">
        <v>59</v>
      </c>
      <c r="B8" s="44"/>
      <c r="C8" s="44"/>
      <c r="D8" s="42"/>
      <c r="E8" s="39"/>
      <c r="F8" s="39" t="s">
        <v>58</v>
      </c>
      <c r="G8" s="39"/>
      <c r="H8" s="39"/>
      <c r="J8" s="38"/>
      <c r="K8" s="38"/>
      <c r="L8" s="38" t="s">
        <v>57</v>
      </c>
      <c r="M8" s="38" t="s">
        <v>57</v>
      </c>
      <c r="N8" s="37" t="s">
        <v>56</v>
      </c>
      <c r="O8" s="36"/>
      <c r="P8" s="35"/>
    </row>
    <row r="9" spans="1:18" s="23" customFormat="1">
      <c r="A9" s="43" t="s">
        <v>55</v>
      </c>
      <c r="B9" s="43"/>
      <c r="C9" s="43"/>
      <c r="D9" s="42"/>
      <c r="E9" s="39" t="s">
        <v>54</v>
      </c>
      <c r="F9" s="39" t="s">
        <v>53</v>
      </c>
      <c r="G9" s="39" t="s">
        <v>52</v>
      </c>
      <c r="H9" s="39" t="s">
        <v>51</v>
      </c>
      <c r="I9" s="39" t="s">
        <v>50</v>
      </c>
      <c r="J9" s="38" t="s">
        <v>49</v>
      </c>
      <c r="K9" s="38" t="s">
        <v>48</v>
      </c>
      <c r="L9" s="38" t="s">
        <v>47</v>
      </c>
      <c r="M9" s="38" t="s">
        <v>46</v>
      </c>
      <c r="N9" s="37" t="s">
        <v>45</v>
      </c>
      <c r="O9" s="36"/>
      <c r="P9" s="35"/>
    </row>
    <row r="10" spans="1:18" s="23" customFormat="1" ht="21.75">
      <c r="A10" s="41"/>
      <c r="B10" s="41"/>
      <c r="C10" s="41"/>
      <c r="D10" s="40"/>
      <c r="E10" s="39" t="s">
        <v>44</v>
      </c>
      <c r="F10" s="39" t="s">
        <v>43</v>
      </c>
      <c r="G10" s="39" t="s">
        <v>42</v>
      </c>
      <c r="H10" s="39" t="s">
        <v>41</v>
      </c>
      <c r="I10" s="39" t="s">
        <v>40</v>
      </c>
      <c r="J10" s="38" t="s">
        <v>39</v>
      </c>
      <c r="K10" s="38" t="s">
        <v>38</v>
      </c>
      <c r="L10" s="38" t="s">
        <v>37</v>
      </c>
      <c r="M10" s="38" t="s">
        <v>36</v>
      </c>
      <c r="N10" s="37" t="s">
        <v>35</v>
      </c>
      <c r="O10" s="36"/>
      <c r="P10" s="35"/>
    </row>
    <row r="11" spans="1:18" s="23" customFormat="1" ht="21.75">
      <c r="A11" s="34"/>
      <c r="B11" s="34"/>
      <c r="C11" s="34"/>
      <c r="D11" s="33"/>
      <c r="E11" s="30" t="s">
        <v>34</v>
      </c>
      <c r="F11" s="32"/>
      <c r="G11" s="30"/>
      <c r="H11" s="30" t="s">
        <v>33</v>
      </c>
      <c r="I11" s="30"/>
      <c r="J11" s="30"/>
      <c r="K11" s="30" t="s">
        <v>32</v>
      </c>
      <c r="L11" s="31" t="s">
        <v>31</v>
      </c>
      <c r="M11" s="30" t="s">
        <v>30</v>
      </c>
      <c r="N11" s="29"/>
      <c r="O11" s="28"/>
    </row>
    <row r="12" spans="1:18" ht="3" customHeight="1">
      <c r="A12" s="27" t="s">
        <v>29</v>
      </c>
      <c r="B12" s="27"/>
      <c r="C12" s="27"/>
      <c r="D12" s="26"/>
      <c r="E12" s="6"/>
      <c r="F12" s="6"/>
      <c r="G12" s="6"/>
      <c r="H12" s="6"/>
      <c r="I12" s="6"/>
      <c r="J12" s="6"/>
      <c r="K12" s="6"/>
      <c r="L12" s="6"/>
      <c r="M12" s="6"/>
      <c r="N12" s="25"/>
      <c r="O12" s="24"/>
      <c r="R12" s="23"/>
    </row>
    <row r="13" spans="1:18" s="17" customFormat="1" ht="20.25" customHeight="1">
      <c r="A13" s="22" t="s">
        <v>28</v>
      </c>
      <c r="B13" s="22"/>
      <c r="C13" s="22"/>
      <c r="D13" s="21"/>
      <c r="E13" s="19">
        <f>'T-19.3'!E14+'T-19.3 (2)'!E13+'T-19.3 (2)'!E21+'T-19.3 (3)'!E13+'T-19.3 (4)'!E13+'T-19.3 (4)'!E23+'T-19.3 (5)'!E16+'T-19.3 (5)'!E22+'T-19.3 (6)'!E13+'T-19.3 (6)'!E17+'T-19.3 (6)'!E21</f>
        <v>84456049.670000002</v>
      </c>
      <c r="F13" s="19">
        <f>'T-19.3'!F14+'T-19.3 (2)'!F13+'T-19.3 (2)'!F21+'T-19.3 (3)'!F13+'T-19.3 (4)'!F13+'T-19.3 (4)'!F23+'T-19.3 (5)'!F16+'T-19.3 (5)'!F22+'T-19.3 (6)'!F13+'T-19.3 (6)'!F17+'T-19.3 (6)'!F21</f>
        <v>11689891.529999999</v>
      </c>
      <c r="G13" s="19">
        <f>'T-19.3'!G14+'T-19.3 (2)'!G13+'T-19.3 (2)'!G21+'T-19.3 (3)'!G13+'T-19.3 (4)'!G13+'T-19.3 (4)'!G23+'T-19.3 (5)'!G16+'T-19.3 (5)'!G22+'T-19.3 (6)'!G13+'T-19.3 (6)'!G17+'T-19.3 (6)'!G21</f>
        <v>42735435.310000002</v>
      </c>
      <c r="H13" s="19">
        <f>H14+'T-19.3 (4)'!H13+'T-19.3 (4)'!H23+'T-19.3 (6)'!H13+'T-19.3 (6)'!H17</f>
        <v>2999729.2</v>
      </c>
      <c r="I13" s="19">
        <f>'T-19.3'!I14+'T-19.3 (2)'!I13+'T-19.3 (2)'!I21+'T-19.3 (3)'!I13+'T-19.3 (4)'!I13+'T-19.3 (4)'!I23+'T-19.3 (5)'!I16+'T-19.3 (5)'!I22+'T-19.3 (6)'!I13+'T-19.3 (6)'!I17+'T-19.3 (6)'!I21</f>
        <v>14957079.67</v>
      </c>
      <c r="J13" s="19">
        <f>'T-19.3'!J14+'T-19.3 (2)'!J13+'T-19.3 (2)'!J21+'T-19.3 (3)'!J13+'T-19.3 (4)'!J13+'T-19.3 (4)'!J23+'T-19.3 (5)'!J16+'T-19.3 (5)'!J22+'T-19.3 (6)'!J13+'T-19.3 (6)'!J17+'T-19.3 (6)'!J21</f>
        <v>2920309790.7799997</v>
      </c>
      <c r="K13" s="19">
        <f>'T-19.3'!K14+'T-19.3 (2)'!K13+'T-19.3 (2)'!K21+'T-19.3 (3)'!K13+'T-19.3 (4)'!K13+'T-19.3 (4)'!K23+'T-19.3 (5)'!K16+'T-19.3 (5)'!K22+'T-19.3 (6)'!K13+'T-19.3 (6)'!K17+'T-19.3 (6)'!K21</f>
        <v>2037390356.45</v>
      </c>
      <c r="L13" s="19">
        <f>'T-19.3'!L14+'T-19.3 (2)'!L13+'T-19.3 (2)'!L21+'T-19.3 (3)'!L13+'T-19.3 (4)'!L13+'T-19.3 (4)'!L23+'T-19.3 (5)'!L16+'T-19.3 (5)'!L22+'T-19.3 (6)'!L13+'T-19.3 (6)'!L17+'T-19.3 (6)'!L21</f>
        <v>449710346.19999993</v>
      </c>
      <c r="M13" s="19">
        <f>'T-19.3'!M14+'T-19.3 (2)'!M13+'T-19.3 (2)'!M21+'T-19.3 (3)'!M13+'T-19.3 (4)'!M13+'T-19.3 (4)'!M23+'T-19.3 (5)'!M16+'T-19.3 (5)'!M22+'T-19.3 (6)'!M13+'T-19.3 (6)'!M17+'T-19.3 (6)'!M21</f>
        <v>184389390.26999998</v>
      </c>
      <c r="N13" s="18"/>
      <c r="O13" s="20" t="s">
        <v>27</v>
      </c>
    </row>
    <row r="14" spans="1:18" s="17" customFormat="1" ht="20.25" customHeight="1">
      <c r="A14" s="16" t="s">
        <v>26</v>
      </c>
      <c r="B14" s="16"/>
      <c r="C14" s="16"/>
      <c r="D14" s="15"/>
      <c r="E14" s="19">
        <f>SUM(E15:E26)</f>
        <v>15781852.029999999</v>
      </c>
      <c r="F14" s="19">
        <f>SUM(F15:F26)</f>
        <v>4214913.5999999996</v>
      </c>
      <c r="G14" s="19">
        <f>SUM(G15:G26)</f>
        <v>21776841.369999997</v>
      </c>
      <c r="H14" s="19">
        <f>SUM(H15:H26)</f>
        <v>539564.37</v>
      </c>
      <c r="I14" s="19">
        <f>SUM(I15:I26)</f>
        <v>2964736.82</v>
      </c>
      <c r="J14" s="19">
        <f>SUM(J15:J26)</f>
        <v>652632597.46000004</v>
      </c>
      <c r="K14" s="19">
        <f>SUM(K15:K26)</f>
        <v>476050515.73000002</v>
      </c>
      <c r="L14" s="19">
        <f>SUM(L15:L26)</f>
        <v>96419775.450000003</v>
      </c>
      <c r="M14" s="19">
        <f>SUM(M15:M26)</f>
        <v>27108347.52</v>
      </c>
      <c r="N14" s="18"/>
      <c r="O14" s="16" t="s">
        <v>25</v>
      </c>
    </row>
    <row r="15" spans="1:18" s="8" customFormat="1" ht="20.25" customHeight="1">
      <c r="A15" s="16"/>
      <c r="B15" s="13" t="s">
        <v>24</v>
      </c>
      <c r="C15" s="16"/>
      <c r="D15" s="15"/>
      <c r="E15" s="11">
        <v>211306.67</v>
      </c>
      <c r="F15" s="11">
        <v>123843.5</v>
      </c>
      <c r="G15" s="11">
        <v>277761.78000000003</v>
      </c>
      <c r="H15" s="14" t="s">
        <v>3</v>
      </c>
      <c r="I15" s="11">
        <v>180700</v>
      </c>
      <c r="J15" s="11">
        <v>34241705</v>
      </c>
      <c r="K15" s="11">
        <v>25650996.649999999</v>
      </c>
      <c r="L15" s="11">
        <v>2136300</v>
      </c>
      <c r="M15" s="11">
        <v>304381</v>
      </c>
      <c r="N15" s="10"/>
      <c r="O15" s="9" t="s">
        <v>23</v>
      </c>
    </row>
    <row r="16" spans="1:18" s="8" customFormat="1" ht="20.25" customHeight="1">
      <c r="A16" s="13"/>
      <c r="B16" s="13" t="s">
        <v>22</v>
      </c>
      <c r="C16" s="13"/>
      <c r="D16" s="12"/>
      <c r="E16" s="11">
        <v>776368</v>
      </c>
      <c r="F16" s="11">
        <v>167315</v>
      </c>
      <c r="G16" s="11">
        <v>916326.38</v>
      </c>
      <c r="H16" s="14" t="s">
        <v>3</v>
      </c>
      <c r="I16" s="11">
        <v>353506</v>
      </c>
      <c r="J16" s="11">
        <v>75705251.310000002</v>
      </c>
      <c r="K16" s="11">
        <v>54286391.479999997</v>
      </c>
      <c r="L16" s="11">
        <v>10055683.08</v>
      </c>
      <c r="M16" s="11">
        <v>1930133.4</v>
      </c>
      <c r="N16" s="10"/>
      <c r="O16" s="9" t="s">
        <v>21</v>
      </c>
    </row>
    <row r="17" spans="1:15" s="8" customFormat="1" ht="20.25" customHeight="1">
      <c r="A17" s="13"/>
      <c r="B17" s="13" t="s">
        <v>20</v>
      </c>
      <c r="C17" s="13"/>
      <c r="D17" s="12"/>
      <c r="E17" s="11">
        <v>413714.66</v>
      </c>
      <c r="F17" s="11">
        <v>362809.4</v>
      </c>
      <c r="G17" s="11">
        <v>710688.85</v>
      </c>
      <c r="H17" s="14" t="s">
        <v>3</v>
      </c>
      <c r="I17" s="11">
        <v>196045</v>
      </c>
      <c r="J17" s="11">
        <v>63319223.409999996</v>
      </c>
      <c r="K17" s="11">
        <v>47341966.909999996</v>
      </c>
      <c r="L17" s="11">
        <v>4072201.71</v>
      </c>
      <c r="M17" s="11">
        <v>1424575.42</v>
      </c>
      <c r="N17" s="10"/>
      <c r="O17" s="9" t="s">
        <v>19</v>
      </c>
    </row>
    <row r="18" spans="1:15" s="8" customFormat="1" ht="20.25" customHeight="1">
      <c r="A18" s="13"/>
      <c r="B18" s="13" t="s">
        <v>18</v>
      </c>
      <c r="C18" s="13"/>
      <c r="D18" s="12"/>
      <c r="E18" s="11">
        <v>4639165.09</v>
      </c>
      <c r="F18" s="11">
        <v>703160.4</v>
      </c>
      <c r="G18" s="11">
        <v>1074347.74</v>
      </c>
      <c r="H18" s="14" t="s">
        <v>3</v>
      </c>
      <c r="I18" s="11">
        <v>101100</v>
      </c>
      <c r="J18" s="11">
        <v>51133283.189999998</v>
      </c>
      <c r="K18" s="11">
        <v>27212018.989999998</v>
      </c>
      <c r="L18" s="11">
        <v>10882049.859999999</v>
      </c>
      <c r="M18" s="11">
        <v>12638342.869999999</v>
      </c>
      <c r="N18" s="10"/>
      <c r="O18" s="9" t="s">
        <v>17</v>
      </c>
    </row>
    <row r="19" spans="1:15" s="8" customFormat="1" ht="20.25" customHeight="1">
      <c r="A19" s="13"/>
      <c r="B19" s="13" t="s">
        <v>16</v>
      </c>
      <c r="C19" s="13"/>
      <c r="D19" s="12"/>
      <c r="E19" s="11">
        <v>619488.42000000004</v>
      </c>
      <c r="F19" s="11">
        <v>412705.8</v>
      </c>
      <c r="G19" s="11">
        <v>1375830.71</v>
      </c>
      <c r="H19" s="14" t="s">
        <v>3</v>
      </c>
      <c r="I19" s="11">
        <v>419032</v>
      </c>
      <c r="J19" s="11">
        <v>58455433.700000003</v>
      </c>
      <c r="K19" s="11">
        <v>31093523.27</v>
      </c>
      <c r="L19" s="11">
        <v>13500294.25</v>
      </c>
      <c r="M19" s="11">
        <v>1118970.78</v>
      </c>
      <c r="N19" s="10"/>
      <c r="O19" s="9" t="s">
        <v>15</v>
      </c>
    </row>
    <row r="20" spans="1:15" s="8" customFormat="1" ht="20.25" customHeight="1">
      <c r="A20" s="13"/>
      <c r="B20" s="13" t="s">
        <v>14</v>
      </c>
      <c r="C20" s="13"/>
      <c r="D20" s="12"/>
      <c r="E20" s="11">
        <v>5765512.4500000002</v>
      </c>
      <c r="F20" s="11">
        <v>416812.2</v>
      </c>
      <c r="G20" s="11">
        <v>903529.78</v>
      </c>
      <c r="H20" s="14" t="s">
        <v>3</v>
      </c>
      <c r="I20" s="11">
        <v>238495</v>
      </c>
      <c r="J20" s="11">
        <v>55838273.350000001</v>
      </c>
      <c r="K20" s="11">
        <v>48212802.890000001</v>
      </c>
      <c r="L20" s="11">
        <v>4952300</v>
      </c>
      <c r="M20" s="11">
        <v>3411846</v>
      </c>
      <c r="N20" s="10"/>
      <c r="O20" s="9" t="s">
        <v>13</v>
      </c>
    </row>
    <row r="21" spans="1:15" s="8" customFormat="1" ht="20.25" customHeight="1">
      <c r="A21" s="13"/>
      <c r="B21" s="13" t="s">
        <v>12</v>
      </c>
      <c r="C21" s="13"/>
      <c r="D21" s="12"/>
      <c r="E21" s="11">
        <v>773855.11</v>
      </c>
      <c r="F21" s="11">
        <v>429239</v>
      </c>
      <c r="G21" s="11">
        <v>588366</v>
      </c>
      <c r="H21" s="14" t="s">
        <v>3</v>
      </c>
      <c r="I21" s="11">
        <v>212510</v>
      </c>
      <c r="J21" s="11">
        <v>34951628.25</v>
      </c>
      <c r="K21" s="11">
        <v>16423455.800000001</v>
      </c>
      <c r="L21" s="11">
        <v>4524477</v>
      </c>
      <c r="M21" s="11">
        <v>904537</v>
      </c>
      <c r="N21" s="10"/>
      <c r="O21" s="9" t="s">
        <v>11</v>
      </c>
    </row>
    <row r="22" spans="1:15" s="8" customFormat="1" ht="20.25" customHeight="1">
      <c r="A22" s="13"/>
      <c r="B22" s="13" t="s">
        <v>10</v>
      </c>
      <c r="C22" s="13"/>
      <c r="D22" s="12"/>
      <c r="E22" s="11">
        <v>335847.67</v>
      </c>
      <c r="F22" s="11">
        <v>815827</v>
      </c>
      <c r="G22" s="11">
        <v>1078835.02</v>
      </c>
      <c r="H22" s="14" t="s">
        <v>3</v>
      </c>
      <c r="I22" s="11">
        <v>472583.82</v>
      </c>
      <c r="J22" s="11">
        <v>121415976.31</v>
      </c>
      <c r="K22" s="11">
        <v>93818172.120000005</v>
      </c>
      <c r="L22" s="11">
        <v>18566073.280000001</v>
      </c>
      <c r="M22" s="11">
        <v>1634341.17</v>
      </c>
      <c r="N22" s="10"/>
      <c r="O22" s="9" t="s">
        <v>9</v>
      </c>
    </row>
    <row r="23" spans="1:15" s="8" customFormat="1" ht="20.25" customHeight="1">
      <c r="A23" s="13"/>
      <c r="B23" s="13" t="s">
        <v>8</v>
      </c>
      <c r="C23" s="13"/>
      <c r="D23" s="12"/>
      <c r="E23" s="11">
        <v>572265.18000000005</v>
      </c>
      <c r="F23" s="11">
        <v>356267.4</v>
      </c>
      <c r="G23" s="11">
        <v>527419.15</v>
      </c>
      <c r="H23" s="14" t="s">
        <v>3</v>
      </c>
      <c r="I23" s="11">
        <v>25000</v>
      </c>
      <c r="J23" s="11">
        <v>41791916.439999998</v>
      </c>
      <c r="K23" s="11">
        <v>32100131.710000001</v>
      </c>
      <c r="L23" s="11">
        <v>4158126.8</v>
      </c>
      <c r="M23" s="11">
        <v>1317528.3999999999</v>
      </c>
      <c r="N23" s="10"/>
      <c r="O23" s="9" t="s">
        <v>7</v>
      </c>
    </row>
    <row r="24" spans="1:15" s="8" customFormat="1" ht="20.25" customHeight="1">
      <c r="A24" s="13"/>
      <c r="B24" s="13" t="s">
        <v>6</v>
      </c>
      <c r="C24" s="13"/>
      <c r="D24" s="12"/>
      <c r="E24" s="11">
        <v>328112</v>
      </c>
      <c r="F24" s="11">
        <v>124646.5</v>
      </c>
      <c r="G24" s="11">
        <v>281902.34999999998</v>
      </c>
      <c r="H24" s="14" t="s">
        <v>3</v>
      </c>
      <c r="I24" s="11">
        <v>130690</v>
      </c>
      <c r="J24" s="11">
        <v>38718332.840000004</v>
      </c>
      <c r="K24" s="11">
        <v>31401443.620000001</v>
      </c>
      <c r="L24" s="11">
        <v>5288345.74</v>
      </c>
      <c r="M24" s="11">
        <v>742980.48</v>
      </c>
      <c r="N24" s="10"/>
      <c r="O24" s="9" t="s">
        <v>5</v>
      </c>
    </row>
    <row r="25" spans="1:15" s="8" customFormat="1" ht="20.25" customHeight="1">
      <c r="A25" s="13"/>
      <c r="B25" s="13" t="s">
        <v>4</v>
      </c>
      <c r="C25" s="13"/>
      <c r="D25" s="12"/>
      <c r="E25" s="11">
        <v>748690.3</v>
      </c>
      <c r="F25" s="11">
        <v>24364.400000000001</v>
      </c>
      <c r="G25" s="11">
        <v>14034833.609999999</v>
      </c>
      <c r="H25" s="14" t="s">
        <v>3</v>
      </c>
      <c r="I25" s="11">
        <v>57255</v>
      </c>
      <c r="J25" s="11">
        <v>19278235.739999998</v>
      </c>
      <c r="K25" s="11">
        <v>26218506.91</v>
      </c>
      <c r="L25" s="11">
        <v>3438502.73</v>
      </c>
      <c r="M25" s="11">
        <v>373579</v>
      </c>
      <c r="N25" s="10"/>
      <c r="O25" s="9" t="s">
        <v>2</v>
      </c>
    </row>
    <row r="26" spans="1:15" s="8" customFormat="1" ht="20.25" customHeight="1">
      <c r="A26" s="13"/>
      <c r="B26" s="13" t="s">
        <v>1</v>
      </c>
      <c r="C26" s="13"/>
      <c r="D26" s="12"/>
      <c r="E26" s="11">
        <v>597526.48</v>
      </c>
      <c r="F26" s="11">
        <v>277923</v>
      </c>
      <c r="G26" s="11">
        <v>7000</v>
      </c>
      <c r="H26" s="11">
        <v>539564.37</v>
      </c>
      <c r="I26" s="11">
        <v>577820</v>
      </c>
      <c r="J26" s="11">
        <v>57783337.920000002</v>
      </c>
      <c r="K26" s="11">
        <v>42291105.380000003</v>
      </c>
      <c r="L26" s="11">
        <v>14845421</v>
      </c>
      <c r="M26" s="11">
        <v>1307132</v>
      </c>
      <c r="N26" s="10"/>
      <c r="O26" s="9" t="s">
        <v>0</v>
      </c>
    </row>
    <row r="27" spans="1:15">
      <c r="A27" s="2"/>
      <c r="B27" s="2"/>
      <c r="C27" s="2"/>
      <c r="D27" s="7"/>
      <c r="E27" s="6"/>
      <c r="F27" s="6"/>
      <c r="G27" s="6"/>
      <c r="H27" s="6"/>
      <c r="I27" s="6"/>
      <c r="J27" s="6"/>
      <c r="K27" s="6"/>
      <c r="L27" s="6"/>
      <c r="M27" s="6"/>
      <c r="N27" s="2"/>
      <c r="O27" s="2"/>
    </row>
    <row r="28" spans="1:15" ht="3" customHeight="1">
      <c r="A28" s="3"/>
      <c r="B28" s="3"/>
      <c r="C28" s="3"/>
      <c r="D28" s="5"/>
      <c r="E28" s="4"/>
      <c r="F28" s="4"/>
      <c r="G28" s="4"/>
      <c r="H28" s="4"/>
      <c r="I28" s="4"/>
      <c r="J28" s="4"/>
      <c r="K28" s="4"/>
      <c r="L28" s="4"/>
      <c r="M28" s="4"/>
      <c r="N28" s="3"/>
      <c r="O28" s="3"/>
    </row>
    <row r="29" spans="1:15" ht="3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</row>
  </sheetData>
  <mergeCells count="11">
    <mergeCell ref="E7:J7"/>
    <mergeCell ref="E6:J6"/>
    <mergeCell ref="N9:O9"/>
    <mergeCell ref="A9:D9"/>
    <mergeCell ref="A13:D13"/>
    <mergeCell ref="A12:D12"/>
    <mergeCell ref="K6:M6"/>
    <mergeCell ref="K7:M7"/>
    <mergeCell ref="N10:O10"/>
    <mergeCell ref="A8:D8"/>
    <mergeCell ref="N8:O8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50"/>
  </sheetPr>
  <dimension ref="A1:Q31"/>
  <sheetViews>
    <sheetView showGridLines="0" zoomScaleNormal="100" workbookViewId="0">
      <selection activeCell="P18" sqref="P18"/>
    </sheetView>
  </sheetViews>
  <sheetFormatPr defaultRowHeight="18.75"/>
  <cols>
    <col min="1" max="1" width="1.7109375" style="1" customWidth="1"/>
    <col min="2" max="2" width="5.85546875" style="1" customWidth="1"/>
    <col min="3" max="3" width="4.5703125" style="1" customWidth="1"/>
    <col min="4" max="4" width="8.5703125" style="1" customWidth="1"/>
    <col min="5" max="5" width="12.7109375" style="1" customWidth="1"/>
    <col min="6" max="6" width="11.7109375" style="1" customWidth="1"/>
    <col min="7" max="7" width="10.7109375" style="1" customWidth="1"/>
    <col min="8" max="9" width="11" style="1" customWidth="1"/>
    <col min="10" max="10" width="12.5703125" style="1" customWidth="1"/>
    <col min="11" max="11" width="11.42578125" style="1" customWidth="1"/>
    <col min="12" max="12" width="12.5703125" style="1" customWidth="1"/>
    <col min="13" max="13" width="10.85546875" style="1" customWidth="1"/>
    <col min="14" max="14" width="0.7109375" style="1" customWidth="1"/>
    <col min="15" max="15" width="17.85546875" style="1" customWidth="1"/>
    <col min="16" max="16" width="5.85546875" style="1" customWidth="1"/>
    <col min="17" max="16384" width="9.140625" style="1"/>
  </cols>
  <sheetData>
    <row r="1" spans="1:17" s="67" customFormat="1">
      <c r="B1" s="68" t="s">
        <v>67</v>
      </c>
      <c r="C1" s="66">
        <v>19.3</v>
      </c>
      <c r="D1" s="68" t="s">
        <v>91</v>
      </c>
      <c r="Q1" s="1"/>
    </row>
    <row r="2" spans="1:17" s="63" customFormat="1">
      <c r="B2" s="67" t="s">
        <v>65</v>
      </c>
      <c r="C2" s="66">
        <v>19.3</v>
      </c>
      <c r="D2" s="65" t="s">
        <v>64</v>
      </c>
      <c r="Q2" s="67"/>
    </row>
    <row r="3" spans="1:17" s="63" customFormat="1">
      <c r="B3" s="67"/>
      <c r="C3" s="66"/>
      <c r="D3" s="65" t="s">
        <v>90</v>
      </c>
    </row>
    <row r="4" spans="1:17" s="63" customFormat="1" ht="15" customHeight="1">
      <c r="B4" s="67"/>
      <c r="C4" s="66"/>
      <c r="D4" s="65"/>
      <c r="O4" s="64" t="s">
        <v>62</v>
      </c>
    </row>
    <row r="5" spans="1:17" ht="6" customHeight="1">
      <c r="Q5" s="63"/>
    </row>
    <row r="6" spans="1:17" s="23" customFormat="1" ht="21.75">
      <c r="A6" s="62"/>
      <c r="B6" s="61"/>
      <c r="C6" s="61"/>
      <c r="D6" s="60"/>
      <c r="E6" s="59" t="s">
        <v>61</v>
      </c>
      <c r="F6" s="58"/>
      <c r="G6" s="58"/>
      <c r="H6" s="58"/>
      <c r="I6" s="58"/>
      <c r="J6" s="57"/>
      <c r="K6" s="56" t="s">
        <v>57</v>
      </c>
      <c r="L6" s="55"/>
      <c r="M6" s="55"/>
      <c r="N6" s="54" t="s">
        <v>29</v>
      </c>
      <c r="O6" s="53"/>
      <c r="Q6" s="1"/>
    </row>
    <row r="7" spans="1:17" s="23" customFormat="1" ht="21.75">
      <c r="A7" s="41"/>
      <c r="B7" s="41"/>
      <c r="C7" s="41"/>
      <c r="D7" s="40"/>
      <c r="E7" s="52" t="s">
        <v>60</v>
      </c>
      <c r="F7" s="51"/>
      <c r="G7" s="51"/>
      <c r="H7" s="51"/>
      <c r="I7" s="51"/>
      <c r="J7" s="50"/>
      <c r="K7" s="49" t="s">
        <v>32</v>
      </c>
      <c r="L7" s="48"/>
      <c r="M7" s="47"/>
      <c r="N7" s="46"/>
      <c r="O7" s="45"/>
    </row>
    <row r="8" spans="1:17" s="23" customFormat="1">
      <c r="A8" s="44" t="s">
        <v>59</v>
      </c>
      <c r="B8" s="44"/>
      <c r="C8" s="44"/>
      <c r="D8" s="42"/>
      <c r="E8" s="39"/>
      <c r="F8" s="39" t="s">
        <v>58</v>
      </c>
      <c r="G8" s="39"/>
      <c r="H8" s="39"/>
      <c r="J8" s="38"/>
      <c r="K8" s="38"/>
      <c r="L8" s="38" t="s">
        <v>57</v>
      </c>
      <c r="M8" s="38" t="s">
        <v>57</v>
      </c>
      <c r="N8" s="37" t="s">
        <v>56</v>
      </c>
      <c r="O8" s="36"/>
      <c r="P8" s="35"/>
    </row>
    <row r="9" spans="1:17" s="23" customFormat="1">
      <c r="A9" s="43" t="s">
        <v>55</v>
      </c>
      <c r="B9" s="43"/>
      <c r="C9" s="43"/>
      <c r="D9" s="42"/>
      <c r="E9" s="39" t="s">
        <v>54</v>
      </c>
      <c r="F9" s="39" t="s">
        <v>53</v>
      </c>
      <c r="G9" s="39" t="s">
        <v>52</v>
      </c>
      <c r="H9" s="39" t="s">
        <v>51</v>
      </c>
      <c r="I9" s="39" t="s">
        <v>50</v>
      </c>
      <c r="J9" s="38" t="s">
        <v>49</v>
      </c>
      <c r="K9" s="38" t="s">
        <v>48</v>
      </c>
      <c r="L9" s="38" t="s">
        <v>47</v>
      </c>
      <c r="M9" s="38" t="s">
        <v>46</v>
      </c>
      <c r="N9" s="37" t="s">
        <v>45</v>
      </c>
      <c r="O9" s="36"/>
      <c r="P9" s="35"/>
    </row>
    <row r="10" spans="1:17" s="23" customFormat="1" ht="21.75">
      <c r="A10" s="41"/>
      <c r="B10" s="41"/>
      <c r="C10" s="41"/>
      <c r="D10" s="40"/>
      <c r="E10" s="39" t="s">
        <v>44</v>
      </c>
      <c r="F10" s="39" t="s">
        <v>43</v>
      </c>
      <c r="G10" s="39" t="s">
        <v>42</v>
      </c>
      <c r="H10" s="39" t="s">
        <v>41</v>
      </c>
      <c r="I10" s="39" t="s">
        <v>40</v>
      </c>
      <c r="J10" s="38" t="s">
        <v>39</v>
      </c>
      <c r="K10" s="38" t="s">
        <v>38</v>
      </c>
      <c r="L10" s="38" t="s">
        <v>37</v>
      </c>
      <c r="M10" s="38" t="s">
        <v>36</v>
      </c>
      <c r="N10" s="37" t="s">
        <v>35</v>
      </c>
      <c r="O10" s="36"/>
      <c r="P10" s="35"/>
    </row>
    <row r="11" spans="1:17" s="23" customFormat="1" ht="21.75">
      <c r="A11" s="34"/>
      <c r="B11" s="34"/>
      <c r="C11" s="34"/>
      <c r="D11" s="33"/>
      <c r="E11" s="30" t="s">
        <v>34</v>
      </c>
      <c r="F11" s="32"/>
      <c r="G11" s="30"/>
      <c r="H11" s="30" t="s">
        <v>33</v>
      </c>
      <c r="I11" s="30"/>
      <c r="J11" s="30"/>
      <c r="K11" s="30" t="s">
        <v>32</v>
      </c>
      <c r="L11" s="31" t="s">
        <v>31</v>
      </c>
      <c r="M11" s="30" t="s">
        <v>30</v>
      </c>
      <c r="N11" s="29"/>
      <c r="O11" s="28"/>
    </row>
    <row r="12" spans="1:17" ht="3" customHeight="1">
      <c r="A12" s="27" t="s">
        <v>29</v>
      </c>
      <c r="B12" s="27"/>
      <c r="C12" s="27"/>
      <c r="D12" s="26"/>
      <c r="E12" s="6"/>
      <c r="F12" s="6"/>
      <c r="G12" s="6"/>
      <c r="H12" s="6"/>
      <c r="I12" s="6"/>
      <c r="J12" s="6"/>
      <c r="K12" s="6"/>
      <c r="L12" s="6"/>
      <c r="M12" s="6"/>
      <c r="N12" s="25"/>
      <c r="O12" s="24"/>
      <c r="Q12" s="23"/>
    </row>
    <row r="13" spans="1:17" s="17" customFormat="1" ht="20.25" customHeight="1">
      <c r="A13" s="16" t="s">
        <v>89</v>
      </c>
      <c r="B13" s="16"/>
      <c r="C13" s="20"/>
      <c r="D13" s="15"/>
      <c r="E13" s="71">
        <f>SUM(E14:E20)</f>
        <v>1549540.0399999998</v>
      </c>
      <c r="F13" s="71">
        <f>SUM(F14:F20)</f>
        <v>437754.69999999995</v>
      </c>
      <c r="G13" s="71">
        <f>SUM(G14:G20)</f>
        <v>2431537.19</v>
      </c>
      <c r="H13" s="19" t="s">
        <v>3</v>
      </c>
      <c r="I13" s="71">
        <f>SUM(I14:I20)</f>
        <v>1344993.04</v>
      </c>
      <c r="J13" s="71">
        <f>SUM(J14:J20)</f>
        <v>260669441.78999999</v>
      </c>
      <c r="K13" s="71">
        <f>SUM(K14:K20)</f>
        <v>159744713.03000003</v>
      </c>
      <c r="L13" s="71">
        <f>SUM(L14:L20)</f>
        <v>30494497.27</v>
      </c>
      <c r="M13" s="71">
        <f>SUM(M14:M20)</f>
        <v>33444391.52</v>
      </c>
      <c r="N13" s="18"/>
      <c r="O13" s="16" t="s">
        <v>88</v>
      </c>
    </row>
    <row r="14" spans="1:17" s="8" customFormat="1" ht="20.25" customHeight="1">
      <c r="A14" s="16"/>
      <c r="B14" s="13" t="s">
        <v>89</v>
      </c>
      <c r="C14" s="20"/>
      <c r="D14" s="15"/>
      <c r="E14" s="11">
        <v>228867.56</v>
      </c>
      <c r="F14" s="11">
        <v>16265</v>
      </c>
      <c r="G14" s="14">
        <v>219340.54</v>
      </c>
      <c r="H14" s="14" t="s">
        <v>3</v>
      </c>
      <c r="I14" s="11">
        <v>88484</v>
      </c>
      <c r="J14" s="11">
        <v>29031789.800000001</v>
      </c>
      <c r="K14" s="11">
        <v>20265548.789999999</v>
      </c>
      <c r="L14" s="11">
        <v>3073404.23</v>
      </c>
      <c r="M14" s="11">
        <v>839622.52</v>
      </c>
      <c r="N14" s="10"/>
      <c r="O14" s="9" t="s">
        <v>88</v>
      </c>
    </row>
    <row r="15" spans="1:17" s="8" customFormat="1" ht="20.25" customHeight="1">
      <c r="A15" s="16"/>
      <c r="B15" s="13" t="s">
        <v>87</v>
      </c>
      <c r="C15" s="20"/>
      <c r="D15" s="12"/>
      <c r="E15" s="11">
        <v>173313.87</v>
      </c>
      <c r="F15" s="11">
        <v>35677</v>
      </c>
      <c r="G15" s="14">
        <v>167230.22</v>
      </c>
      <c r="H15" s="14" t="s">
        <v>3</v>
      </c>
      <c r="I15" s="11">
        <v>374875.74</v>
      </c>
      <c r="J15" s="11">
        <v>32646604.34</v>
      </c>
      <c r="K15" s="11">
        <v>23992552.440000001</v>
      </c>
      <c r="L15" s="11">
        <v>3639240</v>
      </c>
      <c r="M15" s="11">
        <v>343732</v>
      </c>
      <c r="N15" s="10"/>
      <c r="O15" s="9" t="s">
        <v>86</v>
      </c>
    </row>
    <row r="16" spans="1:17" s="8" customFormat="1" ht="20.25" customHeight="1">
      <c r="A16" s="13"/>
      <c r="B16" s="13" t="s">
        <v>85</v>
      </c>
      <c r="C16" s="10"/>
      <c r="D16" s="12"/>
      <c r="E16" s="11">
        <v>301410.24</v>
      </c>
      <c r="F16" s="11">
        <v>33085.4</v>
      </c>
      <c r="G16" s="14">
        <v>363250.27</v>
      </c>
      <c r="H16" s="14" t="s">
        <v>3</v>
      </c>
      <c r="I16" s="11">
        <v>238020</v>
      </c>
      <c r="J16" s="11">
        <v>38558808.200000003</v>
      </c>
      <c r="K16" s="11">
        <v>15352598.859999999</v>
      </c>
      <c r="L16" s="11">
        <v>6777210</v>
      </c>
      <c r="M16" s="11">
        <v>11172127</v>
      </c>
      <c r="N16" s="10"/>
      <c r="O16" s="9" t="s">
        <v>84</v>
      </c>
    </row>
    <row r="17" spans="1:15" s="8" customFormat="1" ht="20.25" customHeight="1">
      <c r="A17" s="13"/>
      <c r="B17" s="13" t="s">
        <v>83</v>
      </c>
      <c r="C17" s="10"/>
      <c r="D17" s="12"/>
      <c r="E17" s="11">
        <v>198975.11</v>
      </c>
      <c r="F17" s="11">
        <v>3071.4</v>
      </c>
      <c r="G17" s="14">
        <v>193719.1</v>
      </c>
      <c r="H17" s="14" t="s">
        <v>3</v>
      </c>
      <c r="I17" s="11">
        <v>252130</v>
      </c>
      <c r="J17" s="11">
        <v>36393926.609999999</v>
      </c>
      <c r="K17" s="11">
        <v>17336812.649999999</v>
      </c>
      <c r="L17" s="11">
        <v>6561945</v>
      </c>
      <c r="M17" s="11">
        <v>9622978</v>
      </c>
      <c r="N17" s="10"/>
      <c r="O17" s="9" t="s">
        <v>82</v>
      </c>
    </row>
    <row r="18" spans="1:15" s="8" customFormat="1" ht="20.25" customHeight="1">
      <c r="A18" s="13"/>
      <c r="B18" s="13" t="s">
        <v>81</v>
      </c>
      <c r="C18" s="10"/>
      <c r="D18" s="12"/>
      <c r="E18" s="11">
        <v>220181.59</v>
      </c>
      <c r="F18" s="11">
        <v>269978</v>
      </c>
      <c r="G18" s="14">
        <v>328535.74</v>
      </c>
      <c r="H18" s="14" t="s">
        <v>3</v>
      </c>
      <c r="I18" s="11">
        <v>71133.3</v>
      </c>
      <c r="J18" s="11">
        <v>40587696.859999999</v>
      </c>
      <c r="K18" s="11">
        <v>21716389.960000001</v>
      </c>
      <c r="L18" s="11">
        <v>6043730</v>
      </c>
      <c r="M18" s="11">
        <v>10199121</v>
      </c>
      <c r="N18" s="10"/>
      <c r="O18" s="9" t="s">
        <v>80</v>
      </c>
    </row>
    <row r="19" spans="1:15" s="8" customFormat="1" ht="20.25" customHeight="1">
      <c r="A19" s="13"/>
      <c r="B19" s="13" t="s">
        <v>79</v>
      </c>
      <c r="C19" s="10"/>
      <c r="D19" s="12"/>
      <c r="E19" s="11">
        <v>279353.48</v>
      </c>
      <c r="F19" s="11">
        <v>2988</v>
      </c>
      <c r="G19" s="14">
        <v>934477.94</v>
      </c>
      <c r="H19" s="14" t="s">
        <v>3</v>
      </c>
      <c r="I19" s="11">
        <v>71850</v>
      </c>
      <c r="J19" s="11">
        <v>41100059.409999996</v>
      </c>
      <c r="K19" s="11">
        <v>24436021.719999999</v>
      </c>
      <c r="L19" s="11">
        <v>2111648.04</v>
      </c>
      <c r="M19" s="11">
        <v>445772</v>
      </c>
      <c r="N19" s="10"/>
      <c r="O19" s="9" t="s">
        <v>78</v>
      </c>
    </row>
    <row r="20" spans="1:15" s="8" customFormat="1" ht="20.25" customHeight="1">
      <c r="A20" s="13"/>
      <c r="B20" s="13" t="s">
        <v>77</v>
      </c>
      <c r="C20" s="10"/>
      <c r="D20" s="12"/>
      <c r="E20" s="11">
        <v>147438.19</v>
      </c>
      <c r="F20" s="11">
        <v>76689.899999999994</v>
      </c>
      <c r="G20" s="14">
        <v>224983.38</v>
      </c>
      <c r="H20" s="14" t="s">
        <v>3</v>
      </c>
      <c r="I20" s="11">
        <v>248500</v>
      </c>
      <c r="J20" s="11">
        <v>42350556.57</v>
      </c>
      <c r="K20" s="11">
        <v>36644788.609999999</v>
      </c>
      <c r="L20" s="11">
        <v>2287320</v>
      </c>
      <c r="M20" s="11">
        <v>821039</v>
      </c>
      <c r="N20" s="10"/>
      <c r="O20" s="9" t="s">
        <v>76</v>
      </c>
    </row>
    <row r="21" spans="1:15" s="17" customFormat="1" ht="20.25" customHeight="1">
      <c r="A21" s="16" t="s">
        <v>75</v>
      </c>
      <c r="B21" s="16"/>
      <c r="C21" s="18"/>
      <c r="D21" s="15"/>
      <c r="E21" s="71">
        <f>SUM(E22:E24)</f>
        <v>1403215.0499999998</v>
      </c>
      <c r="F21" s="71">
        <f>SUM(F22:F24)</f>
        <v>1373049.73</v>
      </c>
      <c r="G21" s="71">
        <f>SUM(G22:G24)</f>
        <v>1465389.9</v>
      </c>
      <c r="H21" s="19" t="s">
        <v>3</v>
      </c>
      <c r="I21" s="71">
        <f>SUM(I22:I24)</f>
        <v>868323.25</v>
      </c>
      <c r="J21" s="71">
        <f>SUM(J22:J24)</f>
        <v>208298233.03</v>
      </c>
      <c r="K21" s="71">
        <f>SUM(K22:K24)</f>
        <v>152520753.96000001</v>
      </c>
      <c r="L21" s="71">
        <f>SUM(L22:L24)</f>
        <v>28806857.340000004</v>
      </c>
      <c r="M21" s="71">
        <f>SUM(M22:M24)</f>
        <v>8297912</v>
      </c>
      <c r="N21" s="18"/>
      <c r="O21" s="16" t="s">
        <v>74</v>
      </c>
    </row>
    <row r="22" spans="1:15" s="8" customFormat="1" ht="20.25" customHeight="1">
      <c r="A22" s="13"/>
      <c r="B22" s="13" t="s">
        <v>73</v>
      </c>
      <c r="C22" s="10"/>
      <c r="D22" s="12"/>
      <c r="E22" s="11">
        <v>1086825.3799999999</v>
      </c>
      <c r="F22" s="11">
        <v>613291.19999999995</v>
      </c>
      <c r="G22" s="11">
        <v>437047.14</v>
      </c>
      <c r="H22" s="14" t="s">
        <v>3</v>
      </c>
      <c r="I22" s="11">
        <v>433827.25</v>
      </c>
      <c r="J22" s="11">
        <v>101637015.48999999</v>
      </c>
      <c r="K22" s="11">
        <v>74786962.230000004</v>
      </c>
      <c r="L22" s="11">
        <v>13294967.15</v>
      </c>
      <c r="M22" s="11">
        <v>5909797</v>
      </c>
      <c r="N22" s="10"/>
      <c r="O22" s="9" t="s">
        <v>72</v>
      </c>
    </row>
    <row r="23" spans="1:15" s="8" customFormat="1" ht="20.25" customHeight="1">
      <c r="A23" s="13"/>
      <c r="B23" s="13" t="s">
        <v>71</v>
      </c>
      <c r="C23" s="10"/>
      <c r="D23" s="12"/>
      <c r="E23" s="11">
        <v>197977.98</v>
      </c>
      <c r="F23" s="11">
        <v>165160.4</v>
      </c>
      <c r="G23" s="11">
        <v>415269.94</v>
      </c>
      <c r="H23" s="14" t="s">
        <v>3</v>
      </c>
      <c r="I23" s="11">
        <v>296546</v>
      </c>
      <c r="J23" s="11">
        <v>58999960.390000001</v>
      </c>
      <c r="K23" s="11">
        <v>42528206.799999997</v>
      </c>
      <c r="L23" s="11">
        <v>9704542.6600000001</v>
      </c>
      <c r="M23" s="11">
        <v>1668349</v>
      </c>
      <c r="N23" s="10"/>
      <c r="O23" s="9" t="s">
        <v>70</v>
      </c>
    </row>
    <row r="24" spans="1:15" s="8" customFormat="1" ht="20.25" customHeight="1">
      <c r="A24" s="13"/>
      <c r="B24" s="13" t="s">
        <v>69</v>
      </c>
      <c r="C24" s="10"/>
      <c r="D24" s="12"/>
      <c r="E24" s="11">
        <v>118411.69</v>
      </c>
      <c r="F24" s="11">
        <v>594598.13</v>
      </c>
      <c r="G24" s="11">
        <v>613072.81999999995</v>
      </c>
      <c r="H24" s="14" t="s">
        <v>3</v>
      </c>
      <c r="I24" s="11">
        <v>137950</v>
      </c>
      <c r="J24" s="11">
        <v>47661257.149999999</v>
      </c>
      <c r="K24" s="11">
        <v>35205584.93</v>
      </c>
      <c r="L24" s="11">
        <v>5807347.5300000003</v>
      </c>
      <c r="M24" s="11">
        <v>719766</v>
      </c>
      <c r="N24" s="10"/>
      <c r="O24" s="9" t="s">
        <v>68</v>
      </c>
    </row>
    <row r="25" spans="1:15" s="8" customFormat="1" ht="15.75">
      <c r="D25" s="15"/>
      <c r="E25" s="69"/>
      <c r="F25" s="69"/>
      <c r="G25" s="70"/>
      <c r="H25" s="70"/>
      <c r="I25" s="69"/>
      <c r="J25" s="69"/>
      <c r="K25" s="69"/>
      <c r="L25" s="69"/>
      <c r="M25" s="69"/>
      <c r="N25" s="10"/>
      <c r="O25" s="10"/>
    </row>
    <row r="26" spans="1:15" ht="3" customHeight="1">
      <c r="A26" s="3"/>
      <c r="B26" s="3"/>
      <c r="C26" s="3"/>
      <c r="D26" s="5"/>
      <c r="E26" s="4"/>
      <c r="F26" s="4"/>
      <c r="G26" s="4"/>
      <c r="H26" s="4"/>
      <c r="I26" s="4"/>
      <c r="J26" s="4"/>
      <c r="K26" s="4"/>
      <c r="L26" s="4"/>
      <c r="M26" s="4"/>
      <c r="N26" s="3"/>
      <c r="O26" s="3"/>
    </row>
    <row r="27" spans="1:15" ht="3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</row>
    <row r="28" spans="1:15" ht="3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</row>
    <row r="29" spans="1:15" ht="1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</row>
    <row r="30" spans="1:15" ht="1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5">
      <c r="B31" s="45"/>
      <c r="C31" s="23"/>
      <c r="D31" s="23"/>
      <c r="E31" s="23"/>
    </row>
  </sheetData>
  <mergeCells count="10">
    <mergeCell ref="A9:D9"/>
    <mergeCell ref="N9:O9"/>
    <mergeCell ref="N10:O10"/>
    <mergeCell ref="A12:D12"/>
    <mergeCell ref="E6:J6"/>
    <mergeCell ref="K6:M6"/>
    <mergeCell ref="E7:J7"/>
    <mergeCell ref="K7:M7"/>
    <mergeCell ref="A8:D8"/>
    <mergeCell ref="N8:O8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00B050"/>
  </sheetPr>
  <dimension ref="A1:R30"/>
  <sheetViews>
    <sheetView showGridLines="0" zoomScaleNormal="100" workbookViewId="0">
      <selection activeCell="P18" sqref="P18"/>
    </sheetView>
  </sheetViews>
  <sheetFormatPr defaultRowHeight="18.75"/>
  <cols>
    <col min="1" max="1" width="1.7109375" style="1" customWidth="1"/>
    <col min="2" max="2" width="5.85546875" style="1" customWidth="1"/>
    <col min="3" max="3" width="4.5703125" style="1" customWidth="1"/>
    <col min="4" max="4" width="8.5703125" style="1" customWidth="1"/>
    <col min="5" max="5" width="12.7109375" style="1" customWidth="1"/>
    <col min="6" max="6" width="11.7109375" style="1" customWidth="1"/>
    <col min="7" max="7" width="11.140625" style="1" customWidth="1"/>
    <col min="8" max="9" width="11" style="1" customWidth="1"/>
    <col min="10" max="10" width="10.5703125" style="1" bestFit="1" customWidth="1"/>
    <col min="11" max="11" width="11.42578125" style="1" customWidth="1"/>
    <col min="12" max="12" width="12.5703125" style="1" customWidth="1"/>
    <col min="13" max="13" width="10.85546875" style="1" customWidth="1"/>
    <col min="14" max="14" width="0.7109375" style="1" customWidth="1"/>
    <col min="15" max="15" width="19.7109375" style="1" customWidth="1"/>
    <col min="16" max="16" width="0.85546875" style="1" customWidth="1"/>
    <col min="17" max="17" width="4.85546875" style="1" customWidth="1"/>
    <col min="18" max="16384" width="9.140625" style="1"/>
  </cols>
  <sheetData>
    <row r="1" spans="1:18" s="67" customFormat="1">
      <c r="B1" s="68" t="s">
        <v>67</v>
      </c>
      <c r="C1" s="66">
        <v>19.3</v>
      </c>
      <c r="D1" s="68" t="s">
        <v>91</v>
      </c>
      <c r="R1" s="1"/>
    </row>
    <row r="2" spans="1:18" s="63" customFormat="1">
      <c r="B2" s="67" t="s">
        <v>65</v>
      </c>
      <c r="C2" s="66">
        <v>19.3</v>
      </c>
      <c r="D2" s="65" t="s">
        <v>64</v>
      </c>
      <c r="R2" s="67"/>
    </row>
    <row r="3" spans="1:18" s="63" customFormat="1">
      <c r="B3" s="67"/>
      <c r="C3" s="66"/>
      <c r="D3" s="65" t="s">
        <v>90</v>
      </c>
    </row>
    <row r="4" spans="1:18" s="63" customFormat="1" ht="15" customHeight="1">
      <c r="B4" s="67"/>
      <c r="C4" s="66"/>
      <c r="D4" s="65"/>
      <c r="O4" s="64" t="s">
        <v>62</v>
      </c>
    </row>
    <row r="5" spans="1:18" ht="6" customHeight="1">
      <c r="R5" s="63"/>
    </row>
    <row r="6" spans="1:18" s="23" customFormat="1" ht="21.75">
      <c r="A6" s="62"/>
      <c r="B6" s="61"/>
      <c r="C6" s="61"/>
      <c r="D6" s="60"/>
      <c r="E6" s="59" t="s">
        <v>61</v>
      </c>
      <c r="F6" s="58"/>
      <c r="G6" s="58"/>
      <c r="H6" s="58"/>
      <c r="I6" s="58"/>
      <c r="J6" s="57"/>
      <c r="K6" s="56" t="s">
        <v>57</v>
      </c>
      <c r="L6" s="55"/>
      <c r="M6" s="55"/>
      <c r="N6" s="54" t="s">
        <v>29</v>
      </c>
      <c r="O6" s="53"/>
      <c r="R6" s="1"/>
    </row>
    <row r="7" spans="1:18" s="23" customFormat="1" ht="21.75">
      <c r="A7" s="41"/>
      <c r="B7" s="41"/>
      <c r="C7" s="41"/>
      <c r="D7" s="40"/>
      <c r="E7" s="52" t="s">
        <v>60</v>
      </c>
      <c r="F7" s="51"/>
      <c r="G7" s="51"/>
      <c r="H7" s="51"/>
      <c r="I7" s="51"/>
      <c r="J7" s="50"/>
      <c r="K7" s="49" t="s">
        <v>32</v>
      </c>
      <c r="L7" s="48"/>
      <c r="M7" s="47"/>
      <c r="N7" s="46"/>
      <c r="O7" s="45"/>
    </row>
    <row r="8" spans="1:18" s="23" customFormat="1">
      <c r="A8" s="44" t="s">
        <v>59</v>
      </c>
      <c r="B8" s="44"/>
      <c r="C8" s="44"/>
      <c r="D8" s="42"/>
      <c r="E8" s="39"/>
      <c r="F8" s="39" t="s">
        <v>58</v>
      </c>
      <c r="G8" s="39"/>
      <c r="H8" s="39"/>
      <c r="J8" s="38"/>
      <c r="K8" s="38"/>
      <c r="L8" s="38" t="s">
        <v>57</v>
      </c>
      <c r="M8" s="38" t="s">
        <v>57</v>
      </c>
      <c r="N8" s="37" t="s">
        <v>56</v>
      </c>
      <c r="O8" s="36"/>
      <c r="P8" s="35"/>
    </row>
    <row r="9" spans="1:18" s="23" customFormat="1">
      <c r="A9" s="43" t="s">
        <v>55</v>
      </c>
      <c r="B9" s="43"/>
      <c r="C9" s="43"/>
      <c r="D9" s="42"/>
      <c r="E9" s="39" t="s">
        <v>54</v>
      </c>
      <c r="F9" s="39" t="s">
        <v>53</v>
      </c>
      <c r="G9" s="39" t="s">
        <v>52</v>
      </c>
      <c r="H9" s="39" t="s">
        <v>51</v>
      </c>
      <c r="I9" s="39" t="s">
        <v>50</v>
      </c>
      <c r="J9" s="38" t="s">
        <v>49</v>
      </c>
      <c r="K9" s="38" t="s">
        <v>48</v>
      </c>
      <c r="L9" s="38" t="s">
        <v>47</v>
      </c>
      <c r="M9" s="38" t="s">
        <v>46</v>
      </c>
      <c r="N9" s="37" t="s">
        <v>45</v>
      </c>
      <c r="O9" s="36"/>
      <c r="P9" s="35"/>
    </row>
    <row r="10" spans="1:18" s="23" customFormat="1" ht="21.75">
      <c r="A10" s="41"/>
      <c r="B10" s="41"/>
      <c r="C10" s="41"/>
      <c r="D10" s="40"/>
      <c r="E10" s="39" t="s">
        <v>44</v>
      </c>
      <c r="F10" s="39" t="s">
        <v>43</v>
      </c>
      <c r="G10" s="39" t="s">
        <v>42</v>
      </c>
      <c r="H10" s="39" t="s">
        <v>41</v>
      </c>
      <c r="I10" s="39" t="s">
        <v>40</v>
      </c>
      <c r="J10" s="38" t="s">
        <v>39</v>
      </c>
      <c r="K10" s="38" t="s">
        <v>38</v>
      </c>
      <c r="L10" s="38" t="s">
        <v>37</v>
      </c>
      <c r="M10" s="38" t="s">
        <v>36</v>
      </c>
      <c r="N10" s="37" t="s">
        <v>35</v>
      </c>
      <c r="O10" s="36"/>
      <c r="P10" s="35"/>
    </row>
    <row r="11" spans="1:18" s="23" customFormat="1" ht="21.75">
      <c r="A11" s="34"/>
      <c r="B11" s="34"/>
      <c r="C11" s="34"/>
      <c r="D11" s="33"/>
      <c r="E11" s="30" t="s">
        <v>34</v>
      </c>
      <c r="F11" s="32"/>
      <c r="G11" s="30"/>
      <c r="H11" s="30" t="s">
        <v>33</v>
      </c>
      <c r="I11" s="30"/>
      <c r="J11" s="30"/>
      <c r="K11" s="30" t="s">
        <v>32</v>
      </c>
      <c r="L11" s="31" t="s">
        <v>31</v>
      </c>
      <c r="M11" s="30" t="s">
        <v>30</v>
      </c>
      <c r="N11" s="29"/>
      <c r="O11" s="28"/>
    </row>
    <row r="12" spans="1:18" ht="3" customHeight="1">
      <c r="A12" s="27" t="s">
        <v>29</v>
      </c>
      <c r="B12" s="27"/>
      <c r="C12" s="27"/>
      <c r="D12" s="26"/>
      <c r="E12" s="6"/>
      <c r="F12" s="6"/>
      <c r="G12" s="6"/>
      <c r="H12" s="6"/>
      <c r="I12" s="6"/>
      <c r="J12" s="6"/>
      <c r="K12" s="6"/>
      <c r="L12" s="6"/>
      <c r="M12" s="6"/>
      <c r="N12" s="25"/>
      <c r="O12" s="24"/>
      <c r="R12" s="23"/>
    </row>
    <row r="13" spans="1:18" s="17" customFormat="1" ht="20.25" customHeight="1">
      <c r="A13" s="16" t="s">
        <v>113</v>
      </c>
      <c r="B13" s="16"/>
      <c r="C13" s="18"/>
      <c r="D13" s="15"/>
      <c r="E13" s="71">
        <f>SUM(E14:E23)</f>
        <v>3934101.42</v>
      </c>
      <c r="F13" s="71">
        <f>SUM(F14:F23)</f>
        <v>1478783.94</v>
      </c>
      <c r="G13" s="71">
        <f>SUM(G14:G23)</f>
        <v>4469262.32</v>
      </c>
      <c r="H13" s="19" t="s">
        <v>3</v>
      </c>
      <c r="I13" s="71">
        <f>SUM(I14:I23)</f>
        <v>3333581.81</v>
      </c>
      <c r="J13" s="71">
        <f>SUM(J14:J23)</f>
        <v>433471912.08999997</v>
      </c>
      <c r="K13" s="71">
        <f>SUM(K14:K23)</f>
        <v>310126377.56</v>
      </c>
      <c r="L13" s="71">
        <f>SUM(L14:L23)</f>
        <v>47651770.200000003</v>
      </c>
      <c r="M13" s="71">
        <f>SUM(M14:M23)</f>
        <v>19883574.630000003</v>
      </c>
      <c r="N13" s="18"/>
      <c r="O13" s="16" t="s">
        <v>112</v>
      </c>
    </row>
    <row r="14" spans="1:18" s="8" customFormat="1" ht="20.25" customHeight="1">
      <c r="A14" s="16"/>
      <c r="B14" s="13" t="s">
        <v>111</v>
      </c>
      <c r="C14" s="10"/>
      <c r="D14" s="12"/>
      <c r="E14" s="11">
        <v>593629.5</v>
      </c>
      <c r="F14" s="11">
        <v>201121.4</v>
      </c>
      <c r="G14" s="11">
        <v>1323117.54</v>
      </c>
      <c r="H14" s="14" t="s">
        <v>3</v>
      </c>
      <c r="I14" s="11">
        <v>583930</v>
      </c>
      <c r="J14" s="11">
        <v>84821995.799999997</v>
      </c>
      <c r="K14" s="11">
        <v>62650447.630000003</v>
      </c>
      <c r="L14" s="11">
        <v>10338095</v>
      </c>
      <c r="M14" s="11">
        <v>906831.5</v>
      </c>
      <c r="N14" s="10"/>
      <c r="O14" s="9" t="s">
        <v>110</v>
      </c>
    </row>
    <row r="15" spans="1:18" s="8" customFormat="1" ht="20.25" customHeight="1">
      <c r="A15" s="13"/>
      <c r="B15" s="13" t="s">
        <v>109</v>
      </c>
      <c r="D15" s="76"/>
      <c r="E15" s="11">
        <v>278286.61</v>
      </c>
      <c r="F15" s="11">
        <v>204385.5</v>
      </c>
      <c r="G15" s="11">
        <v>431600.04</v>
      </c>
      <c r="H15" s="14" t="s">
        <v>3</v>
      </c>
      <c r="I15" s="11">
        <v>313300</v>
      </c>
      <c r="J15" s="11">
        <v>33541086.100000001</v>
      </c>
      <c r="K15" s="11">
        <v>14752107.24</v>
      </c>
      <c r="L15" s="11">
        <v>4340518.05</v>
      </c>
      <c r="M15" s="11">
        <v>8226881.4000000004</v>
      </c>
      <c r="N15" s="10"/>
      <c r="O15" s="9" t="s">
        <v>108</v>
      </c>
    </row>
    <row r="16" spans="1:18" s="8" customFormat="1" ht="20.25" customHeight="1">
      <c r="B16" s="13" t="s">
        <v>107</v>
      </c>
      <c r="D16" s="15"/>
      <c r="E16" s="11">
        <v>709184.3</v>
      </c>
      <c r="F16" s="11">
        <v>102827</v>
      </c>
      <c r="G16" s="11">
        <v>1210959.97</v>
      </c>
      <c r="H16" s="14" t="s">
        <v>3</v>
      </c>
      <c r="I16" s="11">
        <v>1157321.31</v>
      </c>
      <c r="J16" s="11">
        <v>68032207.239999995</v>
      </c>
      <c r="K16" s="11">
        <v>50234348.090000004</v>
      </c>
      <c r="L16" s="11">
        <v>6677411.46</v>
      </c>
      <c r="M16" s="11">
        <v>1206981.6599999999</v>
      </c>
      <c r="N16" s="10"/>
      <c r="O16" s="9" t="s">
        <v>106</v>
      </c>
    </row>
    <row r="17" spans="1:15" s="8" customFormat="1" ht="20.25" customHeight="1">
      <c r="B17" s="13" t="s">
        <v>105</v>
      </c>
      <c r="D17" s="15"/>
      <c r="E17" s="11">
        <v>775969.41</v>
      </c>
      <c r="F17" s="11">
        <v>77683</v>
      </c>
      <c r="G17" s="11">
        <v>146872.71</v>
      </c>
      <c r="H17" s="14" t="s">
        <v>3</v>
      </c>
      <c r="I17" s="11">
        <v>215280</v>
      </c>
      <c r="J17" s="11">
        <v>45843878.039999999</v>
      </c>
      <c r="K17" s="11">
        <v>41386171.159999996</v>
      </c>
      <c r="L17" s="11">
        <v>2179890</v>
      </c>
      <c r="M17" s="11">
        <v>803979</v>
      </c>
      <c r="N17" s="10"/>
      <c r="O17" s="9" t="s">
        <v>104</v>
      </c>
    </row>
    <row r="18" spans="1:15" s="8" customFormat="1" ht="20.25" customHeight="1">
      <c r="A18" s="10"/>
      <c r="B18" s="13" t="s">
        <v>103</v>
      </c>
      <c r="C18" s="10"/>
      <c r="D18" s="76"/>
      <c r="E18" s="75">
        <v>372721.26</v>
      </c>
      <c r="F18" s="75">
        <v>37216.800000000003</v>
      </c>
      <c r="G18" s="75">
        <v>124059.07</v>
      </c>
      <c r="H18" s="14" t="s">
        <v>3</v>
      </c>
      <c r="I18" s="75">
        <v>174750</v>
      </c>
      <c r="J18" s="75">
        <v>46202792.25</v>
      </c>
      <c r="K18" s="75">
        <v>34101821.880000003</v>
      </c>
      <c r="L18" s="75">
        <v>5648239.5199999996</v>
      </c>
      <c r="M18" s="75">
        <v>739826.4</v>
      </c>
      <c r="N18" s="10"/>
      <c r="O18" s="9" t="s">
        <v>102</v>
      </c>
    </row>
    <row r="19" spans="1:15" s="8" customFormat="1" ht="20.25" customHeight="1">
      <c r="A19" s="13"/>
      <c r="B19" s="13" t="s">
        <v>101</v>
      </c>
      <c r="C19" s="10"/>
      <c r="D19" s="12"/>
      <c r="E19" s="11">
        <v>354375.51</v>
      </c>
      <c r="F19" s="11">
        <v>10535</v>
      </c>
      <c r="G19" s="11">
        <v>182668.68</v>
      </c>
      <c r="H19" s="14" t="s">
        <v>3</v>
      </c>
      <c r="I19" s="11">
        <v>258720.5</v>
      </c>
      <c r="J19" s="11">
        <v>34318968.780000001</v>
      </c>
      <c r="K19" s="11">
        <v>24424604.870000001</v>
      </c>
      <c r="L19" s="11">
        <v>1449820</v>
      </c>
      <c r="M19" s="11">
        <v>641008.67000000004</v>
      </c>
      <c r="N19" s="10"/>
      <c r="O19" s="9" t="s">
        <v>100</v>
      </c>
    </row>
    <row r="20" spans="1:15" s="8" customFormat="1" ht="20.25" customHeight="1">
      <c r="A20" s="13"/>
      <c r="B20" s="13" t="s">
        <v>99</v>
      </c>
      <c r="C20" s="10"/>
      <c r="D20" s="12"/>
      <c r="E20" s="11">
        <v>197463.43</v>
      </c>
      <c r="F20" s="11">
        <v>192574.1</v>
      </c>
      <c r="G20" s="11">
        <v>190890.14</v>
      </c>
      <c r="H20" s="14" t="s">
        <v>3</v>
      </c>
      <c r="I20" s="11">
        <v>118960</v>
      </c>
      <c r="J20" s="11">
        <v>35808857.350000001</v>
      </c>
      <c r="K20" s="11">
        <v>29064771.420000002</v>
      </c>
      <c r="L20" s="11">
        <v>1672000</v>
      </c>
      <c r="M20" s="11">
        <v>417913</v>
      </c>
      <c r="N20" s="10"/>
      <c r="O20" s="9" t="s">
        <v>98</v>
      </c>
    </row>
    <row r="21" spans="1:15" s="8" customFormat="1" ht="20.25" customHeight="1">
      <c r="A21" s="16"/>
      <c r="B21" s="13" t="s">
        <v>97</v>
      </c>
      <c r="C21" s="10"/>
      <c r="D21" s="12"/>
      <c r="E21" s="11">
        <v>194975.07</v>
      </c>
      <c r="F21" s="11">
        <v>207058</v>
      </c>
      <c r="G21" s="11">
        <v>421895.71</v>
      </c>
      <c r="H21" s="14" t="s">
        <v>3</v>
      </c>
      <c r="I21" s="11">
        <v>185500</v>
      </c>
      <c r="J21" s="11">
        <v>25291987.66</v>
      </c>
      <c r="K21" s="11">
        <v>16605287.779999999</v>
      </c>
      <c r="L21" s="11">
        <v>4991150</v>
      </c>
      <c r="M21" s="11">
        <v>755000</v>
      </c>
      <c r="N21" s="10"/>
      <c r="O21" s="9" t="s">
        <v>96</v>
      </c>
    </row>
    <row r="22" spans="1:15" s="8" customFormat="1" ht="20.25" customHeight="1">
      <c r="A22" s="13"/>
      <c r="B22" s="13" t="s">
        <v>95</v>
      </c>
      <c r="C22" s="10"/>
      <c r="D22" s="12"/>
      <c r="E22" s="11">
        <v>153903.1</v>
      </c>
      <c r="F22" s="11">
        <v>590</v>
      </c>
      <c r="G22" s="11">
        <v>49735.93</v>
      </c>
      <c r="H22" s="14" t="s">
        <v>3</v>
      </c>
      <c r="I22" s="11">
        <v>92800</v>
      </c>
      <c r="J22" s="11">
        <v>27643531.43</v>
      </c>
      <c r="K22" s="11">
        <v>13341879.140000001</v>
      </c>
      <c r="L22" s="11">
        <v>8252046</v>
      </c>
      <c r="M22" s="11">
        <v>5824119</v>
      </c>
      <c r="N22" s="10"/>
      <c r="O22" s="9" t="s">
        <v>94</v>
      </c>
    </row>
    <row r="23" spans="1:15" s="8" customFormat="1" ht="20.25" customHeight="1">
      <c r="A23" s="13"/>
      <c r="B23" s="13" t="s">
        <v>93</v>
      </c>
      <c r="C23" s="10"/>
      <c r="D23" s="12"/>
      <c r="E23" s="11">
        <v>303593.23</v>
      </c>
      <c r="F23" s="11">
        <v>444793.14</v>
      </c>
      <c r="G23" s="11">
        <v>387462.53</v>
      </c>
      <c r="H23" s="14" t="s">
        <v>3</v>
      </c>
      <c r="I23" s="11">
        <v>233020</v>
      </c>
      <c r="J23" s="11">
        <v>31966607.440000001</v>
      </c>
      <c r="K23" s="11">
        <v>23564938.350000001</v>
      </c>
      <c r="L23" s="11">
        <v>2102600.17</v>
      </c>
      <c r="M23" s="11">
        <v>361034</v>
      </c>
      <c r="N23" s="10"/>
      <c r="O23" s="9" t="s">
        <v>92</v>
      </c>
    </row>
    <row r="24" spans="1:15">
      <c r="A24" s="74"/>
      <c r="C24" s="74"/>
      <c r="D24" s="73"/>
      <c r="E24" s="6"/>
      <c r="F24" s="6"/>
      <c r="G24" s="6"/>
      <c r="H24" s="72"/>
      <c r="I24" s="6"/>
      <c r="J24" s="6"/>
      <c r="K24" s="6"/>
      <c r="L24" s="6"/>
      <c r="M24" s="6"/>
      <c r="N24" s="2"/>
      <c r="O24" s="2"/>
    </row>
    <row r="25" spans="1:15" ht="3" customHeight="1">
      <c r="A25" s="3"/>
      <c r="B25" s="3"/>
      <c r="C25" s="3"/>
      <c r="D25" s="5"/>
      <c r="E25" s="4"/>
      <c r="F25" s="4"/>
      <c r="G25" s="4"/>
      <c r="H25" s="4"/>
      <c r="I25" s="4">
        <v>68032207.239999995</v>
      </c>
      <c r="J25" s="4"/>
      <c r="K25" s="4"/>
      <c r="L25" s="4"/>
      <c r="M25" s="4"/>
      <c r="N25" s="3"/>
      <c r="O25" s="3"/>
    </row>
    <row r="26" spans="1:15" ht="3" customHeight="1">
      <c r="A26" s="2"/>
      <c r="B26" s="2"/>
      <c r="C26" s="2"/>
      <c r="D26" s="2"/>
      <c r="E26" s="2"/>
      <c r="F26" s="2"/>
      <c r="G26" s="2"/>
      <c r="H26" s="2"/>
      <c r="I26" s="2">
        <v>45843878.039999999</v>
      </c>
      <c r="J26" s="2"/>
      <c r="K26" s="2"/>
      <c r="L26" s="2"/>
      <c r="M26" s="2"/>
      <c r="N26" s="2"/>
      <c r="O26" s="2"/>
    </row>
    <row r="27" spans="1:15">
      <c r="B27" s="45"/>
      <c r="C27" s="23"/>
      <c r="D27" s="23"/>
      <c r="E27" s="23"/>
    </row>
    <row r="28" spans="1:15">
      <c r="B28" s="45"/>
      <c r="C28" s="23"/>
      <c r="D28" s="23"/>
      <c r="E28" s="23"/>
    </row>
    <row r="29" spans="1:15">
      <c r="B29" s="45"/>
      <c r="C29" s="23"/>
      <c r="D29" s="23"/>
      <c r="E29" s="23"/>
    </row>
    <row r="30" spans="1:15">
      <c r="B30" s="45"/>
      <c r="C30" s="23"/>
      <c r="D30" s="23"/>
      <c r="E30" s="23"/>
    </row>
  </sheetData>
  <mergeCells count="10">
    <mergeCell ref="A9:D9"/>
    <mergeCell ref="N9:O9"/>
    <mergeCell ref="N10:O10"/>
    <mergeCell ref="A12:D12"/>
    <mergeCell ref="E6:J6"/>
    <mergeCell ref="K6:M6"/>
    <mergeCell ref="E7:J7"/>
    <mergeCell ref="K7:M7"/>
    <mergeCell ref="A8:D8"/>
    <mergeCell ref="N8:O8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00B050"/>
  </sheetPr>
  <dimension ref="A1:R30"/>
  <sheetViews>
    <sheetView showGridLines="0" topLeftCell="A7" zoomScaleNormal="100" workbookViewId="0">
      <selection activeCell="P18" sqref="P18"/>
    </sheetView>
  </sheetViews>
  <sheetFormatPr defaultRowHeight="18.75"/>
  <cols>
    <col min="1" max="1" width="1.7109375" style="1" customWidth="1"/>
    <col min="2" max="2" width="5.85546875" style="1" customWidth="1"/>
    <col min="3" max="3" width="4.5703125" style="1" customWidth="1"/>
    <col min="4" max="4" width="8.5703125" style="1" customWidth="1"/>
    <col min="5" max="5" width="12.7109375" style="1" customWidth="1"/>
    <col min="6" max="6" width="11.7109375" style="1" customWidth="1"/>
    <col min="7" max="7" width="10.7109375" style="1" customWidth="1"/>
    <col min="8" max="8" width="10.28515625" style="1" bestFit="1" customWidth="1"/>
    <col min="9" max="9" width="11" style="1" customWidth="1"/>
    <col min="10" max="10" width="11.140625" style="1" bestFit="1" customWidth="1"/>
    <col min="11" max="11" width="11.42578125" style="1" customWidth="1"/>
    <col min="12" max="12" width="12.5703125" style="1" customWidth="1"/>
    <col min="13" max="13" width="10.85546875" style="1" customWidth="1"/>
    <col min="14" max="14" width="0.7109375" style="1" customWidth="1"/>
    <col min="15" max="15" width="19.7109375" style="1" customWidth="1"/>
    <col min="16" max="16" width="1.28515625" style="1" customWidth="1"/>
    <col min="17" max="17" width="4.85546875" style="1" customWidth="1"/>
    <col min="18" max="16384" width="9.140625" style="1"/>
  </cols>
  <sheetData>
    <row r="1" spans="1:18" s="67" customFormat="1">
      <c r="B1" s="68" t="s">
        <v>67</v>
      </c>
      <c r="C1" s="66">
        <v>19.3</v>
      </c>
      <c r="D1" s="68" t="s">
        <v>91</v>
      </c>
      <c r="R1" s="1"/>
    </row>
    <row r="2" spans="1:18" s="63" customFormat="1">
      <c r="B2" s="67" t="s">
        <v>65</v>
      </c>
      <c r="C2" s="66">
        <v>19.3</v>
      </c>
      <c r="D2" s="65" t="s">
        <v>64</v>
      </c>
      <c r="R2" s="67"/>
    </row>
    <row r="3" spans="1:18" s="63" customFormat="1">
      <c r="B3" s="67"/>
      <c r="C3" s="66"/>
      <c r="D3" s="65" t="s">
        <v>90</v>
      </c>
    </row>
    <row r="4" spans="1:18" s="63" customFormat="1" ht="15" customHeight="1">
      <c r="B4" s="67"/>
      <c r="C4" s="66"/>
      <c r="D4" s="65"/>
      <c r="O4" s="64" t="s">
        <v>62</v>
      </c>
    </row>
    <row r="5" spans="1:18" ht="6" customHeight="1">
      <c r="R5" s="63"/>
    </row>
    <row r="6" spans="1:18" s="23" customFormat="1" ht="21.75">
      <c r="A6" s="62"/>
      <c r="B6" s="61"/>
      <c r="C6" s="61"/>
      <c r="D6" s="60"/>
      <c r="E6" s="59" t="s">
        <v>61</v>
      </c>
      <c r="F6" s="58"/>
      <c r="G6" s="58"/>
      <c r="H6" s="58"/>
      <c r="I6" s="58"/>
      <c r="J6" s="57"/>
      <c r="K6" s="56" t="s">
        <v>57</v>
      </c>
      <c r="L6" s="55"/>
      <c r="M6" s="55"/>
      <c r="N6" s="54" t="s">
        <v>29</v>
      </c>
      <c r="O6" s="53"/>
      <c r="R6" s="1"/>
    </row>
    <row r="7" spans="1:18" s="23" customFormat="1" ht="21.75">
      <c r="A7" s="41"/>
      <c r="B7" s="41"/>
      <c r="C7" s="41"/>
      <c r="D7" s="40"/>
      <c r="E7" s="52" t="s">
        <v>60</v>
      </c>
      <c r="F7" s="51"/>
      <c r="G7" s="51"/>
      <c r="H7" s="51"/>
      <c r="I7" s="51"/>
      <c r="J7" s="50"/>
      <c r="K7" s="49" t="s">
        <v>32</v>
      </c>
      <c r="L7" s="48"/>
      <c r="M7" s="47"/>
      <c r="N7" s="46"/>
      <c r="O7" s="45"/>
    </row>
    <row r="8" spans="1:18" s="23" customFormat="1">
      <c r="A8" s="44" t="s">
        <v>59</v>
      </c>
      <c r="B8" s="44"/>
      <c r="C8" s="44"/>
      <c r="D8" s="42"/>
      <c r="E8" s="39"/>
      <c r="F8" s="39" t="s">
        <v>58</v>
      </c>
      <c r="G8" s="39"/>
      <c r="H8" s="39"/>
      <c r="J8" s="38"/>
      <c r="K8" s="38"/>
      <c r="L8" s="38" t="s">
        <v>57</v>
      </c>
      <c r="M8" s="38" t="s">
        <v>57</v>
      </c>
      <c r="N8" s="37" t="s">
        <v>56</v>
      </c>
      <c r="O8" s="36"/>
      <c r="P8" s="35"/>
    </row>
    <row r="9" spans="1:18" s="23" customFormat="1">
      <c r="A9" s="43" t="s">
        <v>55</v>
      </c>
      <c r="B9" s="43"/>
      <c r="C9" s="43"/>
      <c r="D9" s="42"/>
      <c r="E9" s="39" t="s">
        <v>54</v>
      </c>
      <c r="F9" s="39" t="s">
        <v>53</v>
      </c>
      <c r="G9" s="39" t="s">
        <v>52</v>
      </c>
      <c r="H9" s="39" t="s">
        <v>51</v>
      </c>
      <c r="I9" s="39" t="s">
        <v>50</v>
      </c>
      <c r="J9" s="38" t="s">
        <v>49</v>
      </c>
      <c r="K9" s="38" t="s">
        <v>48</v>
      </c>
      <c r="L9" s="38" t="s">
        <v>47</v>
      </c>
      <c r="M9" s="38" t="s">
        <v>46</v>
      </c>
      <c r="N9" s="37" t="s">
        <v>45</v>
      </c>
      <c r="O9" s="36"/>
      <c r="P9" s="35"/>
    </row>
    <row r="10" spans="1:18" s="23" customFormat="1" ht="21.75">
      <c r="A10" s="41"/>
      <c r="B10" s="41"/>
      <c r="C10" s="41"/>
      <c r="D10" s="40"/>
      <c r="E10" s="39" t="s">
        <v>44</v>
      </c>
      <c r="F10" s="39" t="s">
        <v>43</v>
      </c>
      <c r="G10" s="39" t="s">
        <v>42</v>
      </c>
      <c r="H10" s="39" t="s">
        <v>41</v>
      </c>
      <c r="I10" s="39" t="s">
        <v>40</v>
      </c>
      <c r="J10" s="38" t="s">
        <v>39</v>
      </c>
      <c r="K10" s="38" t="s">
        <v>38</v>
      </c>
      <c r="L10" s="38" t="s">
        <v>37</v>
      </c>
      <c r="M10" s="38" t="s">
        <v>36</v>
      </c>
      <c r="N10" s="37" t="s">
        <v>35</v>
      </c>
      <c r="O10" s="36"/>
      <c r="P10" s="35"/>
    </row>
    <row r="11" spans="1:18" s="23" customFormat="1" ht="21.75">
      <c r="A11" s="34"/>
      <c r="B11" s="34"/>
      <c r="C11" s="34"/>
      <c r="D11" s="33"/>
      <c r="E11" s="30" t="s">
        <v>34</v>
      </c>
      <c r="F11" s="32"/>
      <c r="G11" s="30"/>
      <c r="H11" s="30" t="s">
        <v>33</v>
      </c>
      <c r="I11" s="30"/>
      <c r="J11" s="30"/>
      <c r="K11" s="30" t="s">
        <v>32</v>
      </c>
      <c r="L11" s="31" t="s">
        <v>31</v>
      </c>
      <c r="M11" s="30" t="s">
        <v>30</v>
      </c>
      <c r="N11" s="29"/>
      <c r="O11" s="28"/>
    </row>
    <row r="12" spans="1:18" ht="3" customHeight="1">
      <c r="A12" s="27" t="s">
        <v>29</v>
      </c>
      <c r="B12" s="27"/>
      <c r="C12" s="27"/>
      <c r="D12" s="26"/>
      <c r="E12" s="6"/>
      <c r="F12" s="6"/>
      <c r="G12" s="6"/>
      <c r="H12" s="6"/>
      <c r="I12" s="6"/>
      <c r="J12" s="6"/>
      <c r="K12" s="6"/>
      <c r="L12" s="6"/>
      <c r="M12" s="6"/>
      <c r="N12" s="25"/>
      <c r="O12" s="24"/>
      <c r="R12" s="23"/>
    </row>
    <row r="13" spans="1:18" s="17" customFormat="1" ht="20.25" customHeight="1">
      <c r="A13" s="16" t="s">
        <v>141</v>
      </c>
      <c r="B13" s="18"/>
      <c r="D13" s="15"/>
      <c r="E13" s="71">
        <f>SUM(E14:E22)</f>
        <v>19147830.780000001</v>
      </c>
      <c r="F13" s="71">
        <f>SUM(F14:F22)</f>
        <v>1078650.2599999998</v>
      </c>
      <c r="G13" s="71">
        <f>SUM(G14:G22)</f>
        <v>3933643.2200000007</v>
      </c>
      <c r="H13" s="71">
        <f>SUM(H14:H22)</f>
        <v>747206.83000000007</v>
      </c>
      <c r="I13" s="71">
        <f>SUM(I14:I22)</f>
        <v>1892373.74</v>
      </c>
      <c r="J13" s="71">
        <f>SUM(J14:J22)</f>
        <v>357578058.22000003</v>
      </c>
      <c r="K13" s="71">
        <f>SUM(K14:K22)</f>
        <v>240738137.18000001</v>
      </c>
      <c r="L13" s="71">
        <f>SUM(L14:L22)</f>
        <v>63685813.439999998</v>
      </c>
      <c r="M13" s="71">
        <f>SUM(M14:M22)</f>
        <v>31171817.870000001</v>
      </c>
      <c r="N13" s="18"/>
      <c r="O13" s="16" t="s">
        <v>142</v>
      </c>
    </row>
    <row r="14" spans="1:18" s="8" customFormat="1" ht="20.25" customHeight="1">
      <c r="B14" s="13" t="s">
        <v>141</v>
      </c>
      <c r="D14" s="12"/>
      <c r="E14" s="11">
        <v>5877859.3399999999</v>
      </c>
      <c r="F14" s="11">
        <v>425720.66</v>
      </c>
      <c r="G14" s="11">
        <v>823285.77</v>
      </c>
      <c r="H14" s="11">
        <v>455845</v>
      </c>
      <c r="I14" s="11">
        <v>337060</v>
      </c>
      <c r="J14" s="11">
        <v>62138676.649999999</v>
      </c>
      <c r="K14" s="11">
        <v>46635448.82</v>
      </c>
      <c r="L14" s="11">
        <v>15430585</v>
      </c>
      <c r="M14" s="11">
        <v>1121260.92</v>
      </c>
      <c r="N14" s="10"/>
      <c r="O14" s="9" t="s">
        <v>140</v>
      </c>
    </row>
    <row r="15" spans="1:18" s="8" customFormat="1" ht="20.25" customHeight="1">
      <c r="B15" s="13" t="s">
        <v>139</v>
      </c>
      <c r="D15" s="12"/>
      <c r="E15" s="11">
        <v>562483.44999999995</v>
      </c>
      <c r="F15" s="11">
        <v>3798.8</v>
      </c>
      <c r="G15" s="11">
        <v>625349.91</v>
      </c>
      <c r="H15" s="14" t="s">
        <v>3</v>
      </c>
      <c r="I15" s="11">
        <v>293060</v>
      </c>
      <c r="J15" s="11">
        <v>60673037.219999999</v>
      </c>
      <c r="K15" s="11">
        <v>21633624.73</v>
      </c>
      <c r="L15" s="11">
        <v>15186439.720000001</v>
      </c>
      <c r="M15" s="11">
        <v>17564915.5</v>
      </c>
      <c r="N15" s="10"/>
      <c r="O15" s="9" t="s">
        <v>138</v>
      </c>
    </row>
    <row r="16" spans="1:18" s="8" customFormat="1" ht="20.25" customHeight="1">
      <c r="B16" s="13" t="s">
        <v>137</v>
      </c>
      <c r="D16" s="12"/>
      <c r="E16" s="11">
        <v>1036524.74</v>
      </c>
      <c r="F16" s="11">
        <v>60624.6</v>
      </c>
      <c r="G16" s="11">
        <v>670739.6</v>
      </c>
      <c r="H16" s="14" t="s">
        <v>3</v>
      </c>
      <c r="I16" s="11">
        <v>334160</v>
      </c>
      <c r="J16" s="11">
        <v>70763334.420000002</v>
      </c>
      <c r="K16" s="11">
        <v>58709202.619999997</v>
      </c>
      <c r="L16" s="11">
        <v>7538403</v>
      </c>
      <c r="M16" s="11">
        <v>1545295.5</v>
      </c>
      <c r="N16" s="10"/>
      <c r="O16" s="9" t="s">
        <v>136</v>
      </c>
    </row>
    <row r="17" spans="1:15" s="8" customFormat="1" ht="20.25" customHeight="1">
      <c r="B17" s="13" t="s">
        <v>135</v>
      </c>
      <c r="D17" s="12"/>
      <c r="E17" s="11">
        <v>354269.82</v>
      </c>
      <c r="F17" s="11">
        <v>45065</v>
      </c>
      <c r="G17" s="14">
        <v>267388.02</v>
      </c>
      <c r="H17" s="14" t="s">
        <v>3</v>
      </c>
      <c r="I17" s="11">
        <v>254651</v>
      </c>
      <c r="J17" s="81">
        <v>18761552.609999999</v>
      </c>
      <c r="K17" s="11">
        <v>10560687.43</v>
      </c>
      <c r="L17" s="11">
        <v>4192381.83</v>
      </c>
      <c r="M17" s="11">
        <v>363476</v>
      </c>
      <c r="N17" s="10"/>
      <c r="O17" s="9" t="s">
        <v>134</v>
      </c>
    </row>
    <row r="18" spans="1:15" s="8" customFormat="1" ht="20.25" customHeight="1">
      <c r="B18" s="13" t="s">
        <v>133</v>
      </c>
      <c r="D18" s="12"/>
      <c r="E18" s="75">
        <v>553878.92000000004</v>
      </c>
      <c r="F18" s="75">
        <v>135247.6</v>
      </c>
      <c r="G18" s="75">
        <v>377459.37</v>
      </c>
      <c r="H18" s="14" t="s">
        <v>3</v>
      </c>
      <c r="I18" s="75">
        <v>256100</v>
      </c>
      <c r="J18" s="75">
        <v>25305505.850000001</v>
      </c>
      <c r="K18" s="75">
        <v>16470510.85</v>
      </c>
      <c r="L18" s="75">
        <v>4242860</v>
      </c>
      <c r="M18" s="75">
        <v>773586.45</v>
      </c>
      <c r="N18" s="10"/>
      <c r="O18" s="9" t="s">
        <v>132</v>
      </c>
    </row>
    <row r="19" spans="1:15" s="8" customFormat="1" ht="20.25" customHeight="1">
      <c r="B19" s="13" t="s">
        <v>131</v>
      </c>
      <c r="C19" s="20"/>
      <c r="D19" s="76"/>
      <c r="E19" s="11">
        <v>293740.19</v>
      </c>
      <c r="F19" s="11">
        <v>56359.199999999997</v>
      </c>
      <c r="G19" s="11">
        <v>311412.62</v>
      </c>
      <c r="H19" s="14" t="s">
        <v>3</v>
      </c>
      <c r="I19" s="11">
        <v>60732.54</v>
      </c>
      <c r="J19" s="11">
        <v>29925549.190000001</v>
      </c>
      <c r="K19" s="11">
        <v>24196411.510000002</v>
      </c>
      <c r="L19" s="11">
        <v>3190046.2</v>
      </c>
      <c r="M19" s="11">
        <v>331392</v>
      </c>
      <c r="N19" s="10"/>
      <c r="O19" s="9" t="s">
        <v>130</v>
      </c>
    </row>
    <row r="20" spans="1:15" s="8" customFormat="1" ht="20.25" customHeight="1">
      <c r="A20" s="16"/>
      <c r="B20" s="13" t="s">
        <v>129</v>
      </c>
      <c r="C20" s="20"/>
      <c r="D20" s="15"/>
      <c r="E20" s="11">
        <v>310419.69</v>
      </c>
      <c r="F20" s="11">
        <v>235318</v>
      </c>
      <c r="G20" s="14" t="s">
        <v>3</v>
      </c>
      <c r="H20" s="14">
        <v>291361.83</v>
      </c>
      <c r="I20" s="11">
        <v>142258.79999999999</v>
      </c>
      <c r="J20" s="11">
        <v>29154737.629999999</v>
      </c>
      <c r="K20" s="11">
        <v>13574386.49</v>
      </c>
      <c r="L20" s="11">
        <v>5308570.29</v>
      </c>
      <c r="M20" s="11">
        <v>7651184.5</v>
      </c>
      <c r="N20" s="10"/>
      <c r="O20" s="9" t="s">
        <v>128</v>
      </c>
    </row>
    <row r="21" spans="1:15" s="8" customFormat="1" ht="20.25" customHeight="1">
      <c r="A21" s="16"/>
      <c r="B21" s="13" t="s">
        <v>127</v>
      </c>
      <c r="C21" s="20"/>
      <c r="D21" s="15"/>
      <c r="E21" s="11">
        <v>9882960.9700000007</v>
      </c>
      <c r="F21" s="11">
        <v>106768.4</v>
      </c>
      <c r="G21" s="11">
        <v>658022.26</v>
      </c>
      <c r="H21" s="14" t="s">
        <v>3</v>
      </c>
      <c r="I21" s="11">
        <v>113156</v>
      </c>
      <c r="J21" s="11">
        <v>36133703.579999998</v>
      </c>
      <c r="K21" s="11">
        <v>31828379.84</v>
      </c>
      <c r="L21" s="11">
        <v>7705027.4000000004</v>
      </c>
      <c r="M21" s="11">
        <v>1048835</v>
      </c>
      <c r="N21" s="10"/>
      <c r="O21" s="9" t="s">
        <v>126</v>
      </c>
    </row>
    <row r="22" spans="1:15" s="8" customFormat="1" ht="20.25" customHeight="1">
      <c r="A22" s="13"/>
      <c r="B22" s="13" t="s">
        <v>125</v>
      </c>
      <c r="C22" s="10"/>
      <c r="D22" s="12"/>
      <c r="E22" s="11">
        <v>275693.65999999997</v>
      </c>
      <c r="F22" s="11">
        <v>9748</v>
      </c>
      <c r="G22" s="11">
        <v>199985.67</v>
      </c>
      <c r="H22" s="14" t="s">
        <v>3</v>
      </c>
      <c r="I22" s="11">
        <v>101195.4</v>
      </c>
      <c r="J22" s="11">
        <v>24721961.07</v>
      </c>
      <c r="K22" s="11">
        <v>17129484.890000001</v>
      </c>
      <c r="L22" s="11">
        <v>891500</v>
      </c>
      <c r="M22" s="11">
        <v>771872</v>
      </c>
      <c r="N22" s="10"/>
      <c r="O22" s="9" t="s">
        <v>124</v>
      </c>
    </row>
    <row r="23" spans="1:15" s="17" customFormat="1" ht="20.25" customHeight="1">
      <c r="A23" s="16" t="s">
        <v>123</v>
      </c>
      <c r="B23" s="16"/>
      <c r="C23" s="18"/>
      <c r="D23" s="15"/>
      <c r="E23" s="71">
        <f>E24+E25+E26+E27+'T-19.3 (5)'!E13+'T-19.3 (5)'!E14+'T-19.3 (5)'!E15</f>
        <v>2731037.1799999997</v>
      </c>
      <c r="F23" s="71">
        <f>F24+F25+F26+F27+'T-19.3 (5)'!F13+'T-19.3 (5)'!F14+'T-19.3 (5)'!F15</f>
        <v>256203.75</v>
      </c>
      <c r="G23" s="71">
        <f>G24+G25+G26+G27+'T-19.3 (5)'!G13+'T-19.3 (5)'!G14+'T-19.3 (5)'!G15</f>
        <v>1702111.17</v>
      </c>
      <c r="H23" s="71">
        <f>H25</f>
        <v>355270</v>
      </c>
      <c r="I23" s="71">
        <f>I24+I25+I26+I27+'T-19.3 (5)'!I13+'T-19.3 (5)'!I14+'T-19.3 (5)'!I15</f>
        <v>824208.84</v>
      </c>
      <c r="J23" s="71">
        <f>J24+J25+J26+J27+'T-19.3 (5)'!J13+'T-19.3 (5)'!J14+'T-19.3 (5)'!J15</f>
        <v>237694390.88</v>
      </c>
      <c r="K23" s="71">
        <f>K24+K25+K26+K27+'T-19.3 (5)'!K13+'T-19.3 (5)'!K14+'T-19.3 (5)'!K15</f>
        <v>168757426.56999999</v>
      </c>
      <c r="L23" s="71">
        <f>L24+L25+L26+L27+'T-19.3 (5)'!L13+'T-19.3 (5)'!L14+'T-19.3 (5)'!L15</f>
        <v>34523053.340000004</v>
      </c>
      <c r="M23" s="71">
        <f>M24+M25+M26+M27+'T-19.3 (5)'!M13+'T-19.3 (5)'!M14+'T-19.3 (5)'!M15</f>
        <v>14341586.039999999</v>
      </c>
      <c r="N23" s="18"/>
      <c r="O23" s="16" t="s">
        <v>122</v>
      </c>
    </row>
    <row r="24" spans="1:15" s="8" customFormat="1" ht="20.25" customHeight="1">
      <c r="A24" s="13"/>
      <c r="B24" s="13" t="s">
        <v>121</v>
      </c>
      <c r="C24" s="10"/>
      <c r="D24" s="12"/>
      <c r="E24" s="11">
        <v>588174.84</v>
      </c>
      <c r="F24" s="11">
        <v>4332.3</v>
      </c>
      <c r="G24" s="11">
        <v>254542.86</v>
      </c>
      <c r="H24" s="14" t="s">
        <v>3</v>
      </c>
      <c r="I24" s="11">
        <v>30800.18</v>
      </c>
      <c r="J24" s="11">
        <v>25152199.989999998</v>
      </c>
      <c r="K24" s="11">
        <v>17641940.739999998</v>
      </c>
      <c r="L24" s="11">
        <v>2900443.22</v>
      </c>
      <c r="M24" s="11">
        <v>699270.04</v>
      </c>
      <c r="N24" s="10"/>
      <c r="O24" s="9" t="s">
        <v>120</v>
      </c>
    </row>
    <row r="25" spans="1:15" s="8" customFormat="1" ht="20.25" customHeight="1">
      <c r="A25" s="13"/>
      <c r="B25" s="13" t="s">
        <v>119</v>
      </c>
      <c r="C25" s="10"/>
      <c r="D25" s="12"/>
      <c r="E25" s="11">
        <v>234044.08</v>
      </c>
      <c r="F25" s="11">
        <v>43629</v>
      </c>
      <c r="G25" s="11">
        <v>536183.56999999995</v>
      </c>
      <c r="H25" s="11">
        <v>355270</v>
      </c>
      <c r="I25" s="11">
        <v>144340.01</v>
      </c>
      <c r="J25" s="11">
        <v>52125006.859999999</v>
      </c>
      <c r="K25" s="11">
        <v>39749643.869999997</v>
      </c>
      <c r="L25" s="11">
        <v>6581708.5099999998</v>
      </c>
      <c r="M25" s="11">
        <v>2199861</v>
      </c>
      <c r="N25" s="10"/>
      <c r="O25" s="9" t="s">
        <v>118</v>
      </c>
    </row>
    <row r="26" spans="1:15" s="8" customFormat="1" ht="20.25" customHeight="1">
      <c r="A26" s="13"/>
      <c r="B26" s="13" t="s">
        <v>117</v>
      </c>
      <c r="C26" s="10"/>
      <c r="D26" s="12"/>
      <c r="E26" s="11">
        <v>173208.35</v>
      </c>
      <c r="F26" s="11">
        <v>3960.2</v>
      </c>
      <c r="G26" s="11">
        <v>93441.83</v>
      </c>
      <c r="H26" s="14" t="s">
        <v>3</v>
      </c>
      <c r="I26" s="11">
        <v>71500</v>
      </c>
      <c r="J26" s="11">
        <v>28792061.539999999</v>
      </c>
      <c r="K26" s="11">
        <v>21923602.899999999</v>
      </c>
      <c r="L26" s="11">
        <v>4112771.61</v>
      </c>
      <c r="M26" s="11">
        <v>482277</v>
      </c>
      <c r="N26" s="10"/>
      <c r="O26" s="9" t="s">
        <v>116</v>
      </c>
    </row>
    <row r="27" spans="1:15" s="8" customFormat="1" ht="20.25" customHeight="1">
      <c r="B27" s="13" t="s">
        <v>115</v>
      </c>
      <c r="D27" s="15"/>
      <c r="E27" s="11">
        <v>1242036.18</v>
      </c>
      <c r="F27" s="11">
        <v>87717.25</v>
      </c>
      <c r="G27" s="11">
        <v>169829.97</v>
      </c>
      <c r="H27" s="14" t="s">
        <v>3</v>
      </c>
      <c r="I27" s="11">
        <v>239600</v>
      </c>
      <c r="J27" s="11">
        <v>30053278.649999999</v>
      </c>
      <c r="K27" s="11">
        <v>22472117.420000002</v>
      </c>
      <c r="L27" s="11">
        <v>3997590</v>
      </c>
      <c r="M27" s="11">
        <v>564576</v>
      </c>
      <c r="N27" s="10"/>
      <c r="O27" s="9" t="s">
        <v>114</v>
      </c>
    </row>
    <row r="28" spans="1:15" s="8" customFormat="1" ht="13.5" customHeight="1">
      <c r="B28" s="13"/>
      <c r="D28" s="15"/>
      <c r="E28" s="11"/>
      <c r="F28" s="11"/>
      <c r="G28" s="11"/>
      <c r="H28" s="14"/>
      <c r="I28" s="11"/>
      <c r="J28" s="11"/>
      <c r="K28" s="11"/>
      <c r="L28" s="11"/>
      <c r="M28" s="11"/>
      <c r="N28" s="10"/>
      <c r="O28" s="9"/>
    </row>
    <row r="29" spans="1:15" s="74" customFormat="1" ht="3" customHeight="1">
      <c r="A29" s="78"/>
      <c r="B29" s="78"/>
      <c r="C29" s="78"/>
      <c r="D29" s="80"/>
      <c r="E29" s="79"/>
      <c r="F29" s="79"/>
      <c r="G29" s="79"/>
      <c r="H29" s="79"/>
      <c r="I29" s="79"/>
      <c r="J29" s="79"/>
      <c r="K29" s="79">
        <v>24226420.07</v>
      </c>
      <c r="L29" s="79"/>
      <c r="M29" s="79"/>
      <c r="N29" s="78"/>
      <c r="O29" s="78"/>
    </row>
    <row r="30" spans="1:15" s="74" customFormat="1" ht="3" customHeight="1">
      <c r="A30" s="77"/>
      <c r="B30" s="77"/>
      <c r="C30" s="77"/>
      <c r="D30" s="77"/>
      <c r="E30" s="77"/>
      <c r="F30" s="77"/>
      <c r="G30" s="77"/>
      <c r="H30" s="77"/>
      <c r="I30" s="77"/>
      <c r="J30" s="77"/>
      <c r="K30" s="77">
        <v>20555697.510000002</v>
      </c>
      <c r="L30" s="77"/>
      <c r="M30" s="77"/>
      <c r="N30" s="77"/>
      <c r="O30" s="77"/>
    </row>
  </sheetData>
  <mergeCells count="10">
    <mergeCell ref="A9:D9"/>
    <mergeCell ref="N9:O9"/>
    <mergeCell ref="N10:O10"/>
    <mergeCell ref="A12:D12"/>
    <mergeCell ref="E6:J6"/>
    <mergeCell ref="K6:M6"/>
    <mergeCell ref="E7:J7"/>
    <mergeCell ref="K7:M7"/>
    <mergeCell ref="A8:D8"/>
    <mergeCell ref="N8:O8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00B050"/>
  </sheetPr>
  <dimension ref="A1:Q30"/>
  <sheetViews>
    <sheetView showGridLines="0" zoomScaleNormal="100" workbookViewId="0">
      <selection activeCell="P18" sqref="P18"/>
    </sheetView>
  </sheetViews>
  <sheetFormatPr defaultRowHeight="18.75"/>
  <cols>
    <col min="1" max="1" width="1.7109375" style="1" customWidth="1"/>
    <col min="2" max="2" width="5.85546875" style="1" customWidth="1"/>
    <col min="3" max="3" width="4.5703125" style="1" customWidth="1"/>
    <col min="4" max="4" width="8.5703125" style="1" customWidth="1"/>
    <col min="5" max="5" width="12.7109375" style="1" customWidth="1"/>
    <col min="6" max="6" width="11.7109375" style="1" customWidth="1"/>
    <col min="7" max="7" width="10.7109375" style="1" customWidth="1"/>
    <col min="8" max="9" width="11" style="1" customWidth="1"/>
    <col min="10" max="10" width="11.85546875" style="1" customWidth="1"/>
    <col min="11" max="11" width="11.42578125" style="1" customWidth="1"/>
    <col min="12" max="12" width="12.5703125" style="1" customWidth="1"/>
    <col min="13" max="13" width="10.85546875" style="1" customWidth="1"/>
    <col min="14" max="14" width="0.7109375" style="1" customWidth="1"/>
    <col min="15" max="15" width="17.85546875" style="1" customWidth="1"/>
    <col min="16" max="16" width="6" style="1" customWidth="1"/>
    <col min="17" max="16384" width="9.140625" style="1"/>
  </cols>
  <sheetData>
    <row r="1" spans="1:17" s="67" customFormat="1">
      <c r="B1" s="68" t="s">
        <v>67</v>
      </c>
      <c r="C1" s="66">
        <v>19.3</v>
      </c>
      <c r="D1" s="68" t="s">
        <v>91</v>
      </c>
      <c r="Q1" s="1"/>
    </row>
    <row r="2" spans="1:17" s="63" customFormat="1">
      <c r="B2" s="67" t="s">
        <v>65</v>
      </c>
      <c r="C2" s="66">
        <v>19.3</v>
      </c>
      <c r="D2" s="65" t="s">
        <v>64</v>
      </c>
      <c r="Q2" s="67"/>
    </row>
    <row r="3" spans="1:17" s="63" customFormat="1">
      <c r="B3" s="67"/>
      <c r="C3" s="66"/>
      <c r="D3" s="65" t="s">
        <v>90</v>
      </c>
    </row>
    <row r="4" spans="1:17" s="63" customFormat="1" ht="15" customHeight="1">
      <c r="B4" s="67"/>
      <c r="C4" s="66"/>
      <c r="D4" s="65"/>
      <c r="O4" s="64" t="s">
        <v>62</v>
      </c>
    </row>
    <row r="5" spans="1:17" ht="6" customHeight="1">
      <c r="Q5" s="63"/>
    </row>
    <row r="6" spans="1:17" s="23" customFormat="1" ht="21.75">
      <c r="A6" s="62"/>
      <c r="B6" s="61"/>
      <c r="C6" s="61"/>
      <c r="D6" s="60"/>
      <c r="E6" s="59" t="s">
        <v>61</v>
      </c>
      <c r="F6" s="58"/>
      <c r="G6" s="58"/>
      <c r="H6" s="58"/>
      <c r="I6" s="58"/>
      <c r="J6" s="57"/>
      <c r="K6" s="56" t="s">
        <v>57</v>
      </c>
      <c r="L6" s="55"/>
      <c r="M6" s="55"/>
      <c r="N6" s="54" t="s">
        <v>29</v>
      </c>
      <c r="O6" s="53"/>
      <c r="Q6" s="1"/>
    </row>
    <row r="7" spans="1:17" s="23" customFormat="1" ht="21.75">
      <c r="A7" s="41"/>
      <c r="B7" s="41"/>
      <c r="C7" s="41"/>
      <c r="D7" s="40"/>
      <c r="E7" s="52" t="s">
        <v>60</v>
      </c>
      <c r="F7" s="51"/>
      <c r="G7" s="51"/>
      <c r="H7" s="51"/>
      <c r="I7" s="51"/>
      <c r="J7" s="50"/>
      <c r="K7" s="49" t="s">
        <v>32</v>
      </c>
      <c r="L7" s="48"/>
      <c r="M7" s="47"/>
      <c r="N7" s="46"/>
      <c r="O7" s="45"/>
    </row>
    <row r="8" spans="1:17" s="23" customFormat="1">
      <c r="A8" s="44" t="s">
        <v>59</v>
      </c>
      <c r="B8" s="44"/>
      <c r="C8" s="44"/>
      <c r="D8" s="42"/>
      <c r="E8" s="39"/>
      <c r="F8" s="39" t="s">
        <v>58</v>
      </c>
      <c r="G8" s="39"/>
      <c r="H8" s="39"/>
      <c r="J8" s="38"/>
      <c r="K8" s="38"/>
      <c r="L8" s="38" t="s">
        <v>57</v>
      </c>
      <c r="M8" s="38" t="s">
        <v>57</v>
      </c>
      <c r="N8" s="37" t="s">
        <v>56</v>
      </c>
      <c r="O8" s="36"/>
      <c r="P8" s="35"/>
    </row>
    <row r="9" spans="1:17" s="23" customFormat="1">
      <c r="A9" s="43" t="s">
        <v>55</v>
      </c>
      <c r="B9" s="43"/>
      <c r="C9" s="43"/>
      <c r="D9" s="42"/>
      <c r="E9" s="39" t="s">
        <v>54</v>
      </c>
      <c r="F9" s="39" t="s">
        <v>53</v>
      </c>
      <c r="G9" s="39" t="s">
        <v>52</v>
      </c>
      <c r="H9" s="39" t="s">
        <v>51</v>
      </c>
      <c r="I9" s="39" t="s">
        <v>50</v>
      </c>
      <c r="J9" s="38" t="s">
        <v>49</v>
      </c>
      <c r="K9" s="38" t="s">
        <v>48</v>
      </c>
      <c r="L9" s="38" t="s">
        <v>47</v>
      </c>
      <c r="M9" s="38" t="s">
        <v>46</v>
      </c>
      <c r="N9" s="37" t="s">
        <v>45</v>
      </c>
      <c r="O9" s="36"/>
      <c r="P9" s="35"/>
    </row>
    <row r="10" spans="1:17" s="23" customFormat="1" ht="21.75">
      <c r="A10" s="41"/>
      <c r="B10" s="41"/>
      <c r="C10" s="41"/>
      <c r="D10" s="40"/>
      <c r="E10" s="39" t="s">
        <v>44</v>
      </c>
      <c r="F10" s="39" t="s">
        <v>43</v>
      </c>
      <c r="G10" s="39" t="s">
        <v>42</v>
      </c>
      <c r="H10" s="39" t="s">
        <v>41</v>
      </c>
      <c r="I10" s="39" t="s">
        <v>40</v>
      </c>
      <c r="J10" s="38" t="s">
        <v>39</v>
      </c>
      <c r="K10" s="38" t="s">
        <v>38</v>
      </c>
      <c r="L10" s="38" t="s">
        <v>37</v>
      </c>
      <c r="M10" s="38" t="s">
        <v>36</v>
      </c>
      <c r="N10" s="37" t="s">
        <v>35</v>
      </c>
      <c r="O10" s="36"/>
      <c r="P10" s="35"/>
    </row>
    <row r="11" spans="1:17" s="23" customFormat="1" ht="21.75">
      <c r="A11" s="34"/>
      <c r="B11" s="34"/>
      <c r="C11" s="34"/>
      <c r="D11" s="33"/>
      <c r="E11" s="30" t="s">
        <v>34</v>
      </c>
      <c r="F11" s="32"/>
      <c r="G11" s="30"/>
      <c r="H11" s="30" t="s">
        <v>33</v>
      </c>
      <c r="I11" s="30"/>
      <c r="J11" s="30"/>
      <c r="K11" s="30" t="s">
        <v>32</v>
      </c>
      <c r="L11" s="31" t="s">
        <v>31</v>
      </c>
      <c r="M11" s="30" t="s">
        <v>30</v>
      </c>
      <c r="N11" s="29"/>
      <c r="O11" s="28"/>
    </row>
    <row r="12" spans="1:17" ht="3" customHeight="1">
      <c r="A12" s="27" t="s">
        <v>29</v>
      </c>
      <c r="B12" s="27"/>
      <c r="C12" s="27"/>
      <c r="D12" s="26"/>
      <c r="E12" s="6"/>
      <c r="F12" s="6"/>
      <c r="G12" s="6"/>
      <c r="H12" s="6"/>
      <c r="I12" s="6"/>
      <c r="J12" s="6"/>
      <c r="K12" s="6"/>
      <c r="L12" s="6"/>
      <c r="M12" s="6"/>
      <c r="N12" s="25"/>
      <c r="O12" s="24"/>
      <c r="Q12" s="23"/>
    </row>
    <row r="13" spans="1:17" s="8" customFormat="1" ht="20.25" customHeight="1">
      <c r="A13" s="13"/>
      <c r="B13" s="13" t="s">
        <v>164</v>
      </c>
      <c r="C13" s="10"/>
      <c r="D13" s="12"/>
      <c r="E13" s="11">
        <v>190426.47</v>
      </c>
      <c r="F13" s="11">
        <v>102488</v>
      </c>
      <c r="G13" s="11">
        <v>297379.17</v>
      </c>
      <c r="H13" s="14" t="s">
        <v>3</v>
      </c>
      <c r="I13" s="11">
        <v>80660</v>
      </c>
      <c r="J13" s="11">
        <v>28877289.760000002</v>
      </c>
      <c r="K13" s="11">
        <v>24226420.07</v>
      </c>
      <c r="L13" s="11">
        <v>3325049</v>
      </c>
      <c r="M13" s="11">
        <v>323721</v>
      </c>
      <c r="N13" s="10"/>
      <c r="O13" s="9" t="s">
        <v>163</v>
      </c>
    </row>
    <row r="14" spans="1:17" s="8" customFormat="1" ht="20.25" customHeight="1">
      <c r="A14" s="13"/>
      <c r="B14" s="13" t="s">
        <v>162</v>
      </c>
      <c r="C14" s="10"/>
      <c r="D14" s="12"/>
      <c r="E14" s="11">
        <v>181418.26</v>
      </c>
      <c r="F14" s="11">
        <v>11975</v>
      </c>
      <c r="G14" s="11">
        <v>220573.06</v>
      </c>
      <c r="H14" s="14" t="s">
        <v>3</v>
      </c>
      <c r="I14" s="11">
        <v>153670</v>
      </c>
      <c r="J14" s="11">
        <v>43845756.840000004</v>
      </c>
      <c r="K14" s="11">
        <v>20555697.510000002</v>
      </c>
      <c r="L14" s="11">
        <v>10331791</v>
      </c>
      <c r="M14" s="11">
        <v>9094698</v>
      </c>
      <c r="N14" s="10"/>
      <c r="O14" s="9" t="s">
        <v>161</v>
      </c>
    </row>
    <row r="15" spans="1:17" s="8" customFormat="1" ht="20.25" customHeight="1">
      <c r="A15" s="13"/>
      <c r="B15" s="13" t="s">
        <v>160</v>
      </c>
      <c r="C15" s="10"/>
      <c r="D15" s="12"/>
      <c r="E15" s="11">
        <v>121729</v>
      </c>
      <c r="F15" s="11">
        <v>2102</v>
      </c>
      <c r="G15" s="11">
        <v>130160.71</v>
      </c>
      <c r="H15" s="14" t="s">
        <v>3</v>
      </c>
      <c r="I15" s="11">
        <v>103638.65</v>
      </c>
      <c r="J15" s="11">
        <v>28848797.239999998</v>
      </c>
      <c r="K15" s="11">
        <v>22188004.059999999</v>
      </c>
      <c r="L15" s="11">
        <v>3273700</v>
      </c>
      <c r="M15" s="11">
        <v>977183</v>
      </c>
      <c r="N15" s="10"/>
      <c r="O15" s="9" t="s">
        <v>159</v>
      </c>
    </row>
    <row r="16" spans="1:17" s="17" customFormat="1" ht="20.25" customHeight="1">
      <c r="A16" s="16" t="s">
        <v>158</v>
      </c>
      <c r="B16" s="16"/>
      <c r="C16" s="18"/>
      <c r="D16" s="15"/>
      <c r="E16" s="71">
        <f>SUM(E17:E21)</f>
        <v>32379151.580000002</v>
      </c>
      <c r="F16" s="71">
        <f>SUM(F17:F21)</f>
        <v>1589985</v>
      </c>
      <c r="G16" s="71">
        <f>SUM(G17:G21)</f>
        <v>2862218.85</v>
      </c>
      <c r="H16" s="19" t="s">
        <v>3</v>
      </c>
      <c r="I16" s="71">
        <f>SUM(I17:I21)</f>
        <v>1278545</v>
      </c>
      <c r="J16" s="71">
        <f>SUM(J17:J21)</f>
        <v>227685707.77000001</v>
      </c>
      <c r="K16" s="71">
        <f>SUM(K17:K21)</f>
        <v>152591385.21000001</v>
      </c>
      <c r="L16" s="71">
        <f>SUM(L17:L21)</f>
        <v>66608371.899999999</v>
      </c>
      <c r="M16" s="71">
        <f>SUM(M17:M21)</f>
        <v>30308789.760000002</v>
      </c>
      <c r="N16" s="18"/>
      <c r="O16" s="16" t="s">
        <v>157</v>
      </c>
    </row>
    <row r="17" spans="1:15" s="8" customFormat="1" ht="20.25" customHeight="1">
      <c r="A17" s="16"/>
      <c r="B17" s="13" t="s">
        <v>158</v>
      </c>
      <c r="C17" s="10"/>
      <c r="D17" s="12"/>
      <c r="E17" s="11">
        <v>1576708.35</v>
      </c>
      <c r="F17" s="11">
        <v>362811.8</v>
      </c>
      <c r="G17" s="11">
        <v>162043.98000000001</v>
      </c>
      <c r="H17" s="14" t="s">
        <v>3</v>
      </c>
      <c r="I17" s="11">
        <v>301220</v>
      </c>
      <c r="J17" s="11">
        <v>51735575.969999999</v>
      </c>
      <c r="K17" s="11">
        <v>39575543.490000002</v>
      </c>
      <c r="L17" s="11">
        <v>12255610.9</v>
      </c>
      <c r="M17" s="11">
        <v>1357348.76</v>
      </c>
      <c r="N17" s="10"/>
      <c r="O17" s="9" t="s">
        <v>157</v>
      </c>
    </row>
    <row r="18" spans="1:15" s="8" customFormat="1" ht="20.25" customHeight="1">
      <c r="A18" s="13"/>
      <c r="B18" s="13" t="s">
        <v>156</v>
      </c>
      <c r="D18" s="12"/>
      <c r="E18" s="11">
        <v>314908.08</v>
      </c>
      <c r="F18" s="11">
        <v>492132.6</v>
      </c>
      <c r="G18" s="11">
        <v>505977.25</v>
      </c>
      <c r="H18" s="14" t="s">
        <v>3</v>
      </c>
      <c r="I18" s="11">
        <v>387950</v>
      </c>
      <c r="J18" s="11">
        <v>72271998.930000007</v>
      </c>
      <c r="K18" s="11">
        <v>34679485.240000002</v>
      </c>
      <c r="L18" s="11">
        <v>15241390</v>
      </c>
      <c r="M18" s="11">
        <v>15726549</v>
      </c>
      <c r="N18" s="10"/>
      <c r="O18" s="9" t="s">
        <v>155</v>
      </c>
    </row>
    <row r="19" spans="1:15" s="8" customFormat="1" ht="20.25" customHeight="1">
      <c r="A19" s="16"/>
      <c r="B19" s="13" t="s">
        <v>154</v>
      </c>
      <c r="D19" s="82"/>
      <c r="E19" s="11">
        <v>208208.05</v>
      </c>
      <c r="F19" s="11">
        <v>457141.4</v>
      </c>
      <c r="G19" s="11">
        <v>671070.93000000005</v>
      </c>
      <c r="H19" s="14" t="s">
        <v>3</v>
      </c>
      <c r="I19" s="11">
        <v>190020</v>
      </c>
      <c r="J19" s="11">
        <v>40853285.369999997</v>
      </c>
      <c r="K19" s="11">
        <v>20249140.41</v>
      </c>
      <c r="L19" s="11">
        <v>15923001</v>
      </c>
      <c r="M19" s="11">
        <v>6151099</v>
      </c>
      <c r="N19" s="10"/>
      <c r="O19" s="9" t="s">
        <v>153</v>
      </c>
    </row>
    <row r="20" spans="1:15" s="8" customFormat="1" ht="20.25" customHeight="1">
      <c r="A20" s="13"/>
      <c r="B20" s="13" t="s">
        <v>152</v>
      </c>
      <c r="D20" s="82"/>
      <c r="E20" s="11">
        <v>180639.05</v>
      </c>
      <c r="F20" s="11">
        <v>88535.6</v>
      </c>
      <c r="G20" s="11">
        <v>575184.32999999996</v>
      </c>
      <c r="H20" s="14" t="s">
        <v>3</v>
      </c>
      <c r="I20" s="11">
        <v>230540</v>
      </c>
      <c r="J20" s="11">
        <v>49361453.170000002</v>
      </c>
      <c r="K20" s="11">
        <v>26131855.260000002</v>
      </c>
      <c r="L20" s="11">
        <v>12631190</v>
      </c>
      <c r="M20" s="11">
        <v>5980951</v>
      </c>
      <c r="N20" s="10"/>
      <c r="O20" s="9" t="s">
        <v>151</v>
      </c>
    </row>
    <row r="21" spans="1:15" s="8" customFormat="1" ht="20.25" customHeight="1">
      <c r="A21" s="13"/>
      <c r="B21" s="13" t="s">
        <v>150</v>
      </c>
      <c r="D21" s="82"/>
      <c r="E21" s="11">
        <v>30098688.050000001</v>
      </c>
      <c r="F21" s="11">
        <v>189363.6</v>
      </c>
      <c r="G21" s="11">
        <v>947942.36</v>
      </c>
      <c r="H21" s="14" t="s">
        <v>3</v>
      </c>
      <c r="I21" s="11">
        <v>168815</v>
      </c>
      <c r="J21" s="11">
        <v>13463394.33</v>
      </c>
      <c r="K21" s="11">
        <v>31955360.809999999</v>
      </c>
      <c r="L21" s="11">
        <v>10557180</v>
      </c>
      <c r="M21" s="11">
        <v>1092842</v>
      </c>
      <c r="N21" s="10"/>
      <c r="O21" s="9" t="s">
        <v>149</v>
      </c>
    </row>
    <row r="22" spans="1:15" s="17" customFormat="1" ht="20.25" customHeight="1">
      <c r="A22" s="16" t="s">
        <v>148</v>
      </c>
      <c r="B22" s="16"/>
      <c r="D22" s="82"/>
      <c r="E22" s="71">
        <f>SUM(E23:E24)</f>
        <v>965425.20000000007</v>
      </c>
      <c r="F22" s="71">
        <f>SUM(F23:F24)</f>
        <v>143634.4</v>
      </c>
      <c r="G22" s="71">
        <f>SUM(G23:G24)</f>
        <v>737024</v>
      </c>
      <c r="H22" s="19" t="s">
        <v>3</v>
      </c>
      <c r="I22" s="71">
        <f>SUM(I23:I24)</f>
        <v>344471</v>
      </c>
      <c r="J22" s="71">
        <f>SUM(J23:J24)</f>
        <v>74599512.579999998</v>
      </c>
      <c r="K22" s="71">
        <f>SUM(K23:K24)</f>
        <v>47152884.879999995</v>
      </c>
      <c r="L22" s="71">
        <f>SUM(L23:L24)</f>
        <v>11582919.210000001</v>
      </c>
      <c r="M22" s="71">
        <f>SUM(M23:M24)</f>
        <v>2166172</v>
      </c>
      <c r="N22" s="18"/>
      <c r="O22" s="16" t="s">
        <v>147</v>
      </c>
    </row>
    <row r="23" spans="1:15" s="8" customFormat="1" ht="20.25" customHeight="1">
      <c r="A23" s="13"/>
      <c r="B23" s="13" t="s">
        <v>146</v>
      </c>
      <c r="D23" s="76"/>
      <c r="E23" s="11">
        <v>742452.55</v>
      </c>
      <c r="F23" s="11">
        <v>83715.8</v>
      </c>
      <c r="G23" s="11">
        <v>366864.13</v>
      </c>
      <c r="H23" s="14" t="s">
        <v>3</v>
      </c>
      <c r="I23" s="11">
        <v>205271</v>
      </c>
      <c r="J23" s="11">
        <v>35569611.119999997</v>
      </c>
      <c r="K23" s="11">
        <v>22545703.359999999</v>
      </c>
      <c r="L23" s="11">
        <v>7227219.21</v>
      </c>
      <c r="M23" s="11">
        <v>592753</v>
      </c>
      <c r="N23" s="10"/>
      <c r="O23" s="9" t="s">
        <v>145</v>
      </c>
    </row>
    <row r="24" spans="1:15" s="8" customFormat="1" ht="20.25" customHeight="1">
      <c r="A24" s="13"/>
      <c r="B24" s="13" t="s">
        <v>144</v>
      </c>
      <c r="D24" s="76"/>
      <c r="E24" s="11">
        <v>222972.65</v>
      </c>
      <c r="F24" s="11">
        <v>59918.6</v>
      </c>
      <c r="G24" s="11">
        <v>370159.87</v>
      </c>
      <c r="H24" s="14" t="s">
        <v>3</v>
      </c>
      <c r="I24" s="11">
        <v>139200</v>
      </c>
      <c r="J24" s="11">
        <v>39029901.460000001</v>
      </c>
      <c r="K24" s="11">
        <v>24607181.52</v>
      </c>
      <c r="L24" s="11">
        <v>4355700</v>
      </c>
      <c r="M24" s="11">
        <v>1573419</v>
      </c>
      <c r="N24" s="10"/>
      <c r="O24" s="9" t="s">
        <v>143</v>
      </c>
    </row>
    <row r="25" spans="1:15">
      <c r="A25" s="2"/>
      <c r="B25" s="2"/>
      <c r="C25" s="2"/>
      <c r="D25" s="7"/>
      <c r="E25" s="6"/>
      <c r="F25" s="6"/>
      <c r="G25" s="6"/>
      <c r="H25" s="6"/>
      <c r="I25" s="6"/>
      <c r="J25" s="6"/>
      <c r="K25" s="6"/>
      <c r="L25" s="6"/>
      <c r="M25" s="6"/>
      <c r="N25" s="2"/>
      <c r="O25" s="2"/>
    </row>
    <row r="26" spans="1:15" ht="3" customHeight="1">
      <c r="A26" s="3"/>
      <c r="B26" s="3"/>
      <c r="C26" s="3"/>
      <c r="D26" s="5"/>
      <c r="E26" s="4"/>
      <c r="F26" s="4"/>
      <c r="G26" s="4"/>
      <c r="H26" s="4"/>
      <c r="I26" s="4"/>
      <c r="J26" s="4"/>
      <c r="K26" s="4"/>
      <c r="L26" s="4"/>
      <c r="M26" s="4"/>
      <c r="N26" s="3"/>
      <c r="O26" s="3"/>
    </row>
    <row r="27" spans="1:15" ht="3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</row>
    <row r="28" spans="1:15">
      <c r="B28" s="45"/>
      <c r="C28" s="23"/>
      <c r="D28" s="23"/>
      <c r="E28" s="23"/>
    </row>
    <row r="29" spans="1:15">
      <c r="B29" s="45"/>
      <c r="C29" s="23"/>
      <c r="D29" s="23"/>
      <c r="E29" s="23"/>
    </row>
    <row r="30" spans="1:15">
      <c r="B30" s="45"/>
      <c r="C30" s="23"/>
      <c r="D30" s="23"/>
      <c r="E30" s="23"/>
    </row>
  </sheetData>
  <mergeCells count="10">
    <mergeCell ref="A9:D9"/>
    <mergeCell ref="N9:O9"/>
    <mergeCell ref="N10:O10"/>
    <mergeCell ref="A12:D12"/>
    <mergeCell ref="E6:J6"/>
    <mergeCell ref="K6:M6"/>
    <mergeCell ref="E7:J7"/>
    <mergeCell ref="K7:M7"/>
    <mergeCell ref="A8:D8"/>
    <mergeCell ref="N8:O8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00B050"/>
  </sheetPr>
  <dimension ref="A1:R30"/>
  <sheetViews>
    <sheetView showGridLines="0" zoomScaleNormal="100" workbookViewId="0">
      <selection activeCell="P18" sqref="P18"/>
    </sheetView>
  </sheetViews>
  <sheetFormatPr defaultRowHeight="18.75"/>
  <cols>
    <col min="1" max="1" width="1.7109375" style="1" customWidth="1"/>
    <col min="2" max="2" width="5.85546875" style="1" customWidth="1"/>
    <col min="3" max="3" width="4.5703125" style="1" customWidth="1"/>
    <col min="4" max="4" width="5.5703125" style="1" customWidth="1"/>
    <col min="5" max="5" width="12.7109375" style="1" customWidth="1"/>
    <col min="6" max="6" width="11.140625" style="1" customWidth="1"/>
    <col min="7" max="7" width="10.7109375" style="1" customWidth="1"/>
    <col min="8" max="8" width="10.85546875" style="1" bestFit="1" customWidth="1"/>
    <col min="9" max="9" width="10.85546875" style="1" customWidth="1"/>
    <col min="10" max="11" width="12.5703125" style="1" bestFit="1" customWidth="1"/>
    <col min="12" max="12" width="12.5703125" style="1" customWidth="1"/>
    <col min="13" max="13" width="10.85546875" style="1" customWidth="1"/>
    <col min="14" max="14" width="0.7109375" style="1" customWidth="1"/>
    <col min="15" max="15" width="19.7109375" style="1" customWidth="1"/>
    <col min="16" max="16" width="2.28515625" style="1" customWidth="1"/>
    <col min="17" max="17" width="4.85546875" style="1" customWidth="1"/>
    <col min="18" max="16384" width="9.140625" style="1"/>
  </cols>
  <sheetData>
    <row r="1" spans="1:18" s="67" customFormat="1">
      <c r="B1" s="68" t="s">
        <v>67</v>
      </c>
      <c r="C1" s="66">
        <v>19.3</v>
      </c>
      <c r="D1" s="68" t="s">
        <v>91</v>
      </c>
      <c r="R1" s="1"/>
    </row>
    <row r="2" spans="1:18" s="63" customFormat="1">
      <c r="B2" s="67" t="s">
        <v>65</v>
      </c>
      <c r="C2" s="66">
        <v>19.3</v>
      </c>
      <c r="D2" s="65" t="s">
        <v>64</v>
      </c>
      <c r="R2" s="67"/>
    </row>
    <row r="3" spans="1:18" s="63" customFormat="1">
      <c r="B3" s="67"/>
      <c r="C3" s="66"/>
      <c r="D3" s="65" t="s">
        <v>90</v>
      </c>
    </row>
    <row r="4" spans="1:18" s="63" customFormat="1" ht="15" customHeight="1">
      <c r="B4" s="67"/>
      <c r="C4" s="66"/>
      <c r="D4" s="65"/>
      <c r="O4" s="64" t="s">
        <v>62</v>
      </c>
    </row>
    <row r="5" spans="1:18" ht="6" customHeight="1">
      <c r="R5" s="63"/>
    </row>
    <row r="6" spans="1:18" s="23" customFormat="1" ht="21.75">
      <c r="A6" s="62"/>
      <c r="B6" s="61"/>
      <c r="C6" s="61"/>
      <c r="D6" s="60"/>
      <c r="E6" s="59" t="s">
        <v>61</v>
      </c>
      <c r="F6" s="58"/>
      <c r="G6" s="58"/>
      <c r="H6" s="58"/>
      <c r="I6" s="58"/>
      <c r="J6" s="57"/>
      <c r="K6" s="56" t="s">
        <v>57</v>
      </c>
      <c r="L6" s="55"/>
      <c r="M6" s="55"/>
      <c r="N6" s="54" t="s">
        <v>29</v>
      </c>
      <c r="O6" s="53"/>
      <c r="R6" s="1"/>
    </row>
    <row r="7" spans="1:18" s="23" customFormat="1" ht="21.75">
      <c r="A7" s="41"/>
      <c r="B7" s="41"/>
      <c r="C7" s="41"/>
      <c r="D7" s="40"/>
      <c r="E7" s="52" t="s">
        <v>60</v>
      </c>
      <c r="F7" s="51"/>
      <c r="G7" s="51"/>
      <c r="H7" s="51"/>
      <c r="I7" s="51"/>
      <c r="J7" s="50"/>
      <c r="K7" s="49" t="s">
        <v>32</v>
      </c>
      <c r="L7" s="48"/>
      <c r="M7" s="47"/>
      <c r="N7" s="46"/>
      <c r="O7" s="45"/>
    </row>
    <row r="8" spans="1:18" s="23" customFormat="1">
      <c r="A8" s="44" t="s">
        <v>59</v>
      </c>
      <c r="B8" s="44"/>
      <c r="C8" s="44"/>
      <c r="D8" s="42"/>
      <c r="E8" s="39"/>
      <c r="F8" s="39" t="s">
        <v>58</v>
      </c>
      <c r="G8" s="39"/>
      <c r="H8" s="39"/>
      <c r="J8" s="38"/>
      <c r="K8" s="38"/>
      <c r="L8" s="38" t="s">
        <v>57</v>
      </c>
      <c r="M8" s="38" t="s">
        <v>57</v>
      </c>
      <c r="N8" s="37" t="s">
        <v>56</v>
      </c>
      <c r="O8" s="36"/>
      <c r="P8" s="35"/>
    </row>
    <row r="9" spans="1:18" s="23" customFormat="1">
      <c r="A9" s="43" t="s">
        <v>55</v>
      </c>
      <c r="B9" s="43"/>
      <c r="C9" s="43"/>
      <c r="D9" s="42"/>
      <c r="E9" s="39" t="s">
        <v>54</v>
      </c>
      <c r="F9" s="39" t="s">
        <v>53</v>
      </c>
      <c r="G9" s="39" t="s">
        <v>52</v>
      </c>
      <c r="H9" s="39" t="s">
        <v>51</v>
      </c>
      <c r="I9" s="39" t="s">
        <v>50</v>
      </c>
      <c r="J9" s="38" t="s">
        <v>49</v>
      </c>
      <c r="K9" s="38" t="s">
        <v>48</v>
      </c>
      <c r="L9" s="38" t="s">
        <v>47</v>
      </c>
      <c r="M9" s="38" t="s">
        <v>46</v>
      </c>
      <c r="N9" s="37" t="s">
        <v>45</v>
      </c>
      <c r="O9" s="36"/>
      <c r="P9" s="35"/>
    </row>
    <row r="10" spans="1:18" s="23" customFormat="1" ht="21.75">
      <c r="A10" s="41"/>
      <c r="B10" s="41"/>
      <c r="C10" s="41"/>
      <c r="D10" s="40"/>
      <c r="E10" s="39" t="s">
        <v>44</v>
      </c>
      <c r="F10" s="39" t="s">
        <v>43</v>
      </c>
      <c r="G10" s="39" t="s">
        <v>42</v>
      </c>
      <c r="H10" s="39" t="s">
        <v>41</v>
      </c>
      <c r="I10" s="39" t="s">
        <v>40</v>
      </c>
      <c r="J10" s="38" t="s">
        <v>39</v>
      </c>
      <c r="K10" s="38" t="s">
        <v>38</v>
      </c>
      <c r="L10" s="38" t="s">
        <v>37</v>
      </c>
      <c r="M10" s="38" t="s">
        <v>36</v>
      </c>
      <c r="N10" s="37" t="s">
        <v>35</v>
      </c>
      <c r="O10" s="36"/>
      <c r="P10" s="35"/>
    </row>
    <row r="11" spans="1:18" s="23" customFormat="1" ht="21.75">
      <c r="A11" s="34"/>
      <c r="B11" s="34"/>
      <c r="C11" s="34"/>
      <c r="D11" s="33"/>
      <c r="E11" s="30" t="s">
        <v>34</v>
      </c>
      <c r="F11" s="32"/>
      <c r="G11" s="30"/>
      <c r="H11" s="30" t="s">
        <v>33</v>
      </c>
      <c r="I11" s="30"/>
      <c r="J11" s="30"/>
      <c r="K11" s="30" t="s">
        <v>32</v>
      </c>
      <c r="L11" s="31" t="s">
        <v>31</v>
      </c>
      <c r="M11" s="30" t="s">
        <v>30</v>
      </c>
      <c r="N11" s="29"/>
      <c r="O11" s="28"/>
    </row>
    <row r="12" spans="1:18" ht="3" customHeight="1">
      <c r="A12" s="27" t="s">
        <v>29</v>
      </c>
      <c r="B12" s="27"/>
      <c r="C12" s="27"/>
      <c r="D12" s="26"/>
      <c r="E12" s="6"/>
      <c r="F12" s="6"/>
      <c r="G12" s="6"/>
      <c r="H12" s="6"/>
      <c r="I12" s="6"/>
      <c r="J12" s="6"/>
      <c r="K12" s="6"/>
      <c r="L12" s="6"/>
      <c r="M12" s="6"/>
      <c r="N12" s="25"/>
      <c r="O12" s="24"/>
      <c r="R12" s="23"/>
    </row>
    <row r="13" spans="1:18" s="17" customFormat="1" ht="20.25" customHeight="1">
      <c r="A13" s="16" t="s">
        <v>188</v>
      </c>
      <c r="B13" s="16"/>
      <c r="D13" s="15"/>
      <c r="E13" s="71">
        <f>SUM(E14:E16)</f>
        <v>1056426.99</v>
      </c>
      <c r="F13" s="71">
        <f>SUM(F14:F16)</f>
        <v>527857.69999999995</v>
      </c>
      <c r="G13" s="71">
        <f>SUM(G14:G16)</f>
        <v>1253746.1299999999</v>
      </c>
      <c r="H13" s="71">
        <f>SUM(H14:H16)</f>
        <v>1103958</v>
      </c>
      <c r="I13" s="71">
        <f>SUM(I14:I16)</f>
        <v>763196.66999999993</v>
      </c>
      <c r="J13" s="71">
        <f>SUM(J14:J16)</f>
        <v>180481965.12</v>
      </c>
      <c r="K13" s="71">
        <f>SUM(K14:K16)</f>
        <v>140722495.38</v>
      </c>
      <c r="L13" s="71">
        <f>SUM(L14:L16)</f>
        <v>24074762.490000002</v>
      </c>
      <c r="M13" s="71">
        <f>SUM(M14:M16)</f>
        <v>3415061.27</v>
      </c>
      <c r="N13" s="18"/>
      <c r="O13" s="16" t="s">
        <v>187</v>
      </c>
    </row>
    <row r="14" spans="1:18" s="8" customFormat="1" ht="20.25" customHeight="1">
      <c r="A14" s="13"/>
      <c r="B14" s="13" t="s">
        <v>186</v>
      </c>
      <c r="D14" s="12"/>
      <c r="E14" s="11">
        <v>570607.61</v>
      </c>
      <c r="F14" s="11">
        <v>388758</v>
      </c>
      <c r="G14" s="11">
        <v>654232.81999999995</v>
      </c>
      <c r="H14" s="11">
        <v>513623</v>
      </c>
      <c r="I14" s="11">
        <v>413395.37</v>
      </c>
      <c r="J14" s="11">
        <v>63846512.07</v>
      </c>
      <c r="K14" s="11">
        <v>48943010.619999997</v>
      </c>
      <c r="L14" s="11">
        <v>8518374.9900000002</v>
      </c>
      <c r="M14" s="11">
        <v>1235760.77</v>
      </c>
      <c r="N14" s="10"/>
      <c r="O14" s="9" t="s">
        <v>185</v>
      </c>
    </row>
    <row r="15" spans="1:18" s="8" customFormat="1" ht="20.25" customHeight="1">
      <c r="A15" s="13"/>
      <c r="B15" s="13" t="s">
        <v>184</v>
      </c>
      <c r="D15" s="12"/>
      <c r="E15" s="11">
        <v>307360.14</v>
      </c>
      <c r="F15" s="11">
        <v>133231.5</v>
      </c>
      <c r="G15" s="11">
        <v>380615.67</v>
      </c>
      <c r="H15" s="11">
        <v>412615</v>
      </c>
      <c r="I15" s="11">
        <v>185847</v>
      </c>
      <c r="J15" s="11">
        <v>56651326.490000002</v>
      </c>
      <c r="K15" s="11">
        <v>40690434.880000003</v>
      </c>
      <c r="L15" s="11">
        <v>9368800</v>
      </c>
      <c r="M15" s="11">
        <v>1038287.5</v>
      </c>
      <c r="N15" s="10"/>
      <c r="O15" s="9" t="s">
        <v>183</v>
      </c>
    </row>
    <row r="16" spans="1:18" s="8" customFormat="1" ht="20.25" customHeight="1">
      <c r="A16" s="13"/>
      <c r="B16" s="13" t="s">
        <v>182</v>
      </c>
      <c r="D16" s="12"/>
      <c r="E16" s="11">
        <v>178459.24</v>
      </c>
      <c r="F16" s="11">
        <v>5868.2</v>
      </c>
      <c r="G16" s="11">
        <v>218897.64</v>
      </c>
      <c r="H16" s="11">
        <v>177720</v>
      </c>
      <c r="I16" s="11">
        <v>163954.29999999999</v>
      </c>
      <c r="J16" s="11">
        <v>59984126.560000002</v>
      </c>
      <c r="K16" s="11">
        <v>51089049.880000003</v>
      </c>
      <c r="L16" s="11">
        <v>6187587.5</v>
      </c>
      <c r="M16" s="11">
        <v>1141013</v>
      </c>
      <c r="N16" s="10"/>
      <c r="O16" s="9" t="s">
        <v>181</v>
      </c>
    </row>
    <row r="17" spans="1:15" s="17" customFormat="1" ht="20.25" customHeight="1">
      <c r="A17" s="16" t="s">
        <v>176</v>
      </c>
      <c r="B17" s="16"/>
      <c r="D17" s="15"/>
      <c r="E17" s="71">
        <f>SUM(E18:E20)</f>
        <v>4148469.8600000003</v>
      </c>
      <c r="F17" s="71">
        <f>SUM(F18:F20)</f>
        <v>214947.9</v>
      </c>
      <c r="G17" s="71">
        <f>SUM(G18:G20)</f>
        <v>411647.97000000003</v>
      </c>
      <c r="H17" s="71">
        <f>SUM(H18:H20)</f>
        <v>253730</v>
      </c>
      <c r="I17" s="71">
        <f>SUM(I18:I20)</f>
        <v>442199.5</v>
      </c>
      <c r="J17" s="71">
        <f>SUM(J18:J20)</f>
        <v>97058245.090000004</v>
      </c>
      <c r="K17" s="71">
        <f>SUM(K18:K20)</f>
        <v>56983123.25</v>
      </c>
      <c r="L17" s="71">
        <f>SUM(L18:L20)</f>
        <v>16469929.060000001</v>
      </c>
      <c r="M17" s="71">
        <f>SUM(M18:M20)</f>
        <v>5254006.96</v>
      </c>
      <c r="N17" s="18"/>
      <c r="O17" s="16" t="s">
        <v>175</v>
      </c>
    </row>
    <row r="18" spans="1:15" s="8" customFormat="1" ht="20.25" customHeight="1">
      <c r="A18" s="13"/>
      <c r="B18" s="13" t="s">
        <v>180</v>
      </c>
      <c r="D18" s="12"/>
      <c r="E18" s="11">
        <v>1051789.31</v>
      </c>
      <c r="F18" s="11">
        <v>60698</v>
      </c>
      <c r="G18" s="11">
        <v>113345.89</v>
      </c>
      <c r="H18" s="11">
        <v>253730</v>
      </c>
      <c r="I18" s="11">
        <v>62237</v>
      </c>
      <c r="J18" s="11">
        <v>46089074.420000002</v>
      </c>
      <c r="K18" s="11">
        <v>29313023.539999999</v>
      </c>
      <c r="L18" s="11">
        <v>10138686.310000001</v>
      </c>
      <c r="M18" s="11">
        <v>2018457.95</v>
      </c>
      <c r="N18" s="10"/>
      <c r="O18" s="9" t="s">
        <v>179</v>
      </c>
    </row>
    <row r="19" spans="1:15" s="8" customFormat="1" ht="20.25" customHeight="1">
      <c r="A19" s="13"/>
      <c r="B19" s="13" t="s">
        <v>178</v>
      </c>
      <c r="D19" s="82"/>
      <c r="E19" s="11">
        <v>2828663.27</v>
      </c>
      <c r="F19" s="11">
        <v>142737.5</v>
      </c>
      <c r="G19" s="11">
        <v>20460</v>
      </c>
      <c r="H19" s="14" t="s">
        <v>3</v>
      </c>
      <c r="I19" s="11">
        <v>203748.5</v>
      </c>
      <c r="J19" s="11">
        <v>21792111.100000001</v>
      </c>
      <c r="K19" s="11">
        <v>16125511.289999999</v>
      </c>
      <c r="L19" s="11">
        <v>1483600</v>
      </c>
      <c r="M19" s="11">
        <v>2658833.0099999998</v>
      </c>
      <c r="N19" s="10"/>
      <c r="O19" s="9" t="s">
        <v>177</v>
      </c>
    </row>
    <row r="20" spans="1:15" s="8" customFormat="1" ht="20.25" customHeight="1">
      <c r="A20" s="13"/>
      <c r="B20" s="13" t="s">
        <v>176</v>
      </c>
      <c r="C20" s="20"/>
      <c r="D20" s="82"/>
      <c r="E20" s="11">
        <v>268017.28000000003</v>
      </c>
      <c r="F20" s="11">
        <v>11512.4</v>
      </c>
      <c r="G20" s="11">
        <v>277842.08</v>
      </c>
      <c r="H20" s="14" t="s">
        <v>3</v>
      </c>
      <c r="I20" s="11">
        <v>176214</v>
      </c>
      <c r="J20" s="11">
        <v>29177059.57</v>
      </c>
      <c r="K20" s="11">
        <v>11544588.42</v>
      </c>
      <c r="L20" s="11">
        <v>4847642.75</v>
      </c>
      <c r="M20" s="11">
        <v>576716</v>
      </c>
      <c r="N20" s="10"/>
      <c r="O20" s="9" t="s">
        <v>175</v>
      </c>
    </row>
    <row r="21" spans="1:15" s="17" customFormat="1" ht="20.25" customHeight="1">
      <c r="A21" s="16" t="s">
        <v>174</v>
      </c>
      <c r="B21" s="16"/>
      <c r="C21" s="20"/>
      <c r="D21" s="82"/>
      <c r="E21" s="71">
        <f>SUM(E22:E24)</f>
        <v>1358999.54</v>
      </c>
      <c r="F21" s="71">
        <f>SUM(F22:F24)</f>
        <v>374110.55000000005</v>
      </c>
      <c r="G21" s="71">
        <f>SUM(G22:G24)</f>
        <v>1692013.19</v>
      </c>
      <c r="H21" s="19" t="s">
        <v>3</v>
      </c>
      <c r="I21" s="71">
        <f>SUM(I22:I24)</f>
        <v>900450</v>
      </c>
      <c r="J21" s="71">
        <f>SUM(J22:J24)</f>
        <v>190139726.75</v>
      </c>
      <c r="K21" s="71">
        <f>SUM(K22:K24)</f>
        <v>132002543.7</v>
      </c>
      <c r="L21" s="71">
        <f>SUM(L22:L24)</f>
        <v>29392596.5</v>
      </c>
      <c r="M21" s="71">
        <f>SUM(M22:M24)</f>
        <v>8997730.6999999993</v>
      </c>
      <c r="N21" s="18"/>
      <c r="O21" s="16" t="s">
        <v>173</v>
      </c>
    </row>
    <row r="22" spans="1:15" s="8" customFormat="1" ht="20.25" customHeight="1">
      <c r="A22" s="13"/>
      <c r="B22" s="13" t="s">
        <v>172</v>
      </c>
      <c r="C22" s="20"/>
      <c r="D22" s="82"/>
      <c r="E22" s="11">
        <v>320124.07</v>
      </c>
      <c r="F22" s="11">
        <v>19298.2</v>
      </c>
      <c r="G22" s="11">
        <v>198349.54</v>
      </c>
      <c r="H22" s="14" t="s">
        <v>3</v>
      </c>
      <c r="I22" s="11">
        <v>244394</v>
      </c>
      <c r="J22" s="11">
        <v>41575268.369999997</v>
      </c>
      <c r="K22" s="11">
        <v>35054822.520000003</v>
      </c>
      <c r="L22" s="11">
        <v>2784908.25</v>
      </c>
      <c r="M22" s="11">
        <v>617727.69999999995</v>
      </c>
      <c r="N22" s="10"/>
      <c r="O22" s="9" t="s">
        <v>171</v>
      </c>
    </row>
    <row r="23" spans="1:15" s="8" customFormat="1" ht="20.25" customHeight="1">
      <c r="A23" s="13"/>
      <c r="B23" s="13" t="s">
        <v>170</v>
      </c>
      <c r="C23" s="10"/>
      <c r="D23" s="76"/>
      <c r="E23" s="11">
        <v>250069.89</v>
      </c>
      <c r="F23" s="11">
        <v>36028.199999999997</v>
      </c>
      <c r="G23" s="11">
        <v>415776.66</v>
      </c>
      <c r="H23" s="14" t="s">
        <v>3</v>
      </c>
      <c r="I23" s="11">
        <v>105020</v>
      </c>
      <c r="J23" s="11">
        <v>37706134.109999999</v>
      </c>
      <c r="K23" s="11">
        <v>13196165.300000001</v>
      </c>
      <c r="L23" s="11">
        <v>14885836.25</v>
      </c>
      <c r="M23" s="11">
        <v>7198559</v>
      </c>
      <c r="N23" s="10"/>
      <c r="O23" s="9" t="s">
        <v>169</v>
      </c>
    </row>
    <row r="24" spans="1:15" s="8" customFormat="1" ht="20.25" customHeight="1">
      <c r="A24" s="13"/>
      <c r="B24" s="13" t="s">
        <v>168</v>
      </c>
      <c r="C24" s="10"/>
      <c r="D24" s="76"/>
      <c r="E24" s="11">
        <v>788805.58</v>
      </c>
      <c r="F24" s="11">
        <v>318784.15000000002</v>
      </c>
      <c r="G24" s="11">
        <v>1077886.99</v>
      </c>
      <c r="H24" s="14" t="s">
        <v>3</v>
      </c>
      <c r="I24" s="11">
        <v>551036</v>
      </c>
      <c r="J24" s="11">
        <v>110858324.27</v>
      </c>
      <c r="K24" s="11">
        <v>83751555.879999995</v>
      </c>
      <c r="L24" s="11">
        <v>11721852</v>
      </c>
      <c r="M24" s="11">
        <v>1181444</v>
      </c>
      <c r="N24" s="10"/>
      <c r="O24" s="9" t="s">
        <v>167</v>
      </c>
    </row>
    <row r="25" spans="1:15">
      <c r="A25" s="2"/>
      <c r="B25" s="2"/>
      <c r="C25" s="2"/>
      <c r="D25" s="7"/>
      <c r="E25" s="6"/>
      <c r="F25" s="6"/>
      <c r="G25" s="6"/>
      <c r="H25" s="6"/>
      <c r="I25" s="6"/>
      <c r="J25" s="6"/>
      <c r="K25" s="6"/>
      <c r="L25" s="6"/>
      <c r="M25" s="6"/>
      <c r="N25" s="2"/>
      <c r="O25" s="2"/>
    </row>
    <row r="26" spans="1:15" ht="3" customHeight="1">
      <c r="A26" s="3"/>
      <c r="B26" s="3"/>
      <c r="C26" s="3"/>
      <c r="D26" s="5"/>
      <c r="E26" s="4"/>
      <c r="F26" s="4"/>
      <c r="G26" s="4"/>
      <c r="H26" s="4"/>
      <c r="I26" s="4"/>
      <c r="J26" s="4"/>
      <c r="K26" s="4"/>
      <c r="L26" s="4"/>
      <c r="M26" s="4"/>
      <c r="N26" s="3"/>
      <c r="O26" s="3"/>
    </row>
    <row r="27" spans="1:15" ht="3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</row>
    <row r="28" spans="1:15">
      <c r="B28" s="35" t="s">
        <v>166</v>
      </c>
      <c r="C28" s="23"/>
      <c r="D28" s="23"/>
      <c r="E28" s="23"/>
    </row>
    <row r="29" spans="1:15">
      <c r="B29" s="35" t="s">
        <v>165</v>
      </c>
      <c r="C29" s="23"/>
      <c r="D29" s="23"/>
      <c r="E29" s="23"/>
    </row>
    <row r="30" spans="1:15">
      <c r="B30" s="35"/>
      <c r="C30" s="23"/>
      <c r="D30" s="23"/>
      <c r="E30" s="23"/>
    </row>
  </sheetData>
  <mergeCells count="10">
    <mergeCell ref="A9:D9"/>
    <mergeCell ref="N9:O9"/>
    <mergeCell ref="N10:O10"/>
    <mergeCell ref="A12:D12"/>
    <mergeCell ref="E6:J6"/>
    <mergeCell ref="K6:M6"/>
    <mergeCell ref="E7:J7"/>
    <mergeCell ref="K7:M7"/>
    <mergeCell ref="A8:D8"/>
    <mergeCell ref="N8:O8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6</vt:i4>
      </vt:variant>
      <vt:variant>
        <vt:lpstr>ช่วงที่มีชื่อ</vt:lpstr>
      </vt:variant>
      <vt:variant>
        <vt:i4>6</vt:i4>
      </vt:variant>
    </vt:vector>
  </HeadingPairs>
  <TitlesOfParts>
    <vt:vector size="12" baseType="lpstr">
      <vt:lpstr>T-19.3</vt:lpstr>
      <vt:lpstr>T-19.3 (2)</vt:lpstr>
      <vt:lpstr>T-19.3 (3)</vt:lpstr>
      <vt:lpstr>T-19.3 (4)</vt:lpstr>
      <vt:lpstr>T-19.3 (5)</vt:lpstr>
      <vt:lpstr>T-19.3 (6)</vt:lpstr>
      <vt:lpstr>'T-19.3'!Print_Area</vt:lpstr>
      <vt:lpstr>'T-19.3 (2)'!Print_Area</vt:lpstr>
      <vt:lpstr>'T-19.3 (3)'!Print_Area</vt:lpstr>
      <vt:lpstr>'T-19.3 (4)'!Print_Area</vt:lpstr>
      <vt:lpstr>'T-19.3 (5)'!Print_Area</vt:lpstr>
      <vt:lpstr>'T-19.3 (6)'!Print_Area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boy</dc:creator>
  <cp:lastModifiedBy>boy</cp:lastModifiedBy>
  <dcterms:created xsi:type="dcterms:W3CDTF">2017-01-04T07:55:53Z</dcterms:created>
  <dcterms:modified xsi:type="dcterms:W3CDTF">2017-01-04T07:56:03Z</dcterms:modified>
</cp:coreProperties>
</file>