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2561 ไตรมาส1-4\MA.1261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30" i="1" l="1"/>
  <c r="C33" i="1"/>
  <c r="C22" i="1"/>
  <c r="D35" i="1"/>
  <c r="M26" i="1" l="1"/>
  <c r="L26" i="1"/>
  <c r="K26" i="1"/>
  <c r="B10" i="1" l="1"/>
  <c r="B14" i="1"/>
  <c r="B5" i="1" l="1"/>
  <c r="B35" i="1" s="1"/>
  <c r="D14" i="1"/>
  <c r="C14" i="1"/>
  <c r="D10" i="1"/>
  <c r="C10" i="1"/>
  <c r="C5" i="1" s="1"/>
  <c r="I20" i="1"/>
  <c r="J20" i="1"/>
  <c r="H20" i="1"/>
  <c r="C35" i="1" l="1"/>
  <c r="C28" i="1"/>
  <c r="C27" i="1"/>
  <c r="D5" i="1"/>
  <c r="D30" i="1" s="1"/>
  <c r="B33" i="1"/>
  <c r="C23" i="1"/>
  <c r="C32" i="1"/>
  <c r="C24" i="1"/>
  <c r="C25" i="1"/>
  <c r="C31" i="1"/>
  <c r="D33" i="1" l="1"/>
  <c r="D23" i="1"/>
  <c r="D28" i="1"/>
  <c r="D25" i="1"/>
  <c r="D31" i="1"/>
  <c r="D27" i="1"/>
  <c r="D26" i="1" s="1"/>
  <c r="D22" i="1"/>
  <c r="D21" i="1" s="1"/>
  <c r="D32" i="1"/>
  <c r="D24" i="1"/>
  <c r="B23" i="1"/>
  <c r="B27" i="1"/>
  <c r="B31" i="1"/>
  <c r="B22" i="1"/>
  <c r="B24" i="1"/>
  <c r="B28" i="1"/>
  <c r="B32" i="1"/>
  <c r="B25" i="1"/>
  <c r="B26" i="1" l="1"/>
  <c r="B21" i="1" s="1"/>
  <c r="B30" i="1"/>
</calcChain>
</file>

<file path=xl/sharedStrings.xml><?xml version="1.0" encoding="utf-8"?>
<sst xmlns="http://schemas.openxmlformats.org/spreadsheetml/2006/main" count="80" uniqueCount="28">
  <si>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</si>
  <si>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</si>
  <si>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</si>
  <si>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</si>
  <si>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</si>
  <si>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</si>
  <si>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</si>
  <si>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</si>
  <si>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</si>
  <si>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</si>
  <si>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</si>
  <si>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</si>
  <si>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</si>
  <si>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</si>
  <si>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</si>
  <si>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</si>
  <si>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</si>
  <si>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</si>
  <si>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</si>
  <si>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</si>
  <si>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</si>
  <si>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</si>
  <si>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</si>
  <si>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</si>
  <si>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</si>
  <si>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</si>
  <si>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</si>
  <si>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ธันวาคม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</si>
</sst>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zoomScale="70" zoomScaleNormal="70" zoomScaleSheetLayoutView="91" workbookViewId="0">
      <selection activeCell="E12" sqref="E12"/>
    </sheetView>
  </sheetViews>
  <sheetFormatPr defaultRowHeight="21.75" customHeight="1" x14ac:dyDescent="0.2"/>
  <cols>
    <col min="1" max="1" width="31.75" style="4" customWidth="1"/>
    <col min="2" max="2" width="15.5" style="4" customWidth="1"/>
    <col min="3" max="3" width="17.25" style="4" customWidth="1"/>
    <col min="4" max="4" width="16.75" style="4" customWidth="1"/>
    <col min="5" max="5" width="9" style="4"/>
    <col min="6" max="20" width="9" style="13"/>
    <col min="21" max="16384" width="9" style="4"/>
  </cols>
  <sheetData>
    <row r="1" spans="1:19" ht="21.75" customHeight="1" x14ac:dyDescent="0.2">
      <c r="A1" s="2" t="s">
        <v>20</v>
      </c>
      <c r="B1" s="2"/>
      <c r="C1" s="2"/>
      <c r="D1" s="1"/>
      <c r="F1" s="13" t="s">
        <v>22</v>
      </c>
      <c r="G1" s="13">
        <v>368747</v>
      </c>
      <c r="H1" s="13">
        <v>6323.59</v>
      </c>
      <c r="I1" s="13">
        <v>122307.19</v>
      </c>
      <c r="J1" s="13">
        <v>94871.1</v>
      </c>
      <c r="K1" s="13">
        <v>67913.7</v>
      </c>
      <c r="L1" s="13">
        <v>33416.47</v>
      </c>
      <c r="M1" s="13">
        <v>8601.58</v>
      </c>
      <c r="N1" s="13" t="s">
        <v>17</v>
      </c>
      <c r="O1" s="13">
        <v>12885.95</v>
      </c>
      <c r="P1" s="13">
        <v>10800.11</v>
      </c>
      <c r="Q1" s="13">
        <v>11427.43</v>
      </c>
      <c r="R1" s="13" t="s">
        <v>17</v>
      </c>
      <c r="S1" s="13">
        <v>199.87</v>
      </c>
    </row>
    <row r="2" spans="1:19" ht="21.75" customHeight="1" x14ac:dyDescent="0.2">
      <c r="A2" s="26" t="s">
        <v>27</v>
      </c>
      <c r="B2" s="2"/>
      <c r="C2" s="2"/>
      <c r="D2" s="1"/>
      <c r="F2" s="13" t="s">
        <v>23</v>
      </c>
      <c r="G2" s="13">
        <v>175902</v>
      </c>
      <c r="H2" s="13">
        <v>2038.64</v>
      </c>
      <c r="I2" s="13">
        <v>52431.14</v>
      </c>
      <c r="J2" s="13">
        <v>50246.76</v>
      </c>
      <c r="K2" s="13">
        <v>33868.67</v>
      </c>
      <c r="L2" s="13">
        <v>18762.25</v>
      </c>
      <c r="M2" s="13">
        <v>3654.05</v>
      </c>
      <c r="N2" s="13" t="s">
        <v>17</v>
      </c>
      <c r="O2" s="13">
        <v>5907.72</v>
      </c>
      <c r="P2" s="13">
        <v>4956.7700000000004</v>
      </c>
      <c r="Q2" s="13">
        <v>3935.58</v>
      </c>
      <c r="R2" s="13" t="s">
        <v>17</v>
      </c>
      <c r="S2" s="13">
        <v>100.42</v>
      </c>
    </row>
    <row r="3" spans="1:19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  <c r="F3" s="13" t="s">
        <v>24</v>
      </c>
      <c r="G3" s="13">
        <v>192845</v>
      </c>
      <c r="H3" s="13">
        <v>4284.95</v>
      </c>
      <c r="I3" s="13">
        <v>69876.05</v>
      </c>
      <c r="J3" s="13">
        <v>44624.35</v>
      </c>
      <c r="K3" s="13">
        <v>34045.03</v>
      </c>
      <c r="L3" s="13">
        <v>14654.22</v>
      </c>
      <c r="M3" s="13">
        <v>4947.54</v>
      </c>
      <c r="N3" s="13" t="s">
        <v>17</v>
      </c>
      <c r="O3" s="13">
        <v>6978.23</v>
      </c>
      <c r="P3" s="13">
        <v>5843.34</v>
      </c>
      <c r="Q3" s="13">
        <v>7491.85</v>
      </c>
      <c r="R3" s="13" t="s">
        <v>17</v>
      </c>
      <c r="S3" s="13">
        <v>99.45</v>
      </c>
    </row>
    <row r="4" spans="1:19" ht="21.75" customHeight="1" x14ac:dyDescent="0.2">
      <c r="A4" s="12"/>
      <c r="B4" s="25" t="s">
        <v>3</v>
      </c>
      <c r="C4" s="25"/>
      <c r="D4" s="25"/>
      <c r="H4" s="13" t="s">
        <v>22</v>
      </c>
      <c r="I4" s="13" t="s">
        <v>23</v>
      </c>
      <c r="J4" s="13" t="s">
        <v>24</v>
      </c>
    </row>
    <row r="5" spans="1:19" ht="21.75" customHeight="1" x14ac:dyDescent="0.3">
      <c r="A5" s="12" t="s">
        <v>5</v>
      </c>
      <c r="B5" s="14">
        <f>SUM(B6:B9,B10,B14,B19:B19)</f>
        <v>368746.99</v>
      </c>
      <c r="C5" s="14">
        <f>SUM(C6:C9,C10,C14,C19:C19)</f>
        <v>175902.00000000003</v>
      </c>
      <c r="D5" s="14">
        <f>SUM(D6:D9,D10,D14,D19:D19)</f>
        <v>192845.01</v>
      </c>
      <c r="E5" s="11"/>
      <c r="F5" s="11"/>
      <c r="G5" s="11"/>
      <c r="H5" s="13">
        <v>368747</v>
      </c>
      <c r="I5" s="13">
        <v>175902</v>
      </c>
      <c r="J5" s="13">
        <v>192845</v>
      </c>
    </row>
    <row r="6" spans="1:19" ht="21.75" customHeight="1" x14ac:dyDescent="0.3">
      <c r="A6" s="6" t="s">
        <v>8</v>
      </c>
      <c r="B6" s="15">
        <v>6323.59</v>
      </c>
      <c r="C6" s="15">
        <v>2038.64</v>
      </c>
      <c r="D6" s="15">
        <v>4284.95</v>
      </c>
      <c r="E6" s="11"/>
      <c r="F6" s="11"/>
      <c r="G6" s="11"/>
      <c r="H6" s="13">
        <v>6323.59</v>
      </c>
      <c r="I6" s="13">
        <v>2038.64</v>
      </c>
      <c r="J6" s="13">
        <v>4284.95</v>
      </c>
    </row>
    <row r="7" spans="1:19" ht="21.75" customHeight="1" x14ac:dyDescent="0.3">
      <c r="A7" s="7" t="s">
        <v>9</v>
      </c>
      <c r="B7" s="15">
        <v>122307.19</v>
      </c>
      <c r="C7" s="15">
        <v>52431.14</v>
      </c>
      <c r="D7" s="15">
        <v>69876.05</v>
      </c>
      <c r="E7" s="11"/>
      <c r="F7" s="11"/>
      <c r="G7" s="11"/>
      <c r="H7" s="13">
        <v>122307.19</v>
      </c>
      <c r="I7" s="13">
        <v>52431.14</v>
      </c>
      <c r="J7" s="13">
        <v>69876.05</v>
      </c>
    </row>
    <row r="8" spans="1:19" ht="21.75" customHeight="1" x14ac:dyDescent="0.3">
      <c r="A8" s="6" t="s">
        <v>6</v>
      </c>
      <c r="B8" s="15">
        <v>94871.1</v>
      </c>
      <c r="C8" s="15">
        <v>50246.76</v>
      </c>
      <c r="D8" s="15">
        <v>44624.35</v>
      </c>
      <c r="E8" s="11"/>
      <c r="F8" s="11"/>
      <c r="G8" s="11"/>
      <c r="H8" s="13">
        <v>94871.1</v>
      </c>
      <c r="I8" s="13">
        <v>50246.76</v>
      </c>
      <c r="J8" s="13">
        <v>44624.35</v>
      </c>
    </row>
    <row r="9" spans="1:19" ht="21.75" customHeight="1" x14ac:dyDescent="0.3">
      <c r="A9" s="8" t="s">
        <v>10</v>
      </c>
      <c r="B9" s="15">
        <v>67913.7</v>
      </c>
      <c r="C9" s="15">
        <v>33868.67</v>
      </c>
      <c r="D9" s="15">
        <v>34045.03</v>
      </c>
      <c r="E9" s="11"/>
      <c r="F9" s="11"/>
      <c r="G9" s="11"/>
      <c r="H9" s="13">
        <v>67913.7</v>
      </c>
      <c r="I9" s="13">
        <v>33868.67</v>
      </c>
      <c r="J9" s="13">
        <v>34045.03</v>
      </c>
    </row>
    <row r="10" spans="1:19" ht="21.75" customHeight="1" x14ac:dyDescent="0.3">
      <c r="A10" s="8" t="s">
        <v>11</v>
      </c>
      <c r="B10" s="13">
        <f>SUM(B11:B13)</f>
        <v>42018.05</v>
      </c>
      <c r="C10" s="13">
        <f t="shared" ref="C10" si="0">SUM(C11:C13)</f>
        <v>22416.3</v>
      </c>
      <c r="D10" s="13">
        <f t="shared" ref="D10" si="1">SUM(D11:D13)</f>
        <v>19601.759999999998</v>
      </c>
      <c r="E10" s="11"/>
      <c r="F10" s="11"/>
      <c r="G10" s="11"/>
      <c r="H10" s="13">
        <v>33416.47</v>
      </c>
      <c r="I10" s="13">
        <v>18762.25</v>
      </c>
      <c r="J10" s="13">
        <v>14654.22</v>
      </c>
    </row>
    <row r="11" spans="1:19" ht="21.75" customHeight="1" x14ac:dyDescent="0.3">
      <c r="A11" s="8" t="s">
        <v>13</v>
      </c>
      <c r="B11" s="15">
        <v>33416.47</v>
      </c>
      <c r="C11" s="15">
        <v>18762.25</v>
      </c>
      <c r="D11" s="15">
        <v>14654.22</v>
      </c>
      <c r="E11" s="11"/>
      <c r="F11" s="11"/>
      <c r="G11" s="11"/>
      <c r="H11" s="13">
        <v>8601.58</v>
      </c>
      <c r="I11" s="13">
        <v>3654.05</v>
      </c>
      <c r="J11" s="13">
        <v>4947.54</v>
      </c>
    </row>
    <row r="12" spans="1:19" ht="21.75" customHeight="1" x14ac:dyDescent="0.3">
      <c r="A12" s="8" t="s">
        <v>14</v>
      </c>
      <c r="B12" s="15">
        <v>8601.58</v>
      </c>
      <c r="C12" s="15">
        <v>3654.05</v>
      </c>
      <c r="D12" s="15">
        <v>4947.54</v>
      </c>
      <c r="E12" s="11"/>
      <c r="F12" s="11"/>
      <c r="G12" s="11"/>
      <c r="H12" s="13" t="s">
        <v>17</v>
      </c>
      <c r="I12" s="13" t="s">
        <v>17</v>
      </c>
      <c r="J12" s="13" t="s">
        <v>17</v>
      </c>
    </row>
    <row r="13" spans="1:19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13">
        <v>12885.95</v>
      </c>
      <c r="I13" s="13">
        <v>5907.72</v>
      </c>
      <c r="J13" s="13">
        <v>6978.23</v>
      </c>
    </row>
    <row r="14" spans="1:19" ht="21.75" customHeight="1" x14ac:dyDescent="0.3">
      <c r="A14" s="8" t="s">
        <v>12</v>
      </c>
      <c r="B14" s="13">
        <f>SUM(B15:B17)</f>
        <v>35113.490000000005</v>
      </c>
      <c r="C14" s="13">
        <f t="shared" ref="C14" si="2">SUM(C15:C17)</f>
        <v>14800.070000000002</v>
      </c>
      <c r="D14" s="13">
        <f t="shared" ref="D14" si="3">SUM(D15:D17)</f>
        <v>20313.419999999998</v>
      </c>
      <c r="E14" s="11"/>
      <c r="F14" s="11"/>
      <c r="G14" s="11"/>
      <c r="H14" s="13">
        <v>10800.11</v>
      </c>
      <c r="I14" s="13">
        <v>4956.7700000000004</v>
      </c>
      <c r="J14" s="13">
        <v>5843.34</v>
      </c>
    </row>
    <row r="15" spans="1:19" ht="21.75" customHeight="1" x14ac:dyDescent="0.3">
      <c r="A15" s="8" t="s">
        <v>18</v>
      </c>
      <c r="B15" s="15">
        <v>12885.95</v>
      </c>
      <c r="C15" s="15">
        <v>5907.72</v>
      </c>
      <c r="D15" s="15">
        <v>6978.23</v>
      </c>
      <c r="E15" s="11"/>
      <c r="F15" s="11"/>
      <c r="G15" s="11"/>
      <c r="H15" s="13">
        <v>11427.43</v>
      </c>
      <c r="I15" s="13">
        <v>3935.58</v>
      </c>
      <c r="J15" s="13">
        <v>7491.85</v>
      </c>
    </row>
    <row r="16" spans="1:19" ht="21.75" customHeight="1" x14ac:dyDescent="0.3">
      <c r="A16" s="8" t="s">
        <v>16</v>
      </c>
      <c r="B16" s="15">
        <v>10800.11</v>
      </c>
      <c r="C16" s="15">
        <v>4956.7700000000004</v>
      </c>
      <c r="D16" s="15">
        <v>5843.34</v>
      </c>
      <c r="E16" s="11"/>
      <c r="F16" s="11"/>
      <c r="G16" s="11"/>
      <c r="H16" s="13" t="s">
        <v>17</v>
      </c>
      <c r="I16" s="13" t="s">
        <v>17</v>
      </c>
      <c r="J16" s="13" t="s">
        <v>17</v>
      </c>
    </row>
    <row r="17" spans="1:13" ht="21.75" customHeight="1" x14ac:dyDescent="0.3">
      <c r="A17" s="8" t="s">
        <v>15</v>
      </c>
      <c r="B17" s="15">
        <v>11427.43</v>
      </c>
      <c r="C17" s="15">
        <v>3935.58</v>
      </c>
      <c r="D17" s="15">
        <v>7491.85</v>
      </c>
      <c r="E17" s="11"/>
      <c r="F17" s="11"/>
      <c r="G17" s="11"/>
      <c r="H17" s="13">
        <v>199.87</v>
      </c>
      <c r="I17" s="13">
        <v>100.42</v>
      </c>
      <c r="J17" s="13">
        <v>99.45</v>
      </c>
    </row>
    <row r="18" spans="1:13" ht="21.75" customHeight="1" x14ac:dyDescent="0.3">
      <c r="A18" s="8" t="s">
        <v>26</v>
      </c>
      <c r="B18" s="21" t="s">
        <v>17</v>
      </c>
      <c r="C18" s="21" t="s">
        <v>17</v>
      </c>
      <c r="D18" s="21" t="s">
        <v>17</v>
      </c>
      <c r="E18" s="11"/>
      <c r="F18" s="11"/>
      <c r="G18" s="11"/>
    </row>
    <row r="19" spans="1:13" ht="19.5" x14ac:dyDescent="0.3">
      <c r="A19" s="8" t="s">
        <v>19</v>
      </c>
      <c r="B19" s="15">
        <v>199.87</v>
      </c>
      <c r="C19" s="15">
        <v>100.42</v>
      </c>
      <c r="D19" s="15">
        <v>99.45</v>
      </c>
    </row>
    <row r="20" spans="1:13" ht="21.75" customHeight="1" x14ac:dyDescent="0.2">
      <c r="A20" s="8"/>
      <c r="B20" s="24" t="s">
        <v>4</v>
      </c>
      <c r="C20" s="24"/>
      <c r="D20" s="24"/>
      <c r="H20" s="13">
        <f>SUM(H6:H9,H10,H14)</f>
        <v>335632.16000000003</v>
      </c>
      <c r="I20" s="13">
        <f t="shared" ref="I20:J20" si="4">SUM(I6:I9,I10,I14)</f>
        <v>162304.23000000001</v>
      </c>
      <c r="J20" s="13">
        <f t="shared" si="4"/>
        <v>173327.94</v>
      </c>
      <c r="K20" s="13" t="s">
        <v>22</v>
      </c>
      <c r="L20" s="13" t="s">
        <v>23</v>
      </c>
      <c r="M20" s="13" t="s">
        <v>24</v>
      </c>
    </row>
    <row r="21" spans="1:13" ht="21.75" customHeight="1" x14ac:dyDescent="0.2">
      <c r="A21" s="12" t="s">
        <v>5</v>
      </c>
      <c r="B21" s="16">
        <f>SUM(B22,B23,B24,B25,B26,B30,B34:B35)</f>
        <v>100.00000000000001</v>
      </c>
      <c r="C21" s="16">
        <v>100</v>
      </c>
      <c r="D21" s="16">
        <f>SUM(D22,D23,D24,D25,D26,D30,D35)</f>
        <v>100</v>
      </c>
      <c r="K21" s="13">
        <v>368689</v>
      </c>
      <c r="L21" s="13">
        <v>175885</v>
      </c>
      <c r="M21" s="13">
        <v>192804</v>
      </c>
    </row>
    <row r="22" spans="1:13" ht="21.75" customHeight="1" x14ac:dyDescent="0.2">
      <c r="A22" s="6" t="s">
        <v>8</v>
      </c>
      <c r="B22" s="17">
        <f>(B6*100)/$B$5</f>
        <v>1.7148858625259558</v>
      </c>
      <c r="C22" s="17">
        <f>(C6*100)/$C$5</f>
        <v>1.1589635137747152</v>
      </c>
      <c r="D22" s="17">
        <f>(D6*100)/$D$5</f>
        <v>2.2219657122577345</v>
      </c>
      <c r="K22" s="13">
        <v>5440.31</v>
      </c>
      <c r="L22" s="13">
        <v>1620.74</v>
      </c>
      <c r="M22" s="13">
        <v>3819.57</v>
      </c>
    </row>
    <row r="23" spans="1:13" ht="21.75" customHeight="1" x14ac:dyDescent="0.2">
      <c r="A23" s="7" t="s">
        <v>9</v>
      </c>
      <c r="B23" s="17">
        <f>(B7*100)/$B$5</f>
        <v>33.16832226888144</v>
      </c>
      <c r="C23" s="17">
        <f>(C7*100)/$C$5</f>
        <v>29.807017543859644</v>
      </c>
      <c r="D23" s="17">
        <f>(D7*100)/$D$5</f>
        <v>36.234305466343152</v>
      </c>
      <c r="K23" s="13">
        <v>117608.92</v>
      </c>
      <c r="L23" s="13">
        <v>49353.79</v>
      </c>
      <c r="M23" s="13">
        <v>68255.12</v>
      </c>
    </row>
    <row r="24" spans="1:13" ht="21.75" customHeight="1" x14ac:dyDescent="0.2">
      <c r="A24" s="6" t="s">
        <v>6</v>
      </c>
      <c r="B24" s="17">
        <f>(B8*100)/$B$5</f>
        <v>25.727965942176233</v>
      </c>
      <c r="C24" s="17">
        <f>(C8*100)/$C$5</f>
        <v>28.565201077872903</v>
      </c>
      <c r="D24" s="17">
        <f>(D8*100)/$D$5</f>
        <v>23.140007615442059</v>
      </c>
      <c r="K24" s="13">
        <v>99830.42</v>
      </c>
      <c r="L24" s="13">
        <v>51960.78</v>
      </c>
      <c r="M24" s="13">
        <v>47869.65</v>
      </c>
    </row>
    <row r="25" spans="1:13" ht="21.75" customHeight="1" x14ac:dyDescent="0.2">
      <c r="A25" s="8" t="s">
        <v>10</v>
      </c>
      <c r="B25" s="17">
        <f>(B9*100)/$B$5</f>
        <v>18.41742491240403</v>
      </c>
      <c r="C25" s="17">
        <f>(C9*100)/$C$5</f>
        <v>19.254283635205965</v>
      </c>
      <c r="D25" s="17">
        <f>(D9*100)/$D$5</f>
        <v>17.654089156883032</v>
      </c>
      <c r="K25" s="13">
        <v>67583.360000000001</v>
      </c>
      <c r="L25" s="13">
        <v>35507.68</v>
      </c>
      <c r="M25" s="13">
        <v>32075.68</v>
      </c>
    </row>
    <row r="26" spans="1:13" ht="21.75" customHeight="1" x14ac:dyDescent="0.2">
      <c r="A26" s="8" t="s">
        <v>11</v>
      </c>
      <c r="B26" s="17">
        <f>SUM(B27:B29)</f>
        <v>11.394818436348459</v>
      </c>
      <c r="C26" s="23">
        <v>12.8</v>
      </c>
      <c r="D26" s="23">
        <f t="shared" ref="D26" si="5">SUM(D27:D29)</f>
        <v>10.164515016489148</v>
      </c>
      <c r="K26" s="13">
        <f>SUM(K27:K29)</f>
        <v>43907.24</v>
      </c>
      <c r="L26" s="13">
        <f>SUM(L27:L29)</f>
        <v>20627.440000000002</v>
      </c>
      <c r="M26" s="13">
        <f t="shared" ref="M26" si="6">SUM(M27:M29)</f>
        <v>23279.79</v>
      </c>
    </row>
    <row r="27" spans="1:13" ht="21.75" customHeight="1" x14ac:dyDescent="0.2">
      <c r="A27" s="8" t="s">
        <v>13</v>
      </c>
      <c r="B27" s="17">
        <f t="shared" ref="B27:B35" si="7">(B11*100)/$B$5</f>
        <v>9.0621675311844587</v>
      </c>
      <c r="C27" s="17">
        <f>(C11*100)/$C$5</f>
        <v>10.666308512694567</v>
      </c>
      <c r="D27" s="17">
        <f t="shared" ref="D27:D35" si="8">(D11*100)/$D$5</f>
        <v>7.5989625036188384</v>
      </c>
      <c r="K27" s="13">
        <v>35278.019999999997</v>
      </c>
      <c r="L27" s="13">
        <v>17642.43</v>
      </c>
      <c r="M27" s="13">
        <v>17635.580000000002</v>
      </c>
    </row>
    <row r="28" spans="1:13" ht="21.75" customHeight="1" x14ac:dyDescent="0.2">
      <c r="A28" s="8" t="s">
        <v>14</v>
      </c>
      <c r="B28" s="17">
        <f t="shared" si="7"/>
        <v>2.332650905163999</v>
      </c>
      <c r="C28" s="17">
        <f>(C12*100)/$C$5</f>
        <v>2.0773214630874004</v>
      </c>
      <c r="D28" s="17">
        <f t="shared" si="8"/>
        <v>2.5655525128703096</v>
      </c>
      <c r="K28" s="13">
        <v>8629.2199999999993</v>
      </c>
      <c r="L28" s="13">
        <v>2985.01</v>
      </c>
      <c r="M28" s="13">
        <v>5644.21</v>
      </c>
    </row>
    <row r="29" spans="1:13" ht="21.75" customHeight="1" x14ac:dyDescent="0.2">
      <c r="A29" s="8" t="s">
        <v>15</v>
      </c>
      <c r="B29" s="20" t="s">
        <v>17</v>
      </c>
      <c r="C29" s="17" t="s">
        <v>17</v>
      </c>
      <c r="D29" s="17" t="s">
        <v>17</v>
      </c>
      <c r="K29" s="13" t="s">
        <v>17</v>
      </c>
      <c r="L29" s="13" t="s">
        <v>17</v>
      </c>
      <c r="M29" s="13" t="s">
        <v>17</v>
      </c>
    </row>
    <row r="30" spans="1:13" ht="21.75" customHeight="1" x14ac:dyDescent="0.2">
      <c r="A30" s="8" t="s">
        <v>12</v>
      </c>
      <c r="B30" s="23">
        <f>SUM(B31:B33)</f>
        <v>9.5223801013263856</v>
      </c>
      <c r="C30" s="22">
        <f>SUM(C31:C33)</f>
        <v>8.4138156473490913</v>
      </c>
      <c r="D30" s="23">
        <f>(D14*100)/$D$5</f>
        <v>10.533547121597804</v>
      </c>
    </row>
    <row r="31" spans="1:13" ht="21.75" customHeight="1" x14ac:dyDescent="0.2">
      <c r="A31" s="8" t="s">
        <v>18</v>
      </c>
      <c r="B31" s="17">
        <f t="shared" si="7"/>
        <v>3.4945234400421818</v>
      </c>
      <c r="C31" s="23">
        <f t="shared" ref="C31:C35" si="9">(C15*100)/$C$5</f>
        <v>3.3585291810212499</v>
      </c>
      <c r="D31" s="17">
        <f t="shared" si="8"/>
        <v>3.6185691296860623</v>
      </c>
      <c r="K31" s="13">
        <v>9931.2000000000007</v>
      </c>
      <c r="L31" s="13">
        <v>5240.5200000000004</v>
      </c>
      <c r="M31" s="13">
        <v>4690.68</v>
      </c>
    </row>
    <row r="32" spans="1:13" ht="21.75" customHeight="1" x14ac:dyDescent="0.2">
      <c r="A32" s="8" t="s">
        <v>16</v>
      </c>
      <c r="B32" s="17">
        <f t="shared" si="7"/>
        <v>2.9288672973303456</v>
      </c>
      <c r="C32" s="17">
        <f t="shared" si="9"/>
        <v>2.8179156575820627</v>
      </c>
      <c r="D32" s="17">
        <f t="shared" si="8"/>
        <v>3.0300706251097704</v>
      </c>
      <c r="K32" s="13">
        <v>14434.79</v>
      </c>
      <c r="L32" s="13">
        <v>7636.14</v>
      </c>
      <c r="M32" s="13">
        <v>6798.65</v>
      </c>
    </row>
    <row r="33" spans="1:13" ht="21.75" customHeight="1" x14ac:dyDescent="0.2">
      <c r="A33" s="8" t="s">
        <v>15</v>
      </c>
      <c r="B33" s="19">
        <f t="shared" si="7"/>
        <v>3.098989363953859</v>
      </c>
      <c r="C33" s="17">
        <f t="shared" si="9"/>
        <v>2.2373708087457786</v>
      </c>
      <c r="D33" s="19">
        <f t="shared" si="8"/>
        <v>3.884907366801972</v>
      </c>
      <c r="K33" s="13">
        <v>9595.31</v>
      </c>
      <c r="L33" s="13">
        <v>3580.45</v>
      </c>
      <c r="M33" s="13">
        <v>6014.86</v>
      </c>
    </row>
    <row r="34" spans="1:13" ht="21.75" customHeight="1" x14ac:dyDescent="0.2">
      <c r="A34" s="8" t="s">
        <v>26</v>
      </c>
      <c r="B34" s="19" t="s">
        <v>17</v>
      </c>
      <c r="C34" s="17" t="s">
        <v>17</v>
      </c>
      <c r="D34" s="19" t="s">
        <v>17</v>
      </c>
      <c r="K34" s="13" t="s">
        <v>17</v>
      </c>
      <c r="L34" s="13" t="s">
        <v>17</v>
      </c>
      <c r="M34" s="13" t="s">
        <v>17</v>
      </c>
    </row>
    <row r="35" spans="1:13" ht="19.5" x14ac:dyDescent="0.2">
      <c r="A35" s="9" t="s">
        <v>19</v>
      </c>
      <c r="B35" s="18">
        <f t="shared" si="7"/>
        <v>5.4202476337501769E-2</v>
      </c>
      <c r="C35" s="18">
        <f t="shared" si="9"/>
        <v>5.7088606155700321E-2</v>
      </c>
      <c r="D35" s="18">
        <f t="shared" si="8"/>
        <v>5.1569910987066758E-2</v>
      </c>
      <c r="K35" s="13">
        <v>357.46</v>
      </c>
      <c r="L35" s="13">
        <v>357.46</v>
      </c>
      <c r="M35" s="13" t="s">
        <v>17</v>
      </c>
    </row>
    <row r="36" spans="1:13" ht="21.75" hidden="1" customHeight="1" x14ac:dyDescent="0.2">
      <c r="A36" s="4" t="s">
        <v>21</v>
      </c>
      <c r="K36" s="13">
        <v>340175.82</v>
      </c>
      <c r="L36" s="13">
        <v>163721.56</v>
      </c>
      <c r="M36" s="13">
        <v>176454.24999999997</v>
      </c>
    </row>
    <row r="37" spans="1:13" ht="21.75" customHeight="1" x14ac:dyDescent="0.3">
      <c r="A37" s="10" t="s">
        <v>25</v>
      </c>
    </row>
  </sheetData>
  <mergeCells count="2">
    <mergeCell ref="B20:D20"/>
    <mergeCell ref="B4:D4"/>
  </mergeCells>
  <pageMargins left="0.98425196850393704" right="0.78740157480314965" top="0.98425196850393704" bottom="0.39370078740157483" header="0.51181102362204722" footer="0.51181102362204722"/>
  <pageSetup paperSize="9" scale="95" orientation="portrait" r:id="rId1"/>
  <ignoredErrors>
    <ignoredError sqref="B14:C14" formulaRange="1"/>
    <ignoredError sqref="B26 B30 D2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2018-07-20T08:34:44Z</cp:lastPrinted>
  <dcterms:created xsi:type="dcterms:W3CDTF">2012-12-19T02:22:22Z</dcterms:created>
  <dcterms:modified xsi:type="dcterms:W3CDTF">2019-02-20T05:46:02Z</dcterms:modified>
</cp:coreProperties>
</file>