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9.สถิติการคลัง\"/>
    </mc:Choice>
  </mc:AlternateContent>
  <bookViews>
    <workbookView xWindow="120" yWindow="105" windowWidth="9720" windowHeight="5970" tabRatio="656"/>
  </bookViews>
  <sheets>
    <sheet name="T-19.2New" sheetId="26" r:id="rId1"/>
  </sheets>
  <definedNames>
    <definedName name="_xlnm.Print_Area" localSheetId="0">'T-19.2New'!$A$1:$AA$41</definedName>
  </definedNames>
  <calcPr calcId="152511"/>
</workbook>
</file>

<file path=xl/calcChain.xml><?xml version="1.0" encoding="utf-8"?>
<calcChain xmlns="http://schemas.openxmlformats.org/spreadsheetml/2006/main">
  <c r="Q33" i="26" l="1"/>
  <c r="F32" i="26" l="1"/>
  <c r="G32" i="26"/>
  <c r="H32" i="26"/>
  <c r="I32" i="26"/>
  <c r="K32" i="26"/>
  <c r="L32" i="26"/>
  <c r="N32" i="26"/>
  <c r="O32" i="26"/>
  <c r="P32" i="26"/>
  <c r="Q32" i="26"/>
  <c r="Q31" i="26" s="1"/>
  <c r="Q30" i="26" s="1"/>
  <c r="Q29" i="26" s="1"/>
  <c r="Q28" i="26" s="1"/>
  <c r="Q27" i="26" s="1"/>
  <c r="E32" i="26"/>
  <c r="F29" i="26"/>
  <c r="G29" i="26"/>
  <c r="H29" i="26"/>
  <c r="I29" i="26"/>
  <c r="J29" i="26"/>
  <c r="K29" i="26"/>
  <c r="L29" i="26"/>
  <c r="M29" i="26"/>
  <c r="N29" i="26"/>
  <c r="O29" i="26"/>
  <c r="P29" i="26"/>
  <c r="E29" i="26"/>
  <c r="F27" i="26"/>
  <c r="G27" i="26"/>
  <c r="H27" i="26"/>
  <c r="I27" i="26"/>
  <c r="J27" i="26"/>
  <c r="K27" i="26"/>
  <c r="L27" i="26"/>
  <c r="M27" i="26"/>
  <c r="N27" i="26"/>
  <c r="O27" i="26"/>
  <c r="P27" i="26"/>
  <c r="E27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E24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E21" i="26"/>
  <c r="F14" i="26"/>
  <c r="G14" i="26"/>
  <c r="H14" i="26"/>
  <c r="I14" i="26"/>
  <c r="K14" i="26"/>
  <c r="L14" i="26"/>
  <c r="N14" i="26"/>
  <c r="O14" i="26"/>
  <c r="P14" i="26"/>
  <c r="Q14" i="26"/>
  <c r="E14" i="26"/>
  <c r="Q13" i="26" l="1"/>
  <c r="H13" i="26"/>
  <c r="E13" i="26"/>
  <c r="I13" i="26"/>
  <c r="P13" i="26"/>
  <c r="L13" i="26"/>
  <c r="O13" i="26"/>
  <c r="K13" i="26"/>
  <c r="G13" i="26"/>
  <c r="N13" i="26"/>
  <c r="F13" i="26"/>
  <c r="M33" i="26" l="1"/>
  <c r="J33" i="26"/>
  <c r="M18" i="26"/>
  <c r="J18" i="26"/>
  <c r="M32" i="26" l="1"/>
  <c r="J14" i="26"/>
  <c r="M14" i="26"/>
  <c r="J32" i="26"/>
  <c r="J13" i="26" l="1"/>
  <c r="M13" i="26"/>
</calcChain>
</file>

<file path=xl/sharedStrings.xml><?xml version="1.0" encoding="utf-8"?>
<sst xmlns="http://schemas.openxmlformats.org/spreadsheetml/2006/main" count="114" uniqueCount="92">
  <si>
    <t>Total</t>
  </si>
  <si>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</si>
  <si>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</si>
  <si>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</si>
  <si>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</si>
  <si>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</si>
  <si>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</si>
  <si>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</si>
  <si>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</si>
  <si>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</si>
  <si>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</si>
  <si>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</si>
  <si>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</si>
  <si>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</si>
  <si>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</si>
  <si>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</si>
  <si>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</si>
  <si>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</si>
  <si>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</si>
  <si>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</si>
  <si>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</si>
  <si>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</si>
  <si>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</si>
  <si>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</si>
  <si>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Table</t>
  </si>
  <si>
    <t>(บาท  Baht)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</si>
  <si>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</si>
  <si>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</si>
  <si>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</si>
  <si>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</si>
  <si>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</si>
  <si>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</si>
  <si>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</si>
  <si>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</si>
  <si>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</si>
  <si>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</si>
  <si>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</si>
  <si>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</si>
  <si>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</si>
  <si>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</si>
  <si>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</si>
  <si>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</si>
  <si>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รายรับ และรายจ่ายจริงของเทศบาล จำแนกตามประเภท เป็นรายอำเภอ และเทศบาล ปีงบประมาณ 2561</t>
  </si>
  <si>
    <t>Actual Revenue and Expenditure of Municipality by Type, District and Municipality: Fiscal Year 2018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</si>
  <si>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</si>
  <si>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</si>
  <si>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</si>
  <si>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</si>
  <si>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</si>
  <si>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อำเภอเมืองยะลา</t>
  </si>
  <si>
    <t xml:space="preserve">Mueang Yala District </t>
  </si>
  <si>
    <t>เทศบาลนครยะลา</t>
  </si>
  <si>
    <t>Yala City Municipality</t>
  </si>
  <si>
    <t>เทศบาลเมืองสะเตงนอก</t>
  </si>
  <si>
    <t>Satangnok Subdistrict Town Municipality</t>
  </si>
  <si>
    <t>เทศบาลตำบลบุดี</t>
  </si>
  <si>
    <t>Bu-Dee Subdistrict Municipality</t>
  </si>
  <si>
    <t>เทศบาลตำบลยุโป</t>
  </si>
  <si>
    <t>U-Po Subdistrict Municipality</t>
  </si>
  <si>
    <t>เทศบาลตำบลท่าสาป</t>
  </si>
  <si>
    <t>Thasap Subdistrict Municipality</t>
  </si>
  <si>
    <t>เทศบาลตำบลลำใหม่</t>
  </si>
  <si>
    <t>Lam Mai Subdistrict Municipality</t>
  </si>
  <si>
    <t xml:space="preserve">Betong District </t>
  </si>
  <si>
    <t>เทศบาลเมืองเบตง</t>
  </si>
  <si>
    <t xml:space="preserve">Betong Subdistrict Town Municipality </t>
  </si>
  <si>
    <t>เทศบาลตำบลธารน้ำทิพย์</t>
  </si>
  <si>
    <t>Tharn Namthip Subdistrict Municipality</t>
  </si>
  <si>
    <t xml:space="preserve">Bannang Sata District </t>
  </si>
  <si>
    <t>เทศบาลตำบลบันนังสตา</t>
  </si>
  <si>
    <t>Bannang Sata Subdistrict Municipality</t>
  </si>
  <si>
    <t>เทศบาลตำบลเขื่อนบางลาง</t>
  </si>
  <si>
    <t>Keanbanglang Subdistrict Municipality</t>
  </si>
  <si>
    <t xml:space="preserve">Than To District </t>
  </si>
  <si>
    <t>เทศบาลตำบลคอกช้าง</t>
  </si>
  <si>
    <t>Kok Chang Subdistrict Municipality</t>
  </si>
  <si>
    <t xml:space="preserve">Yaha District </t>
  </si>
  <si>
    <t>เทศบาลตำบลยะหา</t>
  </si>
  <si>
    <t>Yaha Subdistrict Municipality</t>
  </si>
  <si>
    <t>เทศบาลตำบลปะแต</t>
  </si>
  <si>
    <t>Patae Subdistrict Municipality</t>
  </si>
  <si>
    <t xml:space="preserve">Raman District </t>
  </si>
  <si>
    <t>เทศบาลตำบลกายูบอเกาะ</t>
  </si>
  <si>
    <t>Kayu Boko Subdistrict Municipality</t>
  </si>
  <si>
    <t>เทศบาลตำบลโกตาบารู</t>
  </si>
  <si>
    <t>Kota Baru Subdistrict Municipality</t>
  </si>
  <si>
    <t>เทศบาลตำบลบาลอ</t>
  </si>
  <si>
    <t>Balor Subdistrict Municipality</t>
  </si>
  <si>
    <t xml:space="preserve">     ที่มา:  สำนักงานส่งเสริมการปกครองท้องถิ่นจังหวัดยะลา</t>
  </si>
  <si>
    <t xml:space="preserve"> Source:   Yala Provincial Office of Local Administration</t>
  </si>
  <si>
    <t>-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</si>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</sst>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6" formatCode="_-* #,##0_-;\-* #,##0_-;_-* &quot;-&quot;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3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6" fillId="0" borderId="0" xfId="2" applyFont="1" applyBorder="1" applyAlignment="1"/>
    <xf numFmtId="43" fontId="6" fillId="0" borderId="0" xfId="0" applyNumberFormat="1" applyFont="1"/>
    <xf numFmtId="4" fontId="5" fillId="0" borderId="0" xfId="0" applyNumberFormat="1" applyFont="1"/>
    <xf numFmtId="0" fontId="5" fillId="0" borderId="0" xfId="2" applyFont="1" applyBorder="1" applyAlignment="1"/>
    <xf numFmtId="0" fontId="7" fillId="0" borderId="0" xfId="2" applyFont="1" applyBorder="1" applyAlignment="1">
      <alignment horizontal="center"/>
    </xf>
    <xf numFmtId="0" fontId="11" fillId="0" borderId="0" xfId="2" applyFont="1" applyBorder="1" applyAlignment="1"/>
    <xf numFmtId="0" fontId="12" fillId="0" borderId="0" xfId="2" applyFont="1" applyBorder="1" applyAlignment="1"/>
    <xf numFmtId="166" fontId="5" fillId="0" borderId="3" xfId="0" applyNumberFormat="1" applyFont="1" applyBorder="1"/>
    <xf numFmtId="166" fontId="5" fillId="0" borderId="3" xfId="1" applyNumberFormat="1" applyFont="1" applyBorder="1"/>
    <xf numFmtId="166" fontId="5" fillId="0" borderId="3" xfId="1" applyNumberFormat="1" applyFont="1" applyBorder="1" applyAlignment="1">
      <alignment horizontal="right"/>
    </xf>
    <xf numFmtId="166" fontId="5" fillId="0" borderId="3" xfId="1" quotePrefix="1" applyNumberFormat="1" applyFont="1" applyBorder="1" applyAlignment="1">
      <alignment horizontal="right"/>
    </xf>
    <xf numFmtId="166" fontId="11" fillId="0" borderId="3" xfId="1" applyNumberFormat="1" applyFont="1" applyBorder="1"/>
    <xf numFmtId="166" fontId="11" fillId="0" borderId="3" xfId="1" applyNumberFormat="1" applyFont="1" applyBorder="1" applyAlignment="1">
      <alignment horizontal="right"/>
    </xf>
    <xf numFmtId="166" fontId="5" fillId="0" borderId="3" xfId="1" quotePrefix="1" applyNumberFormat="1" applyFont="1" applyBorder="1"/>
    <xf numFmtId="166" fontId="5" fillId="0" borderId="0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/>
    <cellStyle name="ปกติ_E92110-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104775</xdr:colOff>
      <xdr:row>0</xdr:row>
      <xdr:rowOff>28575</xdr:rowOff>
    </xdr:from>
    <xdr:to>
      <xdr:col>21</xdr:col>
      <xdr:colOff>66675</xdr:colOff>
      <xdr:row>2</xdr:row>
      <xdr:rowOff>152401</xdr:rowOff>
    </xdr:to>
    <xdr:grpSp>
      <xdr:nvGrpSpPr>
        <xdr:cNvPr id="7" name="Group 6"/>
        <xdr:cNvGrpSpPr/>
      </xdr:nvGrpSpPr>
      <xdr:grpSpPr>
        <a:xfrm>
          <a:off x="12525375" y="28575"/>
          <a:ext cx="457200" cy="600076"/>
          <a:chOff x="9925050" y="1885951"/>
          <a:chExt cx="457200" cy="600076"/>
        </a:xfrm>
      </xdr:grpSpPr>
      <xdr:sp macro="" textlink="">
        <xdr:nvSpPr>
          <xdr:cNvPr id="8" name="Chevron 7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GridLines="0" tabSelected="1" topLeftCell="A22" zoomScaleNormal="100" workbookViewId="0">
      <selection activeCell="J15" sqref="J15"/>
    </sheetView>
  </sheetViews>
  <sheetFormatPr defaultRowHeight="18.75" x14ac:dyDescent="0.3"/>
  <cols>
    <col min="1" max="1" width="1.7109375" style="7" customWidth="1"/>
    <col min="2" max="2" width="5.5703125" style="7" customWidth="1"/>
    <col min="3" max="3" width="4.42578125" style="7" bestFit="1" customWidth="1"/>
    <col min="4" max="4" width="6.5703125" style="7" customWidth="1"/>
    <col min="5" max="5" width="10.7109375" style="7" bestFit="1" customWidth="1"/>
    <col min="6" max="6" width="12.140625" style="7" bestFit="1" customWidth="1"/>
    <col min="7" max="7" width="10.42578125" style="7" customWidth="1"/>
    <col min="8" max="8" width="11.5703125" style="7" bestFit="1" customWidth="1"/>
    <col min="9" max="9" width="10.28515625" style="7" customWidth="1"/>
    <col min="10" max="10" width="13.85546875" style="7" bestFit="1" customWidth="1"/>
    <col min="11" max="11" width="9.7109375" style="7" customWidth="1"/>
    <col min="12" max="12" width="9.5703125" style="7" customWidth="1"/>
    <col min="13" max="13" width="9.7109375" style="7" customWidth="1"/>
    <col min="14" max="14" width="10.85546875" style="7" bestFit="1" customWidth="1"/>
    <col min="15" max="15" width="10.5703125" style="7" bestFit="1" customWidth="1"/>
    <col min="16" max="16" width="10.42578125" style="7" customWidth="1"/>
    <col min="17" max="17" width="9.140625" style="7" bestFit="1" customWidth="1"/>
    <col min="18" max="18" width="1.28515625" style="7" customWidth="1"/>
    <col min="19" max="19" width="27.7109375" style="7" customWidth="1"/>
    <col min="20" max="20" width="2.28515625" style="7" customWidth="1"/>
    <col min="21" max="21" width="5.140625" style="7" customWidth="1"/>
    <col min="22" max="27" width="1.7109375" style="7" customWidth="1"/>
    <col min="28" max="16384" width="9.140625" style="7"/>
  </cols>
  <sheetData>
    <row r="1" spans="1:23" s="1" customFormat="1" x14ac:dyDescent="0.3">
      <c r="B1" s="2" t="s">
        <v>2</v>
      </c>
      <c r="C1" s="3">
        <v>19.2</v>
      </c>
      <c r="D1" s="2" t="s">
        <v>42</v>
      </c>
    </row>
    <row r="2" spans="1:23" s="4" customFormat="1" x14ac:dyDescent="0.3">
      <c r="B2" s="1" t="s">
        <v>24</v>
      </c>
      <c r="C2" s="3">
        <v>19.2</v>
      </c>
      <c r="D2" s="5" t="s">
        <v>43</v>
      </c>
    </row>
    <row r="3" spans="1:23" s="4" customFormat="1" x14ac:dyDescent="0.3">
      <c r="B3" s="1"/>
      <c r="C3" s="3"/>
      <c r="D3" s="5"/>
      <c r="S3" s="6" t="s">
        <v>25</v>
      </c>
    </row>
    <row r="4" spans="1:23" ht="6" customHeight="1" x14ac:dyDescent="0.3"/>
    <row r="5" spans="1:23" s="9" customFormat="1" ht="21" customHeight="1" x14ac:dyDescent="0.25">
      <c r="A5" s="48" t="s">
        <v>12</v>
      </c>
      <c r="B5" s="48"/>
      <c r="C5" s="48"/>
      <c r="D5" s="49"/>
      <c r="E5" s="54" t="s">
        <v>13</v>
      </c>
      <c r="F5" s="55"/>
      <c r="G5" s="55"/>
      <c r="H5" s="55"/>
      <c r="I5" s="55"/>
      <c r="J5" s="55"/>
      <c r="K5" s="56"/>
      <c r="L5" s="57" t="s">
        <v>14</v>
      </c>
      <c r="M5" s="58"/>
      <c r="N5" s="58"/>
      <c r="O5" s="58"/>
      <c r="P5" s="58"/>
      <c r="Q5" s="58"/>
      <c r="R5" s="59" t="s">
        <v>23</v>
      </c>
      <c r="S5" s="60"/>
    </row>
    <row r="6" spans="1:23" s="9" customFormat="1" ht="21" customHeight="1" x14ac:dyDescent="0.25">
      <c r="A6" s="50"/>
      <c r="B6" s="50"/>
      <c r="C6" s="50"/>
      <c r="D6" s="51"/>
      <c r="E6" s="65" t="s">
        <v>7</v>
      </c>
      <c r="F6" s="52"/>
      <c r="G6" s="52"/>
      <c r="H6" s="52"/>
      <c r="I6" s="52"/>
      <c r="J6" s="52"/>
      <c r="K6" s="53"/>
      <c r="L6" s="66" t="s">
        <v>15</v>
      </c>
      <c r="M6" s="67"/>
      <c r="N6" s="67"/>
      <c r="O6" s="67"/>
      <c r="P6" s="67"/>
      <c r="Q6" s="67"/>
      <c r="R6" s="61"/>
      <c r="S6" s="62"/>
    </row>
    <row r="7" spans="1:23" s="9" customFormat="1" ht="21" customHeight="1" x14ac:dyDescent="0.25">
      <c r="A7" s="50"/>
      <c r="B7" s="50"/>
      <c r="C7" s="50"/>
      <c r="D7" s="51"/>
      <c r="E7" s="22"/>
      <c r="F7" s="22" t="s">
        <v>18</v>
      </c>
      <c r="G7" s="22"/>
      <c r="H7" s="22"/>
      <c r="I7" s="22"/>
      <c r="K7" s="23"/>
      <c r="L7" s="24"/>
      <c r="M7" s="24"/>
      <c r="N7" s="24"/>
      <c r="O7" s="24"/>
      <c r="P7" s="24"/>
      <c r="Q7" s="24"/>
      <c r="R7" s="61"/>
      <c r="S7" s="62"/>
      <c r="V7" s="28"/>
      <c r="W7" s="28"/>
    </row>
    <row r="8" spans="1:23" s="9" customFormat="1" ht="21" customHeight="1" x14ac:dyDescent="0.25">
      <c r="A8" s="50"/>
      <c r="B8" s="50"/>
      <c r="C8" s="50"/>
      <c r="D8" s="51"/>
      <c r="E8" s="22" t="s">
        <v>4</v>
      </c>
      <c r="F8" s="22" t="s">
        <v>30</v>
      </c>
      <c r="G8" s="22"/>
      <c r="H8" s="22" t="s">
        <v>6</v>
      </c>
      <c r="I8" s="22"/>
      <c r="J8" s="24"/>
      <c r="K8" s="22"/>
      <c r="L8" s="24"/>
      <c r="M8" s="24"/>
      <c r="N8" s="24"/>
      <c r="O8" s="24"/>
      <c r="P8" s="24"/>
      <c r="Q8" s="24"/>
      <c r="R8" s="61"/>
      <c r="S8" s="62"/>
      <c r="V8" s="28"/>
      <c r="W8" s="28"/>
    </row>
    <row r="9" spans="1:23" s="9" customFormat="1" ht="21" customHeight="1" x14ac:dyDescent="0.25">
      <c r="A9" s="50"/>
      <c r="B9" s="50"/>
      <c r="C9" s="50"/>
      <c r="D9" s="51"/>
      <c r="E9" s="17" t="s">
        <v>17</v>
      </c>
      <c r="F9" s="22" t="s">
        <v>31</v>
      </c>
      <c r="G9" s="22"/>
      <c r="H9" s="16" t="s">
        <v>32</v>
      </c>
      <c r="I9" s="22"/>
      <c r="J9" s="24"/>
      <c r="K9" s="22"/>
      <c r="L9" s="24" t="s">
        <v>21</v>
      </c>
      <c r="M9" s="24"/>
      <c r="N9" s="24"/>
      <c r="O9" s="24"/>
      <c r="P9" s="24"/>
      <c r="Q9" s="24"/>
      <c r="R9" s="61"/>
      <c r="S9" s="62"/>
      <c r="V9" s="28"/>
      <c r="W9" s="28"/>
    </row>
    <row r="10" spans="1:23" s="9" customFormat="1" ht="21" customHeight="1" x14ac:dyDescent="0.25">
      <c r="A10" s="50"/>
      <c r="B10" s="50"/>
      <c r="C10" s="50"/>
      <c r="D10" s="51"/>
      <c r="E10" s="17" t="s">
        <v>20</v>
      </c>
      <c r="F10" s="25" t="s">
        <v>40</v>
      </c>
      <c r="G10" s="22" t="s">
        <v>5</v>
      </c>
      <c r="H10" s="25" t="s">
        <v>41</v>
      </c>
      <c r="I10" s="22" t="s">
        <v>19</v>
      </c>
      <c r="J10" s="24" t="s">
        <v>10</v>
      </c>
      <c r="K10" s="22" t="s">
        <v>3</v>
      </c>
      <c r="L10" s="18" t="s">
        <v>16</v>
      </c>
      <c r="M10" s="24" t="s">
        <v>26</v>
      </c>
      <c r="N10" s="24" t="s">
        <v>27</v>
      </c>
      <c r="O10" s="24" t="s">
        <v>28</v>
      </c>
      <c r="P10" s="24" t="s">
        <v>29</v>
      </c>
      <c r="Q10" s="24" t="s">
        <v>33</v>
      </c>
      <c r="R10" s="61"/>
      <c r="S10" s="62"/>
      <c r="V10" s="28"/>
      <c r="W10" s="28"/>
    </row>
    <row r="11" spans="1:23" s="9" customFormat="1" ht="21" customHeight="1" x14ac:dyDescent="0.25">
      <c r="A11" s="52"/>
      <c r="B11" s="52"/>
      <c r="C11" s="52"/>
      <c r="D11" s="53"/>
      <c r="E11" s="19" t="s">
        <v>20</v>
      </c>
      <c r="F11" s="19" t="s">
        <v>39</v>
      </c>
      <c r="G11" s="19" t="s">
        <v>8</v>
      </c>
      <c r="H11" s="19" t="s">
        <v>38</v>
      </c>
      <c r="I11" s="19" t="s">
        <v>9</v>
      </c>
      <c r="J11" s="20" t="s">
        <v>11</v>
      </c>
      <c r="K11" s="19" t="s">
        <v>1</v>
      </c>
      <c r="L11" s="20" t="s">
        <v>37</v>
      </c>
      <c r="M11" s="20" t="s">
        <v>34</v>
      </c>
      <c r="N11" s="20" t="s">
        <v>35</v>
      </c>
      <c r="O11" s="20" t="s">
        <v>36</v>
      </c>
      <c r="P11" s="20" t="s">
        <v>11</v>
      </c>
      <c r="Q11" s="19" t="s">
        <v>1</v>
      </c>
      <c r="R11" s="63"/>
      <c r="S11" s="64"/>
      <c r="V11" s="28"/>
      <c r="W11" s="28"/>
    </row>
    <row r="12" spans="1:23" s="9" customFormat="1" ht="3" customHeight="1" x14ac:dyDescent="0.25">
      <c r="A12" s="26"/>
      <c r="B12" s="26"/>
      <c r="C12" s="26"/>
      <c r="D12" s="27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26"/>
      <c r="V12" s="11"/>
      <c r="W12" s="11"/>
    </row>
    <row r="13" spans="1:23" s="9" customFormat="1" ht="15.95" customHeight="1" x14ac:dyDescent="0.25">
      <c r="A13" s="46" t="s">
        <v>22</v>
      </c>
      <c r="B13" s="46"/>
      <c r="C13" s="46"/>
      <c r="D13" s="47"/>
      <c r="E13" s="38">
        <f>SUM(E14,E21,E24,E27,E29,E32)</f>
        <v>636135600.58000004</v>
      </c>
      <c r="F13" s="38">
        <f t="shared" ref="F13:Q13" si="0">SUM(F14,F21,F24,F27,F29,F32)</f>
        <v>35594567.700000003</v>
      </c>
      <c r="G13" s="38">
        <f t="shared" si="0"/>
        <v>27628423.840000007</v>
      </c>
      <c r="H13" s="38">
        <f t="shared" si="0"/>
        <v>7942660.4399999995</v>
      </c>
      <c r="I13" s="38">
        <f t="shared" si="0"/>
        <v>3016814.94</v>
      </c>
      <c r="J13" s="38">
        <f t="shared" si="0"/>
        <v>897208885.37</v>
      </c>
      <c r="K13" s="38">
        <f t="shared" si="0"/>
        <v>485364590.30000001</v>
      </c>
      <c r="L13" s="38">
        <f t="shared" si="0"/>
        <v>312606610.85999995</v>
      </c>
      <c r="M13" s="38">
        <f t="shared" si="0"/>
        <v>710769852.23000002</v>
      </c>
      <c r="N13" s="38">
        <f t="shared" si="0"/>
        <v>531559778.20999998</v>
      </c>
      <c r="O13" s="38">
        <f t="shared" si="0"/>
        <v>221075210.33999997</v>
      </c>
      <c r="P13" s="38">
        <f t="shared" si="0"/>
        <v>96744785.899999991</v>
      </c>
      <c r="Q13" s="38">
        <f t="shared" si="0"/>
        <v>1129938.45</v>
      </c>
      <c r="R13" s="46" t="s">
        <v>0</v>
      </c>
      <c r="S13" s="46"/>
      <c r="V13" s="11"/>
      <c r="W13" s="11"/>
    </row>
    <row r="14" spans="1:23" s="9" customFormat="1" ht="18.95" customHeight="1" x14ac:dyDescent="0.25">
      <c r="A14" s="31" t="s">
        <v>49</v>
      </c>
      <c r="B14" s="15"/>
      <c r="C14" s="11"/>
      <c r="D14" s="21"/>
      <c r="E14" s="38">
        <f>SUM(E15:E20)</f>
        <v>560979090.70000005</v>
      </c>
      <c r="F14" s="38">
        <f t="shared" ref="F14:Q14" si="1">SUM(F15:F20)</f>
        <v>31537283.470000003</v>
      </c>
      <c r="G14" s="38">
        <f t="shared" si="1"/>
        <v>18772459.650000002</v>
      </c>
      <c r="H14" s="38">
        <f t="shared" si="1"/>
        <v>5512115.2599999998</v>
      </c>
      <c r="I14" s="38">
        <f t="shared" si="1"/>
        <v>2527602.3899999997</v>
      </c>
      <c r="J14" s="38">
        <f t="shared" si="1"/>
        <v>574319521.5</v>
      </c>
      <c r="K14" s="38">
        <f t="shared" si="1"/>
        <v>116299505.12</v>
      </c>
      <c r="L14" s="38">
        <f t="shared" si="1"/>
        <v>198832269.65999997</v>
      </c>
      <c r="M14" s="38">
        <f t="shared" si="1"/>
        <v>440126341.56999999</v>
      </c>
      <c r="N14" s="38">
        <f t="shared" si="1"/>
        <v>359364899.86000001</v>
      </c>
      <c r="O14" s="38">
        <f t="shared" si="1"/>
        <v>156313271.35999998</v>
      </c>
      <c r="P14" s="38">
        <f t="shared" si="1"/>
        <v>68205643.140000001</v>
      </c>
      <c r="Q14" s="38">
        <f t="shared" si="1"/>
        <v>22771.45</v>
      </c>
      <c r="R14" s="34" t="s">
        <v>50</v>
      </c>
      <c r="S14" s="34"/>
      <c r="V14" s="11"/>
      <c r="W14" s="11"/>
    </row>
    <row r="15" spans="1:23" s="9" customFormat="1" ht="18.95" customHeight="1" x14ac:dyDescent="0.25">
      <c r="A15" s="35"/>
      <c r="B15" s="31" t="s">
        <v>51</v>
      </c>
      <c r="C15" s="11"/>
      <c r="D15" s="21"/>
      <c r="E15" s="39">
        <v>535872338.60000002</v>
      </c>
      <c r="F15" s="39">
        <v>29163771.77</v>
      </c>
      <c r="G15" s="39">
        <v>16651917.859999999</v>
      </c>
      <c r="H15" s="39">
        <v>5202428.26</v>
      </c>
      <c r="I15" s="39">
        <v>2234497.0299999998</v>
      </c>
      <c r="J15" s="39">
        <v>394973879</v>
      </c>
      <c r="K15" s="39">
        <v>69550</v>
      </c>
      <c r="L15" s="39">
        <v>135310783.81999999</v>
      </c>
      <c r="M15" s="39">
        <v>347410848.52999997</v>
      </c>
      <c r="N15" s="39">
        <v>295828621.61000001</v>
      </c>
      <c r="O15" s="39">
        <v>90617690.579999998</v>
      </c>
      <c r="P15" s="39">
        <v>53415456.5</v>
      </c>
      <c r="Q15" s="40" t="s">
        <v>90</v>
      </c>
      <c r="R15" s="34"/>
      <c r="S15" s="34" t="s">
        <v>52</v>
      </c>
      <c r="V15" s="11"/>
      <c r="W15" s="11"/>
    </row>
    <row r="16" spans="1:23" s="9" customFormat="1" ht="18.95" customHeight="1" x14ac:dyDescent="0.25">
      <c r="A16" s="35"/>
      <c r="B16" s="31" t="s">
        <v>53</v>
      </c>
      <c r="C16" s="11"/>
      <c r="D16" s="21"/>
      <c r="E16" s="39">
        <v>5041885.2699999996</v>
      </c>
      <c r="F16" s="39">
        <v>1698072.28</v>
      </c>
      <c r="G16" s="39">
        <v>705341.37</v>
      </c>
      <c r="H16" s="41" t="s">
        <v>90</v>
      </c>
      <c r="I16" s="39">
        <v>3890</v>
      </c>
      <c r="J16" s="39">
        <v>88251623</v>
      </c>
      <c r="K16" s="39">
        <v>55860017.369999997</v>
      </c>
      <c r="L16" s="39">
        <v>32520090.850000001</v>
      </c>
      <c r="M16" s="39">
        <v>39124735.990000002</v>
      </c>
      <c r="N16" s="39">
        <v>29125194.16</v>
      </c>
      <c r="O16" s="39">
        <v>33792692.619999997</v>
      </c>
      <c r="P16" s="39">
        <v>6777529.7400000002</v>
      </c>
      <c r="Q16" s="40" t="s">
        <v>90</v>
      </c>
      <c r="R16" s="34"/>
      <c r="S16" s="34" t="s">
        <v>54</v>
      </c>
      <c r="V16" s="11"/>
      <c r="W16" s="11"/>
    </row>
    <row r="17" spans="1:28" s="9" customFormat="1" ht="18.95" customHeight="1" x14ac:dyDescent="0.25">
      <c r="A17" s="35"/>
      <c r="B17" s="31" t="s">
        <v>55</v>
      </c>
      <c r="C17" s="11"/>
      <c r="D17" s="21"/>
      <c r="E17" s="39">
        <v>235212.72</v>
      </c>
      <c r="F17" s="39">
        <v>306406</v>
      </c>
      <c r="G17" s="39">
        <v>551638.68999999994</v>
      </c>
      <c r="H17" s="41" t="s">
        <v>91</v>
      </c>
      <c r="I17" s="39">
        <v>18230</v>
      </c>
      <c r="J17" s="39">
        <v>31069196</v>
      </c>
      <c r="K17" s="42">
        <v>21551217</v>
      </c>
      <c r="L17" s="39">
        <v>11050846</v>
      </c>
      <c r="M17" s="39">
        <v>13769972</v>
      </c>
      <c r="N17" s="39">
        <v>12736955.9</v>
      </c>
      <c r="O17" s="39">
        <v>9170302.9499999993</v>
      </c>
      <c r="P17" s="39">
        <v>2836000</v>
      </c>
      <c r="Q17" s="40" t="s">
        <v>90</v>
      </c>
      <c r="R17" s="34"/>
      <c r="S17" s="34" t="s">
        <v>56</v>
      </c>
      <c r="V17" s="11"/>
      <c r="W17" s="11"/>
    </row>
    <row r="18" spans="1:28" s="9" customFormat="1" ht="18.95" customHeight="1" x14ac:dyDescent="0.25">
      <c r="A18" s="35"/>
      <c r="B18" s="31" t="s">
        <v>57</v>
      </c>
      <c r="C18" s="11"/>
      <c r="D18" s="21"/>
      <c r="E18" s="39">
        <v>18274652.550000001</v>
      </c>
      <c r="F18" s="39">
        <v>31260.1</v>
      </c>
      <c r="G18" s="39">
        <v>310751.52</v>
      </c>
      <c r="H18" s="41">
        <v>309687</v>
      </c>
      <c r="I18" s="39">
        <v>3288</v>
      </c>
      <c r="J18" s="39">
        <f>18542321+6000000</f>
        <v>24542321</v>
      </c>
      <c r="K18" s="39">
        <v>4220220.51</v>
      </c>
      <c r="L18" s="39">
        <v>9174293.1899999995</v>
      </c>
      <c r="M18" s="39">
        <f>9836044+877980</f>
        <v>10714024</v>
      </c>
      <c r="N18" s="39">
        <v>4138141.8899999997</v>
      </c>
      <c r="O18" s="39">
        <v>17566780.510000002</v>
      </c>
      <c r="P18" s="39">
        <v>1377754.96</v>
      </c>
      <c r="Q18" s="40" t="s">
        <v>90</v>
      </c>
      <c r="R18" s="34"/>
      <c r="S18" s="34" t="s">
        <v>58</v>
      </c>
      <c r="V18" s="11"/>
      <c r="W18" s="11"/>
    </row>
    <row r="19" spans="1:28" s="9" customFormat="1" ht="18.95" customHeight="1" x14ac:dyDescent="0.25">
      <c r="A19" s="35"/>
      <c r="B19" s="31" t="s">
        <v>59</v>
      </c>
      <c r="C19" s="11"/>
      <c r="D19" s="21"/>
      <c r="E19" s="42">
        <v>1258956.83</v>
      </c>
      <c r="F19" s="42">
        <v>178178.1</v>
      </c>
      <c r="G19" s="42">
        <v>138352.42000000001</v>
      </c>
      <c r="H19" s="43" t="s">
        <v>90</v>
      </c>
      <c r="I19" s="42">
        <v>5840</v>
      </c>
      <c r="J19" s="42">
        <v>20277843.600000001</v>
      </c>
      <c r="K19" s="42">
        <v>19193234.25</v>
      </c>
      <c r="L19" s="42">
        <v>7960009.6399999997</v>
      </c>
      <c r="M19" s="42">
        <v>14217795.890000001</v>
      </c>
      <c r="N19" s="42">
        <v>10985263.439999999</v>
      </c>
      <c r="O19" s="42">
        <v>4843990</v>
      </c>
      <c r="P19" s="42">
        <v>2966901.94</v>
      </c>
      <c r="Q19" s="42">
        <v>20000</v>
      </c>
      <c r="R19" s="34"/>
      <c r="S19" s="34" t="s">
        <v>60</v>
      </c>
      <c r="V19" s="11"/>
      <c r="W19" s="11"/>
    </row>
    <row r="20" spans="1:28" s="9" customFormat="1" ht="18.95" customHeight="1" x14ac:dyDescent="0.25">
      <c r="A20" s="35"/>
      <c r="B20" s="31" t="s">
        <v>61</v>
      </c>
      <c r="C20" s="11"/>
      <c r="D20" s="21"/>
      <c r="E20" s="42">
        <v>296044.73</v>
      </c>
      <c r="F20" s="42">
        <v>159595.22</v>
      </c>
      <c r="G20" s="42">
        <v>414457.79</v>
      </c>
      <c r="H20" s="43" t="s">
        <v>90</v>
      </c>
      <c r="I20" s="42">
        <v>261857.36</v>
      </c>
      <c r="J20" s="42">
        <v>15204658.9</v>
      </c>
      <c r="K20" s="42">
        <v>15405265.99</v>
      </c>
      <c r="L20" s="42">
        <v>2816246.16</v>
      </c>
      <c r="M20" s="42">
        <v>14888965.16</v>
      </c>
      <c r="N20" s="42">
        <v>6550722.8600000003</v>
      </c>
      <c r="O20" s="42">
        <v>321814.7</v>
      </c>
      <c r="P20" s="42">
        <v>832000</v>
      </c>
      <c r="Q20" s="42">
        <v>2771.45</v>
      </c>
      <c r="R20" s="36"/>
      <c r="S20" s="36" t="s">
        <v>62</v>
      </c>
      <c r="T20" s="29"/>
      <c r="U20" s="29"/>
      <c r="V20" s="30"/>
      <c r="W20" s="30"/>
      <c r="X20" s="29"/>
      <c r="Y20" s="29"/>
      <c r="Z20" s="29"/>
      <c r="AA20" s="29"/>
    </row>
    <row r="21" spans="1:28" s="9" customFormat="1" ht="18.95" customHeight="1" x14ac:dyDescent="0.25">
      <c r="A21" s="31" t="s">
        <v>44</v>
      </c>
      <c r="B21" s="15"/>
      <c r="C21" s="11"/>
      <c r="D21" s="21"/>
      <c r="E21" s="39">
        <f>SUM(E22:E23)</f>
        <v>11901629.76</v>
      </c>
      <c r="F21" s="39">
        <f t="shared" ref="F21:Q21" si="2">SUM(F22:F23)</f>
        <v>1716858.25</v>
      </c>
      <c r="G21" s="39">
        <f t="shared" si="2"/>
        <v>6767027.7800000003</v>
      </c>
      <c r="H21" s="39">
        <f t="shared" si="2"/>
        <v>1188052.18</v>
      </c>
      <c r="I21" s="39">
        <f t="shared" si="2"/>
        <v>268223.45</v>
      </c>
      <c r="J21" s="39">
        <f t="shared" si="2"/>
        <v>142877849</v>
      </c>
      <c r="K21" s="39">
        <f t="shared" si="2"/>
        <v>268520147.72000003</v>
      </c>
      <c r="L21" s="39">
        <f t="shared" si="2"/>
        <v>58732727.700000003</v>
      </c>
      <c r="M21" s="39">
        <f t="shared" si="2"/>
        <v>163755293.05000001</v>
      </c>
      <c r="N21" s="39">
        <f t="shared" si="2"/>
        <v>90747840.319999993</v>
      </c>
      <c r="O21" s="39">
        <f t="shared" si="2"/>
        <v>10632273</v>
      </c>
      <c r="P21" s="39">
        <f t="shared" si="2"/>
        <v>8038900.96</v>
      </c>
      <c r="Q21" s="39">
        <f t="shared" si="2"/>
        <v>1039315</v>
      </c>
      <c r="R21" s="34" t="s">
        <v>63</v>
      </c>
      <c r="S21" s="34"/>
      <c r="V21" s="11"/>
      <c r="W21" s="11"/>
    </row>
    <row r="22" spans="1:28" s="9" customFormat="1" ht="18.95" customHeight="1" x14ac:dyDescent="0.25">
      <c r="A22" s="35"/>
      <c r="B22" s="31" t="s">
        <v>64</v>
      </c>
      <c r="C22" s="11"/>
      <c r="D22" s="21"/>
      <c r="E22" s="39">
        <v>11726743.060000001</v>
      </c>
      <c r="F22" s="39">
        <v>1690692.55</v>
      </c>
      <c r="G22" s="39">
        <v>6707761.96</v>
      </c>
      <c r="H22" s="39">
        <v>1188052.18</v>
      </c>
      <c r="I22" s="39">
        <v>266493.45</v>
      </c>
      <c r="J22" s="39">
        <v>131451559</v>
      </c>
      <c r="K22" s="39">
        <v>254450156.52000001</v>
      </c>
      <c r="L22" s="39">
        <v>53257077.43</v>
      </c>
      <c r="M22" s="44">
        <v>152363922.97</v>
      </c>
      <c r="N22" s="39">
        <v>85642271.390000001</v>
      </c>
      <c r="O22" s="39">
        <v>7723890</v>
      </c>
      <c r="P22" s="39">
        <v>7184977.8899999997</v>
      </c>
      <c r="Q22" s="39">
        <v>1000000</v>
      </c>
      <c r="R22" s="34"/>
      <c r="S22" s="34" t="s">
        <v>65</v>
      </c>
      <c r="V22" s="11"/>
      <c r="W22" s="11"/>
    </row>
    <row r="23" spans="1:28" s="9" customFormat="1" ht="18.95" customHeight="1" x14ac:dyDescent="0.25">
      <c r="A23" s="35"/>
      <c r="B23" s="31" t="s">
        <v>66</v>
      </c>
      <c r="C23" s="11"/>
      <c r="D23" s="21"/>
      <c r="E23" s="39">
        <v>174886.7</v>
      </c>
      <c r="F23" s="39">
        <v>26165.7</v>
      </c>
      <c r="G23" s="39">
        <v>59265.82</v>
      </c>
      <c r="H23" s="41" t="s">
        <v>90</v>
      </c>
      <c r="I23" s="39">
        <v>1730</v>
      </c>
      <c r="J23" s="39">
        <v>11426290</v>
      </c>
      <c r="K23" s="39">
        <v>14069991.199999999</v>
      </c>
      <c r="L23" s="39">
        <v>5475650.2699999996</v>
      </c>
      <c r="M23" s="39">
        <v>11391370.08</v>
      </c>
      <c r="N23" s="39">
        <v>5105568.93</v>
      </c>
      <c r="O23" s="39">
        <v>2908383</v>
      </c>
      <c r="P23" s="39">
        <v>853923.07</v>
      </c>
      <c r="Q23" s="39">
        <v>39315</v>
      </c>
      <c r="R23" s="34"/>
      <c r="S23" s="34" t="s">
        <v>67</v>
      </c>
      <c r="V23" s="11"/>
      <c r="W23" s="11"/>
    </row>
    <row r="24" spans="1:28" s="9" customFormat="1" ht="18.95" customHeight="1" x14ac:dyDescent="0.25">
      <c r="A24" s="31" t="s">
        <v>45</v>
      </c>
      <c r="B24" s="15"/>
      <c r="C24" s="11"/>
      <c r="D24" s="21"/>
      <c r="E24" s="39">
        <f>SUM(E25:E26)</f>
        <v>1408195.1800000002</v>
      </c>
      <c r="F24" s="39">
        <f t="shared" ref="F24:Q24" si="3">SUM(F25:F26)</f>
        <v>760728</v>
      </c>
      <c r="G24" s="39">
        <f t="shared" si="3"/>
        <v>597191.41</v>
      </c>
      <c r="H24" s="39">
        <f t="shared" si="3"/>
        <v>0</v>
      </c>
      <c r="I24" s="39">
        <f t="shared" si="3"/>
        <v>34960</v>
      </c>
      <c r="J24" s="39">
        <f t="shared" si="3"/>
        <v>36060493</v>
      </c>
      <c r="K24" s="39">
        <f t="shared" si="3"/>
        <v>32500030.5</v>
      </c>
      <c r="L24" s="39">
        <f t="shared" si="3"/>
        <v>9088169.2300000004</v>
      </c>
      <c r="M24" s="39">
        <f t="shared" si="3"/>
        <v>24058927.850000001</v>
      </c>
      <c r="N24" s="39">
        <f t="shared" si="3"/>
        <v>16255958.27</v>
      </c>
      <c r="O24" s="39">
        <f t="shared" si="3"/>
        <v>9223180</v>
      </c>
      <c r="P24" s="39">
        <f t="shared" si="3"/>
        <v>3211052</v>
      </c>
      <c r="Q24" s="39">
        <f t="shared" si="3"/>
        <v>67852</v>
      </c>
      <c r="R24" s="34" t="s">
        <v>68</v>
      </c>
      <c r="S24" s="34"/>
      <c r="V24" s="11"/>
      <c r="W24" s="11"/>
    </row>
    <row r="25" spans="1:28" s="9" customFormat="1" ht="18.95" customHeight="1" x14ac:dyDescent="0.25">
      <c r="A25" s="35"/>
      <c r="B25" s="31" t="s">
        <v>69</v>
      </c>
      <c r="C25" s="11"/>
      <c r="D25" s="21"/>
      <c r="E25" s="39">
        <v>406249.37</v>
      </c>
      <c r="F25" s="39">
        <v>743663</v>
      </c>
      <c r="G25" s="42">
        <v>489414.95</v>
      </c>
      <c r="H25" s="40" t="s">
        <v>90</v>
      </c>
      <c r="I25" s="39">
        <v>34960</v>
      </c>
      <c r="J25" s="39">
        <v>16388104</v>
      </c>
      <c r="K25" s="39">
        <v>18687520.899999999</v>
      </c>
      <c r="L25" s="39">
        <v>4179411.69</v>
      </c>
      <c r="M25" s="39">
        <v>14428333</v>
      </c>
      <c r="N25" s="39">
        <v>8115436.6699999999</v>
      </c>
      <c r="O25" s="39">
        <v>2818000</v>
      </c>
      <c r="P25" s="39">
        <v>3141052</v>
      </c>
      <c r="Q25" s="39">
        <v>67852</v>
      </c>
      <c r="R25" s="34"/>
      <c r="S25" s="34" t="s">
        <v>70</v>
      </c>
      <c r="V25" s="11"/>
      <c r="W25" s="11"/>
      <c r="AB25" s="32"/>
    </row>
    <row r="26" spans="1:28" s="9" customFormat="1" ht="18.95" customHeight="1" x14ac:dyDescent="0.25">
      <c r="A26" s="35"/>
      <c r="B26" s="31" t="s">
        <v>71</v>
      </c>
      <c r="C26" s="11"/>
      <c r="D26" s="21"/>
      <c r="E26" s="39">
        <v>1001945.81</v>
      </c>
      <c r="F26" s="39">
        <v>17065</v>
      </c>
      <c r="G26" s="39">
        <v>107776.46</v>
      </c>
      <c r="H26" s="41" t="s">
        <v>90</v>
      </c>
      <c r="I26" s="40" t="s">
        <v>90</v>
      </c>
      <c r="J26" s="40">
        <v>19672389</v>
      </c>
      <c r="K26" s="40">
        <v>13812509.6</v>
      </c>
      <c r="L26" s="40">
        <v>4908757.54</v>
      </c>
      <c r="M26" s="40">
        <v>9630594.8499999996</v>
      </c>
      <c r="N26" s="40">
        <v>8140521.5999999996</v>
      </c>
      <c r="O26" s="40">
        <v>6405180</v>
      </c>
      <c r="P26" s="40">
        <v>70000</v>
      </c>
      <c r="Q26" s="39" t="s">
        <v>90</v>
      </c>
      <c r="R26" s="34"/>
      <c r="S26" s="34" t="s">
        <v>72</v>
      </c>
      <c r="V26" s="11"/>
      <c r="W26" s="11"/>
    </row>
    <row r="27" spans="1:28" s="9" customFormat="1" ht="18.95" customHeight="1" x14ac:dyDescent="0.25">
      <c r="A27" s="31" t="s">
        <v>46</v>
      </c>
      <c r="B27" s="15"/>
      <c r="C27" s="11"/>
      <c r="D27" s="21"/>
      <c r="E27" s="39">
        <f>SUM(E28)</f>
        <v>15859747.57</v>
      </c>
      <c r="F27" s="39">
        <f t="shared" ref="F27:Q33" si="4">SUM(F28)</f>
        <v>113256.1</v>
      </c>
      <c r="G27" s="39">
        <f t="shared" si="4"/>
        <v>384919.03</v>
      </c>
      <c r="H27" s="39">
        <f t="shared" si="4"/>
        <v>94180</v>
      </c>
      <c r="I27" s="39">
        <f t="shared" si="4"/>
        <v>32400</v>
      </c>
      <c r="J27" s="39">
        <f t="shared" si="4"/>
        <v>12969433</v>
      </c>
      <c r="K27" s="39">
        <f t="shared" si="4"/>
        <v>0</v>
      </c>
      <c r="L27" s="39">
        <f t="shared" si="4"/>
        <v>2804819.44</v>
      </c>
      <c r="M27" s="39">
        <f t="shared" si="4"/>
        <v>10946461</v>
      </c>
      <c r="N27" s="39">
        <f t="shared" si="4"/>
        <v>6907240.6500000004</v>
      </c>
      <c r="O27" s="39">
        <f t="shared" si="4"/>
        <v>152227.5</v>
      </c>
      <c r="P27" s="39">
        <f t="shared" si="4"/>
        <v>2650000</v>
      </c>
      <c r="Q27" s="39">
        <f t="shared" si="4"/>
        <v>0</v>
      </c>
      <c r="R27" s="34" t="s">
        <v>73</v>
      </c>
      <c r="S27" s="34"/>
      <c r="V27" s="11"/>
      <c r="W27" s="11"/>
    </row>
    <row r="28" spans="1:28" s="9" customFormat="1" ht="18.95" customHeight="1" x14ac:dyDescent="0.25">
      <c r="A28" s="35"/>
      <c r="B28" s="37" t="s">
        <v>74</v>
      </c>
      <c r="C28" s="11"/>
      <c r="D28" s="21"/>
      <c r="E28" s="39">
        <v>15859747.57</v>
      </c>
      <c r="F28" s="39">
        <v>113256.1</v>
      </c>
      <c r="G28" s="39">
        <v>384919.03</v>
      </c>
      <c r="H28" s="39">
        <v>94180</v>
      </c>
      <c r="I28" s="39">
        <v>32400</v>
      </c>
      <c r="J28" s="39">
        <v>12969433</v>
      </c>
      <c r="K28" s="45" t="s">
        <v>90</v>
      </c>
      <c r="L28" s="39">
        <v>2804819.44</v>
      </c>
      <c r="M28" s="39">
        <v>10946461</v>
      </c>
      <c r="N28" s="39">
        <v>6907240.6500000004</v>
      </c>
      <c r="O28" s="39">
        <v>152227.5</v>
      </c>
      <c r="P28" s="39">
        <v>2650000</v>
      </c>
      <c r="Q28" s="39">
        <f t="shared" si="4"/>
        <v>0</v>
      </c>
      <c r="R28" s="34"/>
      <c r="S28" s="34" t="s">
        <v>75</v>
      </c>
      <c r="V28" s="11"/>
      <c r="W28" s="11"/>
    </row>
    <row r="29" spans="1:28" s="9" customFormat="1" ht="18.95" customHeight="1" x14ac:dyDescent="0.25">
      <c r="A29" s="31" t="s">
        <v>47</v>
      </c>
      <c r="B29" s="15"/>
      <c r="C29" s="11"/>
      <c r="D29" s="21"/>
      <c r="E29" s="39">
        <f>SUM(E30:E31)</f>
        <v>20206926.27</v>
      </c>
      <c r="F29" s="39">
        <f t="shared" ref="F29:Q29" si="5">SUM(F30:F31)</f>
        <v>946962</v>
      </c>
      <c r="G29" s="39">
        <f t="shared" si="5"/>
        <v>413688.01</v>
      </c>
      <c r="H29" s="39">
        <f t="shared" si="5"/>
        <v>0</v>
      </c>
      <c r="I29" s="39">
        <f t="shared" si="5"/>
        <v>112169.1</v>
      </c>
      <c r="J29" s="39">
        <f t="shared" si="5"/>
        <v>51304574</v>
      </c>
      <c r="K29" s="39">
        <f t="shared" si="5"/>
        <v>28569759.82</v>
      </c>
      <c r="L29" s="39">
        <f t="shared" si="5"/>
        <v>19265471.379999999</v>
      </c>
      <c r="M29" s="39">
        <f t="shared" si="5"/>
        <v>25064506</v>
      </c>
      <c r="N29" s="39">
        <f t="shared" si="5"/>
        <v>26903124.420000002</v>
      </c>
      <c r="O29" s="39">
        <f t="shared" si="5"/>
        <v>16360301.48</v>
      </c>
      <c r="P29" s="39">
        <f t="shared" si="5"/>
        <v>8308170.5800000001</v>
      </c>
      <c r="Q29" s="39">
        <f t="shared" si="5"/>
        <v>0</v>
      </c>
      <c r="R29" s="34" t="s">
        <v>76</v>
      </c>
      <c r="S29" s="34"/>
      <c r="V29" s="11"/>
      <c r="W29" s="11"/>
    </row>
    <row r="30" spans="1:28" s="9" customFormat="1" ht="18.95" customHeight="1" x14ac:dyDescent="0.25">
      <c r="A30" s="31"/>
      <c r="B30" s="31" t="s">
        <v>77</v>
      </c>
      <c r="C30" s="11"/>
      <c r="D30" s="21"/>
      <c r="E30" s="40">
        <v>20114688.870000001</v>
      </c>
      <c r="F30" s="40">
        <v>700722</v>
      </c>
      <c r="G30" s="40">
        <v>223069.94</v>
      </c>
      <c r="H30" s="41" t="s">
        <v>90</v>
      </c>
      <c r="I30" s="40">
        <v>14840</v>
      </c>
      <c r="J30" s="40">
        <v>14394273</v>
      </c>
      <c r="K30" s="40" t="s">
        <v>90</v>
      </c>
      <c r="L30" s="40">
        <v>5390759.8099999996</v>
      </c>
      <c r="M30" s="40">
        <v>13752227</v>
      </c>
      <c r="N30" s="40">
        <v>10744242.890000001</v>
      </c>
      <c r="O30" s="40">
        <v>2515000</v>
      </c>
      <c r="P30" s="40">
        <v>2330000</v>
      </c>
      <c r="Q30" s="39">
        <f t="shared" si="4"/>
        <v>0</v>
      </c>
      <c r="R30" s="34"/>
      <c r="S30" s="34" t="s">
        <v>78</v>
      </c>
      <c r="V30" s="11"/>
      <c r="W30" s="11"/>
    </row>
    <row r="31" spans="1:28" s="9" customFormat="1" ht="18.95" customHeight="1" x14ac:dyDescent="0.25">
      <c r="A31" s="35"/>
      <c r="B31" s="31" t="s">
        <v>79</v>
      </c>
      <c r="C31" s="11"/>
      <c r="D31" s="21"/>
      <c r="E31" s="40">
        <v>92237.4</v>
      </c>
      <c r="F31" s="40">
        <v>246240</v>
      </c>
      <c r="G31" s="40">
        <v>190618.07</v>
      </c>
      <c r="H31" s="41" t="s">
        <v>90</v>
      </c>
      <c r="I31" s="40">
        <v>97329.1</v>
      </c>
      <c r="J31" s="40">
        <v>36910301</v>
      </c>
      <c r="K31" s="41">
        <v>28569759.82</v>
      </c>
      <c r="L31" s="40">
        <v>13874711.57</v>
      </c>
      <c r="M31" s="40">
        <v>11312279</v>
      </c>
      <c r="N31" s="40">
        <v>16158881.529999999</v>
      </c>
      <c r="O31" s="40">
        <v>13845301.48</v>
      </c>
      <c r="P31" s="40">
        <v>5978170.5800000001</v>
      </c>
      <c r="Q31" s="39">
        <f t="shared" si="4"/>
        <v>0</v>
      </c>
      <c r="R31" s="34"/>
      <c r="S31" s="34" t="s">
        <v>80</v>
      </c>
      <c r="V31" s="11"/>
      <c r="W31" s="11"/>
    </row>
    <row r="32" spans="1:28" s="9" customFormat="1" ht="18.95" customHeight="1" x14ac:dyDescent="0.25">
      <c r="A32" s="31" t="s">
        <v>48</v>
      </c>
      <c r="B32" s="15"/>
      <c r="C32" s="11"/>
      <c r="D32" s="21"/>
      <c r="E32" s="39">
        <f>SUM(E33:E35)</f>
        <v>25780011.099999998</v>
      </c>
      <c r="F32" s="39">
        <f t="shared" ref="F32:Q32" si="6">SUM(F33:F35)</f>
        <v>519479.87999999995</v>
      </c>
      <c r="G32" s="39">
        <f t="shared" si="6"/>
        <v>693137.96</v>
      </c>
      <c r="H32" s="39">
        <f t="shared" si="6"/>
        <v>1148313</v>
      </c>
      <c r="I32" s="39">
        <f t="shared" si="6"/>
        <v>41460</v>
      </c>
      <c r="J32" s="39">
        <f t="shared" si="6"/>
        <v>79677014.870000005</v>
      </c>
      <c r="K32" s="39">
        <f t="shared" si="6"/>
        <v>39475147.140000001</v>
      </c>
      <c r="L32" s="39">
        <f t="shared" si="6"/>
        <v>23883153.450000003</v>
      </c>
      <c r="M32" s="39">
        <f t="shared" si="6"/>
        <v>46818322.760000005</v>
      </c>
      <c r="N32" s="39">
        <f t="shared" si="6"/>
        <v>31380714.689999998</v>
      </c>
      <c r="O32" s="39">
        <f t="shared" si="6"/>
        <v>28393957</v>
      </c>
      <c r="P32" s="39">
        <f t="shared" si="6"/>
        <v>6331019.2199999997</v>
      </c>
      <c r="Q32" s="39">
        <f t="shared" si="6"/>
        <v>0</v>
      </c>
      <c r="R32" s="34" t="s">
        <v>81</v>
      </c>
      <c r="S32" s="34"/>
      <c r="V32" s="11"/>
      <c r="W32" s="11"/>
    </row>
    <row r="33" spans="1:23" s="9" customFormat="1" ht="18.95" customHeight="1" x14ac:dyDescent="0.25">
      <c r="A33" s="31"/>
      <c r="B33" s="31" t="s">
        <v>82</v>
      </c>
      <c r="C33" s="11"/>
      <c r="D33" s="21"/>
      <c r="E33" s="39">
        <v>25421055.59</v>
      </c>
      <c r="F33" s="39">
        <v>63955.85</v>
      </c>
      <c r="G33" s="39">
        <v>245058.68</v>
      </c>
      <c r="H33" s="40" t="s">
        <v>90</v>
      </c>
      <c r="I33" s="39">
        <v>420</v>
      </c>
      <c r="J33" s="41">
        <f>23135968+18066077</f>
        <v>41202045</v>
      </c>
      <c r="K33" s="41" t="s">
        <v>90</v>
      </c>
      <c r="L33" s="39">
        <v>8991557.6799999997</v>
      </c>
      <c r="M33" s="39">
        <f>20518434.92+237170</f>
        <v>20755604.920000002</v>
      </c>
      <c r="N33" s="39">
        <v>9646390.6699999999</v>
      </c>
      <c r="O33" s="39">
        <v>22130057</v>
      </c>
      <c r="P33" s="39">
        <v>2042000</v>
      </c>
      <c r="Q33" s="39">
        <f t="shared" si="4"/>
        <v>0</v>
      </c>
      <c r="R33" s="34"/>
      <c r="S33" s="34" t="s">
        <v>83</v>
      </c>
      <c r="V33" s="11"/>
      <c r="W33" s="11"/>
    </row>
    <row r="34" spans="1:23" s="9" customFormat="1" ht="18.95" customHeight="1" x14ac:dyDescent="0.25">
      <c r="A34" s="31"/>
      <c r="B34" s="31" t="s">
        <v>84</v>
      </c>
      <c r="C34" s="11"/>
      <c r="D34" s="21"/>
      <c r="E34" s="39">
        <v>293611.06</v>
      </c>
      <c r="F34" s="39">
        <v>451897.66</v>
      </c>
      <c r="G34" s="39">
        <v>221334.82</v>
      </c>
      <c r="H34" s="39">
        <v>345586</v>
      </c>
      <c r="I34" s="39">
        <v>39560</v>
      </c>
      <c r="J34" s="41">
        <v>20563585</v>
      </c>
      <c r="K34" s="41">
        <v>23848917.440000001</v>
      </c>
      <c r="L34" s="39">
        <v>8683482.0999999996</v>
      </c>
      <c r="M34" s="39">
        <v>15369802.84</v>
      </c>
      <c r="N34" s="39">
        <v>12667558.449999999</v>
      </c>
      <c r="O34" s="39">
        <v>4780900</v>
      </c>
      <c r="P34" s="39">
        <v>2470000</v>
      </c>
      <c r="Q34" s="40" t="s">
        <v>90</v>
      </c>
      <c r="R34" s="34"/>
      <c r="S34" s="34" t="s">
        <v>85</v>
      </c>
      <c r="V34" s="11"/>
      <c r="W34" s="11"/>
    </row>
    <row r="35" spans="1:23" s="9" customFormat="1" ht="18.95" customHeight="1" x14ac:dyDescent="0.25">
      <c r="A35" s="31"/>
      <c r="B35" s="31" t="s">
        <v>86</v>
      </c>
      <c r="C35" s="11"/>
      <c r="D35" s="21"/>
      <c r="E35" s="42">
        <v>65344.45</v>
      </c>
      <c r="F35" s="42">
        <v>3626.37</v>
      </c>
      <c r="G35" s="42">
        <v>226744.46</v>
      </c>
      <c r="H35" s="42">
        <v>802727</v>
      </c>
      <c r="I35" s="42">
        <v>1480</v>
      </c>
      <c r="J35" s="42">
        <v>17911384.870000001</v>
      </c>
      <c r="K35" s="42">
        <v>15626229.699999999</v>
      </c>
      <c r="L35" s="40">
        <v>6208113.6699999999</v>
      </c>
      <c r="M35" s="40">
        <v>10692915</v>
      </c>
      <c r="N35" s="40">
        <v>9066765.5700000003</v>
      </c>
      <c r="O35" s="40">
        <v>1483000</v>
      </c>
      <c r="P35" s="40">
        <v>1819019.22</v>
      </c>
      <c r="Q35" s="40" t="s">
        <v>90</v>
      </c>
      <c r="R35" s="34"/>
      <c r="S35" s="34" t="s">
        <v>87</v>
      </c>
      <c r="V35" s="11"/>
      <c r="W35" s="11"/>
    </row>
    <row r="36" spans="1:23" s="9" customFormat="1" ht="3" customHeight="1" x14ac:dyDescent="0.25">
      <c r="A36" s="12"/>
      <c r="B36" s="12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2"/>
      <c r="S36" s="12"/>
    </row>
    <row r="37" spans="1:23" s="9" customFormat="1" ht="3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23" s="9" customFormat="1" ht="15.95" customHeight="1" x14ac:dyDescent="0.25">
      <c r="B38" s="8" t="s">
        <v>88</v>
      </c>
    </row>
    <row r="39" spans="1:23" s="9" customFormat="1" ht="15.95" customHeight="1" x14ac:dyDescent="0.25">
      <c r="B39" s="8" t="s">
        <v>89</v>
      </c>
      <c r="P39" s="33"/>
    </row>
  </sheetData>
  <mergeCells count="8">
    <mergeCell ref="A13:D13"/>
    <mergeCell ref="R13:S13"/>
    <mergeCell ref="A5:D11"/>
    <mergeCell ref="E5:K5"/>
    <mergeCell ref="L5:Q5"/>
    <mergeCell ref="R5:S11"/>
    <mergeCell ref="E6:K6"/>
    <mergeCell ref="L6:Q6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0" verticalDpi="0" r:id="rId1"/>
  <colBreaks count="1" manualBreakCount="1">
    <brk id="20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T-19.2New</vt:lpstr>
      <vt:lpstr>'T-19.2New'!Print_Area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2019-10-29T07:47:31Z</cp:lastPrinted>
  <dcterms:created xsi:type="dcterms:W3CDTF">1997-06-13T10:07:54Z</dcterms:created>
  <dcterms:modified xsi:type="dcterms:W3CDTF">2019-11-01T05:33:05Z</dcterms:modified>
</cp:coreProperties>
</file>