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B03C0410-30BF-4738-B7D0-694216DF36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I7" i="1"/>
  <c r="C16" i="1" l="1"/>
  <c r="D16" i="1"/>
  <c r="F16" i="1"/>
  <c r="G16" i="1"/>
  <c r="H16" i="1"/>
  <c r="J16" i="1"/>
  <c r="K16" i="1"/>
  <c r="L16" i="1"/>
  <c r="B16" i="1"/>
  <c r="C12" i="1"/>
  <c r="D12" i="1"/>
  <c r="F12" i="1"/>
  <c r="G12" i="1"/>
  <c r="H12" i="1"/>
  <c r="J12" i="1"/>
  <c r="K12" i="1"/>
  <c r="L12" i="1"/>
  <c r="B12" i="1"/>
  <c r="G28" i="1" l="1"/>
  <c r="G7" i="1"/>
  <c r="D7" i="1"/>
  <c r="D32" i="1" s="1"/>
  <c r="B7" i="1"/>
  <c r="H7" i="1"/>
  <c r="H32" i="1" s="1"/>
  <c r="F7" i="1"/>
  <c r="C7" i="1"/>
  <c r="C32" i="1" s="1"/>
  <c r="L7" i="1"/>
  <c r="L32" i="1" s="1"/>
  <c r="G32" i="1"/>
  <c r="K7" i="1"/>
  <c r="K28" i="1" s="1"/>
  <c r="L25" i="1"/>
  <c r="J7" i="1"/>
  <c r="J32" i="1" s="1"/>
  <c r="B28" i="1"/>
  <c r="F28" i="1" l="1"/>
  <c r="H28" i="1"/>
  <c r="D36" i="1"/>
  <c r="D26" i="1"/>
  <c r="D34" i="1"/>
  <c r="D35" i="1"/>
  <c r="D27" i="1"/>
  <c r="D25" i="1"/>
  <c r="D23" i="1" s="1"/>
  <c r="D37" i="1"/>
  <c r="D30" i="1"/>
  <c r="D33" i="1"/>
  <c r="C34" i="1"/>
  <c r="C24" i="1"/>
  <c r="C23" i="1" s="1"/>
  <c r="C26" i="1"/>
  <c r="C27" i="1"/>
  <c r="C35" i="1"/>
  <c r="C29" i="1"/>
  <c r="C30" i="1"/>
  <c r="C25" i="1"/>
  <c r="C33" i="1"/>
  <c r="C28" i="1"/>
  <c r="B36" i="1"/>
  <c r="B37" i="1"/>
  <c r="B26" i="1"/>
  <c r="B25" i="1"/>
  <c r="B35" i="1"/>
  <c r="B33" i="1"/>
  <c r="B29" i="1"/>
  <c r="B30" i="1"/>
  <c r="B24" i="1"/>
  <c r="B32" i="1"/>
  <c r="D28" i="1"/>
  <c r="F27" i="1"/>
  <c r="F29" i="1"/>
  <c r="F30" i="1"/>
  <c r="F37" i="1"/>
  <c r="F26" i="1"/>
  <c r="F35" i="1"/>
  <c r="F25" i="1"/>
  <c r="F34" i="1"/>
  <c r="F33" i="1"/>
  <c r="H37" i="1"/>
  <c r="H26" i="1"/>
  <c r="H34" i="1"/>
  <c r="H27" i="1"/>
  <c r="H33" i="1"/>
  <c r="H35" i="1"/>
  <c r="H25" i="1"/>
  <c r="H29" i="1"/>
  <c r="H30" i="1"/>
  <c r="L37" i="1"/>
  <c r="L26" i="1"/>
  <c r="L23" i="1" s="1"/>
  <c r="L34" i="1"/>
  <c r="L27" i="1"/>
  <c r="L33" i="1"/>
  <c r="L36" i="1"/>
  <c r="L29" i="1"/>
  <c r="L30" i="1"/>
  <c r="L28" i="1"/>
  <c r="G27" i="1"/>
  <c r="G33" i="1"/>
  <c r="G35" i="1"/>
  <c r="G26" i="1"/>
  <c r="G29" i="1"/>
  <c r="G25" i="1"/>
  <c r="G23" i="1" s="1"/>
  <c r="G34" i="1"/>
  <c r="G30" i="1"/>
  <c r="J36" i="1"/>
  <c r="J30" i="1"/>
  <c r="J34" i="1"/>
  <c r="J37" i="1"/>
  <c r="J25" i="1"/>
  <c r="J27" i="1"/>
  <c r="J24" i="1"/>
  <c r="J29" i="1"/>
  <c r="J33" i="1"/>
  <c r="J26" i="1"/>
  <c r="K27" i="1"/>
  <c r="K30" i="1"/>
  <c r="K34" i="1"/>
  <c r="K25" i="1"/>
  <c r="K24" i="1"/>
  <c r="K29" i="1"/>
  <c r="K33" i="1"/>
  <c r="K26" i="1"/>
  <c r="K32" i="1"/>
  <c r="J28" i="1"/>
  <c r="J23" i="1" l="1"/>
  <c r="H23" i="1"/>
  <c r="K23" i="1"/>
</calcChain>
</file>

<file path=xl/sharedStrings.xml><?xml version="1.0" encoding="utf-8"?>
<sst xmlns="http://schemas.openxmlformats.org/spreadsheetml/2006/main" count="138" uniqueCount="28">
  <si>
    <t xml:space="preserve">   สายวิชาการศึกษา</t>
  </si>
  <si>
    <t xml:space="preserve">   สายวิชาชีพ</t>
  </si>
  <si>
    <t xml:space="preserve">   สายวิชาการ</t>
  </si>
  <si>
    <t>อุดมศึกษา</t>
  </si>
  <si>
    <t>-</t>
  </si>
  <si>
    <t xml:space="preserve">   สายอาชีวศึกษา</t>
  </si>
  <si>
    <t xml:space="preserve">   สายสามัญ</t>
  </si>
  <si>
    <t>มัธยมศึกษาตอนปลาย</t>
  </si>
  <si>
    <t xml:space="preserve">มัธยมศึกษาตอนต้น </t>
  </si>
  <si>
    <t>ประถมศึกษา</t>
  </si>
  <si>
    <t>ต่ำกว่าประถมศึกษา</t>
  </si>
  <si>
    <t>ไม่มีการศึกษา</t>
  </si>
  <si>
    <t>ยอดรวม</t>
  </si>
  <si>
    <t>ร้อยละ</t>
  </si>
  <si>
    <t>จำนวน (คน)</t>
  </si>
  <si>
    <t xml:space="preserve">หญิง  </t>
  </si>
  <si>
    <t xml:space="preserve">ชาย  </t>
  </si>
  <si>
    <t>รวม</t>
  </si>
  <si>
    <t>หญิง</t>
  </si>
  <si>
    <t>ชาย</t>
  </si>
  <si>
    <t>แรงงานนอกระบบ</t>
  </si>
  <si>
    <t>แรงงานในระบบ</t>
  </si>
  <si>
    <t>ระดับการศึกษาที่สำเร็จ</t>
  </si>
  <si>
    <t xml:space="preserve">ตารางที่ 2  จำนวนและร้อยละผู้มีงานทำที่อยู่ในแรงงานในระบบและนอกระบบ จำแนกตามระดับการศึกษาที่สำเร็จ  </t>
  </si>
  <si>
    <t>ไม่ทราบ</t>
  </si>
  <si>
    <t>อื่น ๆ</t>
  </si>
  <si>
    <t xml:space="preserve">             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</si>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</sst>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0.0"/>
  </numFmts>
  <fonts count="11" x14ac:knownFonts="1">
    <font>
      <sz val="16"/>
      <name val="CordiaUPC"/>
      <family val="2"/>
    </font>
    <font>
      <sz val="16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187" fontId="10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7" zoomScaleNormal="100" zoomScaleSheetLayoutView="100" zoomScalePageLayoutView="98" workbookViewId="0">
      <selection activeCell="O31" sqref="O31"/>
    </sheetView>
  </sheetViews>
  <sheetFormatPr defaultColWidth="9" defaultRowHeight="24" customHeight="1" x14ac:dyDescent="0.55000000000000004"/>
  <cols>
    <col min="1" max="1" width="22.75" style="1" customWidth="1"/>
    <col min="2" max="4" width="7.625" style="1" customWidth="1"/>
    <col min="5" max="5" width="0.625" style="1" customWidth="1"/>
    <col min="6" max="8" width="7.625" style="1" customWidth="1"/>
    <col min="9" max="9" width="0.75" style="1" customWidth="1"/>
    <col min="10" max="12" width="7.625" style="1" customWidth="1"/>
    <col min="13" max="13" width="9" style="2"/>
    <col min="14" max="16384" width="9" style="1"/>
  </cols>
  <sheetData>
    <row r="1" spans="1:13" ht="24" customHeight="1" x14ac:dyDescent="0.55000000000000004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" customHeight="1" x14ac:dyDescent="0.55000000000000004">
      <c r="A2" s="26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6" customHeight="1" x14ac:dyDescent="0.5500000000000000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18" customFormat="1" ht="24" customHeight="1" x14ac:dyDescent="0.55000000000000004">
      <c r="A4" s="32" t="s">
        <v>22</v>
      </c>
      <c r="B4" s="32" t="s">
        <v>17</v>
      </c>
      <c r="C4" s="32"/>
      <c r="D4" s="32"/>
      <c r="E4" s="24"/>
      <c r="F4" s="32" t="s">
        <v>21</v>
      </c>
      <c r="G4" s="32"/>
      <c r="H4" s="32"/>
      <c r="I4" s="24"/>
      <c r="J4" s="32" t="s">
        <v>20</v>
      </c>
      <c r="K4" s="32"/>
      <c r="L4" s="32"/>
      <c r="M4" s="21"/>
    </row>
    <row r="5" spans="1:13" s="18" customFormat="1" ht="24" customHeight="1" x14ac:dyDescent="0.55000000000000004">
      <c r="A5" s="32"/>
      <c r="B5" s="22" t="s">
        <v>17</v>
      </c>
      <c r="C5" s="22" t="s">
        <v>19</v>
      </c>
      <c r="D5" s="22" t="s">
        <v>18</v>
      </c>
      <c r="E5" s="23"/>
      <c r="F5" s="22" t="s">
        <v>17</v>
      </c>
      <c r="G5" s="22" t="s">
        <v>16</v>
      </c>
      <c r="H5" s="22" t="s">
        <v>15</v>
      </c>
      <c r="I5" s="23"/>
      <c r="J5" s="22" t="s">
        <v>17</v>
      </c>
      <c r="K5" s="22" t="s">
        <v>16</v>
      </c>
      <c r="L5" s="22" t="s">
        <v>15</v>
      </c>
      <c r="M5" s="21"/>
    </row>
    <row r="6" spans="1:13" ht="21" customHeight="1" x14ac:dyDescent="0.25">
      <c r="A6" s="20"/>
      <c r="B6" s="35" t="s">
        <v>14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s="18" customFormat="1" ht="21.75" customHeight="1" x14ac:dyDescent="0.25">
      <c r="A7" s="12" t="s">
        <v>12</v>
      </c>
      <c r="B7" s="19">
        <f>SUM(B8:B12,B16,B20:B21)</f>
        <v>216338.77850000001</v>
      </c>
      <c r="C7" s="19">
        <f>SUM(C8:C12,C16,C20:C21)</f>
        <v>125076.19200000001</v>
      </c>
      <c r="D7" s="19">
        <f t="shared" ref="D7:L7" si="0">SUM(D8:D12,D16,D20:D21)</f>
        <v>91262.58649999999</v>
      </c>
      <c r="E7" s="19">
        <f t="shared" si="0"/>
        <v>0</v>
      </c>
      <c r="F7" s="19">
        <f>SUM(F8:F12,F16,F20:F21)</f>
        <v>50138.588200000006</v>
      </c>
      <c r="G7" s="19">
        <f t="shared" si="0"/>
        <v>23560.4221</v>
      </c>
      <c r="H7" s="19">
        <f t="shared" si="0"/>
        <v>26578.166099999999</v>
      </c>
      <c r="I7" s="19">
        <f t="shared" si="0"/>
        <v>0</v>
      </c>
      <c r="J7" s="19">
        <f t="shared" si="0"/>
        <v>166200.19029999999</v>
      </c>
      <c r="K7" s="19">
        <f t="shared" si="0"/>
        <v>101515.76990000001</v>
      </c>
      <c r="L7" s="19">
        <f t="shared" si="0"/>
        <v>64684.420400000003</v>
      </c>
      <c r="M7" s="13"/>
    </row>
    <row r="8" spans="1:13" ht="24" customHeight="1" x14ac:dyDescent="0.25">
      <c r="A8" s="10" t="s">
        <v>11</v>
      </c>
      <c r="B8" s="15">
        <v>345.56799999999998</v>
      </c>
      <c r="C8" s="15">
        <v>345.56799999999998</v>
      </c>
      <c r="D8" s="15" t="s">
        <v>4</v>
      </c>
      <c r="E8" s="17"/>
      <c r="F8" s="15" t="s">
        <v>4</v>
      </c>
      <c r="G8" s="15" t="s">
        <v>4</v>
      </c>
      <c r="H8" s="15" t="s">
        <v>4</v>
      </c>
      <c r="I8" s="17"/>
      <c r="J8" s="15">
        <v>345.56799999999998</v>
      </c>
      <c r="K8" s="15">
        <v>345.56799999999998</v>
      </c>
      <c r="L8" s="14" t="s">
        <v>4</v>
      </c>
      <c r="M8" s="13"/>
    </row>
    <row r="9" spans="1:13" ht="24" customHeight="1" x14ac:dyDescent="0.25">
      <c r="A9" s="10" t="s">
        <v>10</v>
      </c>
      <c r="B9" s="15">
        <v>53061.135600000001</v>
      </c>
      <c r="C9" s="15">
        <v>30718.245100000015</v>
      </c>
      <c r="D9" s="15">
        <v>22342.890500000001</v>
      </c>
      <c r="E9" s="17"/>
      <c r="F9" s="15">
        <v>1669.7714000000001</v>
      </c>
      <c r="G9" s="15">
        <v>872.62949999999989</v>
      </c>
      <c r="H9" s="15">
        <v>797.14190000000008</v>
      </c>
      <c r="I9" s="17"/>
      <c r="J9" s="15">
        <v>51391.364199999996</v>
      </c>
      <c r="K9" s="15">
        <v>29845.615600000008</v>
      </c>
      <c r="L9" s="14">
        <v>21545.748600000003</v>
      </c>
      <c r="M9" s="13"/>
    </row>
    <row r="10" spans="1:13" ht="24" customHeight="1" x14ac:dyDescent="0.25">
      <c r="A10" s="10" t="s">
        <v>9</v>
      </c>
      <c r="B10" s="15">
        <v>70471.871300000028</v>
      </c>
      <c r="C10" s="15">
        <v>41194.666300000004</v>
      </c>
      <c r="D10" s="15">
        <v>29277.205000000002</v>
      </c>
      <c r="E10" s="17"/>
      <c r="F10" s="15">
        <v>6779.8933000000006</v>
      </c>
      <c r="G10" s="15">
        <v>4133.5713999999998</v>
      </c>
      <c r="H10" s="15">
        <v>2646.3218999999999</v>
      </c>
      <c r="I10" s="17"/>
      <c r="J10" s="15">
        <v>63691.977999999981</v>
      </c>
      <c r="K10" s="15">
        <v>37061.094900000004</v>
      </c>
      <c r="L10" s="14">
        <v>26630.883099999995</v>
      </c>
      <c r="M10" s="13"/>
    </row>
    <row r="11" spans="1:13" ht="24" customHeight="1" x14ac:dyDescent="0.25">
      <c r="A11" s="10" t="s">
        <v>8</v>
      </c>
      <c r="B11" s="15">
        <v>36896.961799999983</v>
      </c>
      <c r="C11" s="15">
        <v>23790.337299999999</v>
      </c>
      <c r="D11" s="15">
        <v>13106.624500000002</v>
      </c>
      <c r="E11" s="17"/>
      <c r="F11" s="15">
        <v>9268.8591000000033</v>
      </c>
      <c r="G11" s="15">
        <v>5017.0542999999998</v>
      </c>
      <c r="H11" s="15">
        <v>4251.8047999999999</v>
      </c>
      <c r="I11" s="17"/>
      <c r="J11" s="15">
        <v>27628.102699999989</v>
      </c>
      <c r="K11" s="15">
        <v>18773.282999999992</v>
      </c>
      <c r="L11" s="14">
        <v>8854.8196999999982</v>
      </c>
      <c r="M11" s="13"/>
    </row>
    <row r="12" spans="1:13" ht="24" customHeight="1" x14ac:dyDescent="0.25">
      <c r="A12" s="10" t="s">
        <v>7</v>
      </c>
      <c r="B12" s="27">
        <f>SUM(B13:B14)</f>
        <v>31214.992499999993</v>
      </c>
      <c r="C12" s="27">
        <f>SUM(C13:C14)</f>
        <v>20620.712999999996</v>
      </c>
      <c r="D12" s="27">
        <f>SUM(D13:D14)</f>
        <v>10594.279500000001</v>
      </c>
      <c r="E12" s="27"/>
      <c r="F12" s="27">
        <f>SUM(F13:F14)</f>
        <v>12847.465900000001</v>
      </c>
      <c r="G12" s="27">
        <f>SUM(G13:G14)</f>
        <v>7587.9186000000009</v>
      </c>
      <c r="H12" s="27">
        <f>SUM(H13:H14)</f>
        <v>5259.5472999999993</v>
      </c>
      <c r="I12" s="27"/>
      <c r="J12" s="27">
        <f>SUM(J13:J14)</f>
        <v>18367.526599999997</v>
      </c>
      <c r="K12" s="27">
        <f>SUM(K13:K14)</f>
        <v>13032.794400000001</v>
      </c>
      <c r="L12" s="27">
        <f>SUM(L13:L14)</f>
        <v>5334.7321999999995</v>
      </c>
      <c r="M12" s="13"/>
    </row>
    <row r="13" spans="1:13" ht="24" customHeight="1" x14ac:dyDescent="0.25">
      <c r="A13" s="9" t="s">
        <v>6</v>
      </c>
      <c r="B13" s="15">
        <v>25623.104999999992</v>
      </c>
      <c r="C13" s="15">
        <v>16033.992899999997</v>
      </c>
      <c r="D13" s="15">
        <v>9589.1121000000003</v>
      </c>
      <c r="E13" s="17"/>
      <c r="F13" s="15">
        <v>10382.145400000001</v>
      </c>
      <c r="G13" s="15">
        <v>5314.9063000000006</v>
      </c>
      <c r="H13" s="15">
        <v>5067.2390999999989</v>
      </c>
      <c r="I13" s="17"/>
      <c r="J13" s="15">
        <v>15240.959599999998</v>
      </c>
      <c r="K13" s="15">
        <v>10719.086600000001</v>
      </c>
      <c r="L13" s="15">
        <v>4521.8729999999996</v>
      </c>
      <c r="M13" s="13"/>
    </row>
    <row r="14" spans="1:13" ht="24" customHeight="1" x14ac:dyDescent="0.25">
      <c r="A14" s="9" t="s">
        <v>5</v>
      </c>
      <c r="B14" s="15">
        <v>5591.8875000000007</v>
      </c>
      <c r="C14" s="15">
        <v>4586.7201000000005</v>
      </c>
      <c r="D14" s="15">
        <v>1005.1673999999999</v>
      </c>
      <c r="E14" s="17"/>
      <c r="F14" s="15">
        <v>2465.3204999999998</v>
      </c>
      <c r="G14" s="15">
        <v>2273.0122999999999</v>
      </c>
      <c r="H14" s="15">
        <v>192.3082</v>
      </c>
      <c r="I14" s="17"/>
      <c r="J14" s="15">
        <v>3126.5670000000005</v>
      </c>
      <c r="K14" s="15">
        <v>2313.7078000000001</v>
      </c>
      <c r="L14" s="14">
        <v>812.85919999999999</v>
      </c>
      <c r="M14" s="13"/>
    </row>
    <row r="15" spans="1:13" ht="24" customHeight="1" x14ac:dyDescent="0.55000000000000004">
      <c r="A15" s="9" t="s">
        <v>0</v>
      </c>
      <c r="B15" s="28" t="s">
        <v>4</v>
      </c>
      <c r="C15" s="28" t="s">
        <v>4</v>
      </c>
      <c r="D15" s="28" t="s">
        <v>4</v>
      </c>
      <c r="E15" s="8"/>
      <c r="F15" s="28" t="s">
        <v>4</v>
      </c>
      <c r="G15" s="28" t="s">
        <v>4</v>
      </c>
      <c r="H15" s="28" t="s">
        <v>4</v>
      </c>
      <c r="I15" s="8"/>
      <c r="J15" s="28" t="s">
        <v>4</v>
      </c>
      <c r="K15" s="28" t="s">
        <v>4</v>
      </c>
      <c r="L15" s="28" t="s">
        <v>4</v>
      </c>
    </row>
    <row r="16" spans="1:13" ht="24" customHeight="1" x14ac:dyDescent="0.25">
      <c r="A16" s="9" t="s">
        <v>3</v>
      </c>
      <c r="B16" s="15">
        <f>SUM(B17:B19)</f>
        <v>23733.777999999998</v>
      </c>
      <c r="C16" s="15">
        <f t="shared" ref="C16:L16" si="1">SUM(C17:C19)</f>
        <v>8406.6622999999981</v>
      </c>
      <c r="D16" s="15">
        <f t="shared" si="1"/>
        <v>15327.115700000002</v>
      </c>
      <c r="E16" s="15"/>
      <c r="F16" s="15">
        <f t="shared" si="1"/>
        <v>19322.0075</v>
      </c>
      <c r="G16" s="15">
        <f t="shared" si="1"/>
        <v>5949.2483000000002</v>
      </c>
      <c r="H16" s="15">
        <f t="shared" si="1"/>
        <v>13372.7592</v>
      </c>
      <c r="I16" s="15"/>
      <c r="J16" s="15">
        <f t="shared" si="1"/>
        <v>4411.7704999999996</v>
      </c>
      <c r="K16" s="15">
        <f t="shared" si="1"/>
        <v>2457.4139999999998</v>
      </c>
      <c r="L16" s="15">
        <f t="shared" si="1"/>
        <v>1954.3565000000001</v>
      </c>
      <c r="M16" s="13"/>
    </row>
    <row r="17" spans="1:14" ht="24" customHeight="1" x14ac:dyDescent="0.25">
      <c r="A17" s="9" t="s">
        <v>2</v>
      </c>
      <c r="B17" s="15">
        <v>9750.9394000000011</v>
      </c>
      <c r="C17" s="15">
        <v>3193.0571</v>
      </c>
      <c r="D17" s="15">
        <v>6557.8823000000002</v>
      </c>
      <c r="E17" s="17"/>
      <c r="F17" s="15">
        <v>7917.8236000000006</v>
      </c>
      <c r="G17" s="15">
        <v>2392.4123000000004</v>
      </c>
      <c r="H17" s="15">
        <v>5525.4113000000007</v>
      </c>
      <c r="I17" s="17"/>
      <c r="J17" s="15">
        <v>1833.1157999999998</v>
      </c>
      <c r="K17" s="15">
        <v>800.64480000000003</v>
      </c>
      <c r="L17" s="14">
        <v>1032.471</v>
      </c>
      <c r="M17" s="13"/>
    </row>
    <row r="18" spans="1:14" ht="24" customHeight="1" x14ac:dyDescent="0.25">
      <c r="A18" s="9" t="s">
        <v>1</v>
      </c>
      <c r="B18" s="15">
        <v>8490.0565999999999</v>
      </c>
      <c r="C18" s="15">
        <v>3249.5731999999994</v>
      </c>
      <c r="D18" s="15">
        <v>5240.483400000001</v>
      </c>
      <c r="E18" s="17"/>
      <c r="F18" s="15">
        <v>5911.4019000000008</v>
      </c>
      <c r="G18" s="15">
        <v>1592.8039999999999</v>
      </c>
      <c r="H18" s="15">
        <v>4318.5978999999998</v>
      </c>
      <c r="I18" s="17"/>
      <c r="J18" s="15">
        <v>2578.6547</v>
      </c>
      <c r="K18" s="15">
        <v>1656.7692</v>
      </c>
      <c r="L18" s="15">
        <v>921.88550000000009</v>
      </c>
      <c r="M18" s="13"/>
    </row>
    <row r="19" spans="1:14" ht="24" customHeight="1" x14ac:dyDescent="0.25">
      <c r="A19" s="9" t="s">
        <v>0</v>
      </c>
      <c r="B19" s="14">
        <v>5492.7819999999992</v>
      </c>
      <c r="C19" s="14">
        <v>1964.0319999999999</v>
      </c>
      <c r="D19" s="14">
        <v>3528.7500000000005</v>
      </c>
      <c r="E19" s="16"/>
      <c r="F19" s="15">
        <v>5492.7819999999992</v>
      </c>
      <c r="G19" s="15">
        <v>1964.0319999999999</v>
      </c>
      <c r="H19" s="15">
        <v>3528.7500000000005</v>
      </c>
      <c r="I19" s="16"/>
      <c r="J19" s="15" t="s">
        <v>4</v>
      </c>
      <c r="K19" s="15" t="s">
        <v>4</v>
      </c>
      <c r="L19" s="14" t="s">
        <v>4</v>
      </c>
      <c r="M19" s="13"/>
    </row>
    <row r="20" spans="1:14" ht="24" customHeight="1" x14ac:dyDescent="0.25">
      <c r="A20" s="9" t="s">
        <v>25</v>
      </c>
      <c r="B20" s="14">
        <v>181.23060000000001</v>
      </c>
      <c r="C20" s="14" t="s">
        <v>4</v>
      </c>
      <c r="D20" s="14">
        <v>181.23060000000001</v>
      </c>
      <c r="E20" s="16"/>
      <c r="F20" s="15" t="s">
        <v>4</v>
      </c>
      <c r="G20" s="15" t="s">
        <v>4</v>
      </c>
      <c r="H20" s="15" t="s">
        <v>4</v>
      </c>
      <c r="I20" s="16"/>
      <c r="J20" s="15">
        <v>181.23060000000001</v>
      </c>
      <c r="K20" s="15" t="s">
        <v>4</v>
      </c>
      <c r="L20" s="14">
        <v>181.23060000000001</v>
      </c>
      <c r="M20" s="13"/>
    </row>
    <row r="21" spans="1:14" ht="24" customHeight="1" x14ac:dyDescent="0.25">
      <c r="A21" s="9" t="s">
        <v>24</v>
      </c>
      <c r="B21" s="14">
        <v>433.2407</v>
      </c>
      <c r="C21" s="14" t="s">
        <v>4</v>
      </c>
      <c r="D21" s="14">
        <v>433.2407</v>
      </c>
      <c r="E21" s="16"/>
      <c r="F21" s="14">
        <v>250.59100000000001</v>
      </c>
      <c r="G21" s="14" t="s">
        <v>4</v>
      </c>
      <c r="H21" s="14">
        <v>250.59100000000001</v>
      </c>
      <c r="I21" s="16"/>
      <c r="J21" s="15">
        <v>182.6497</v>
      </c>
      <c r="K21" s="15" t="s">
        <v>4</v>
      </c>
      <c r="L21" s="14">
        <v>182.6497</v>
      </c>
      <c r="M21" s="13"/>
    </row>
    <row r="22" spans="1:14" ht="19.5" customHeight="1" x14ac:dyDescent="0.25">
      <c r="A22" s="10"/>
      <c r="B22" s="31" t="s">
        <v>13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13"/>
    </row>
    <row r="23" spans="1:14" ht="24" customHeight="1" x14ac:dyDescent="0.55000000000000004">
      <c r="A23" s="12" t="s">
        <v>12</v>
      </c>
      <c r="B23" s="11">
        <v>100</v>
      </c>
      <c r="C23" s="11">
        <f>SUM(C24:C27,C28,C32,C37)</f>
        <v>100.00000000000001</v>
      </c>
      <c r="D23" s="11">
        <f>SUM(D24:D27,D28,D32,D36:D37)</f>
        <v>100.00000000000003</v>
      </c>
      <c r="E23" s="11"/>
      <c r="F23" s="11">
        <v>100</v>
      </c>
      <c r="G23" s="11">
        <f>SUM(G25:G27,G28,G32)</f>
        <v>100.00000000000001</v>
      </c>
      <c r="H23" s="11">
        <f>SUM(H25:H27,H28,H32,H37)</f>
        <v>100</v>
      </c>
      <c r="I23" s="11"/>
      <c r="J23" s="11">
        <f>SUM(J24:J27,J28,J32,J36:J37)</f>
        <v>99.999999999999986</v>
      </c>
      <c r="K23" s="11">
        <f>SUM(K24:K27,K28,K32,K37)</f>
        <v>99.999999999999986</v>
      </c>
      <c r="L23" s="11">
        <f>SUM(L24:L27,L28,L32,L36:L37)</f>
        <v>99.999999999999972</v>
      </c>
    </row>
    <row r="24" spans="1:14" ht="24" customHeight="1" x14ac:dyDescent="0.55000000000000004">
      <c r="A24" s="10" t="s">
        <v>11</v>
      </c>
      <c r="B24" s="8">
        <f t="shared" ref="B24:B30" si="2">B8*100/$B$7</f>
        <v>0.15973465432134717</v>
      </c>
      <c r="C24" s="8">
        <f t="shared" ref="C24:C30" si="3">C8*100/$C$7</f>
        <v>0.27628599374051932</v>
      </c>
      <c r="D24" s="8" t="s">
        <v>4</v>
      </c>
      <c r="E24" s="8"/>
      <c r="F24" s="28" t="s">
        <v>4</v>
      </c>
      <c r="G24" s="28" t="s">
        <v>4</v>
      </c>
      <c r="H24" s="28" t="s">
        <v>4</v>
      </c>
      <c r="I24" s="8"/>
      <c r="J24" s="8">
        <f t="shared" ref="J24:J30" si="4">J8*100/$J$7</f>
        <v>0.20792274628340182</v>
      </c>
      <c r="K24" s="8">
        <f t="shared" ref="K24:K30" si="5">K8*100/$K$7</f>
        <v>0.34040819504241371</v>
      </c>
      <c r="L24" s="8" t="s">
        <v>4</v>
      </c>
      <c r="N24" s="29"/>
    </row>
    <row r="25" spans="1:14" ht="24" customHeight="1" x14ac:dyDescent="0.55000000000000004">
      <c r="A25" s="10" t="s">
        <v>10</v>
      </c>
      <c r="B25" s="8">
        <f t="shared" si="2"/>
        <v>24.526872143728962</v>
      </c>
      <c r="C25" s="8">
        <f t="shared" si="3"/>
        <v>24.559626103743241</v>
      </c>
      <c r="D25" s="8">
        <f>D9*100/$D$7</f>
        <v>24.481982548237337</v>
      </c>
      <c r="E25" s="8"/>
      <c r="F25" s="8">
        <f>SUM(F9*100)/$F$7</f>
        <v>3.3303119611971841</v>
      </c>
      <c r="G25" s="8">
        <f t="shared" ref="G25:G30" si="6">SUM(G9*100)/$G$7</f>
        <v>3.7037939995141254</v>
      </c>
      <c r="H25" s="8">
        <f t="shared" ref="H25:H30" si="7">SUM(H9*100)/$H$7</f>
        <v>2.9992359028864675</v>
      </c>
      <c r="I25" s="8"/>
      <c r="J25" s="8">
        <f t="shared" si="4"/>
        <v>30.921363030473017</v>
      </c>
      <c r="K25" s="8">
        <f t="shared" si="5"/>
        <v>29.399979559234968</v>
      </c>
      <c r="L25" s="8">
        <f t="shared" ref="L25:L37" si="8">L9*100/$L$7</f>
        <v>33.309023203367843</v>
      </c>
    </row>
    <row r="26" spans="1:14" ht="24" customHeight="1" x14ac:dyDescent="0.55000000000000004">
      <c r="A26" s="10" t="s">
        <v>9</v>
      </c>
      <c r="B26" s="8">
        <f t="shared" si="2"/>
        <v>32.574775446464869</v>
      </c>
      <c r="C26" s="8">
        <f t="shared" si="3"/>
        <v>32.935657571026788</v>
      </c>
      <c r="D26" s="8">
        <f>D10*100/$D$7</f>
        <v>32.080183263269667</v>
      </c>
      <c r="E26" s="8"/>
      <c r="F26" s="8">
        <f t="shared" ref="F26:F30" si="9">SUM(F10*100)/$F$7</f>
        <v>13.522305959145456</v>
      </c>
      <c r="G26" s="8">
        <f t="shared" si="6"/>
        <v>17.54455579129883</v>
      </c>
      <c r="H26" s="8">
        <f t="shared" si="7"/>
        <v>9.9567513049743503</v>
      </c>
      <c r="I26" s="8"/>
      <c r="J26" s="8">
        <f t="shared" si="4"/>
        <v>38.322445891928673</v>
      </c>
      <c r="K26" s="8">
        <f t="shared" si="5"/>
        <v>36.507721841156027</v>
      </c>
      <c r="L26" s="8">
        <f t="shared" si="8"/>
        <v>41.170474954120472</v>
      </c>
    </row>
    <row r="27" spans="1:14" ht="24" customHeight="1" x14ac:dyDescent="0.55000000000000004">
      <c r="A27" s="10" t="s">
        <v>8</v>
      </c>
      <c r="B27" s="36">
        <v>17</v>
      </c>
      <c r="C27" s="8">
        <f t="shared" si="3"/>
        <v>19.020676053201235</v>
      </c>
      <c r="D27" s="8">
        <f>D11*100/$D$7</f>
        <v>14.361443174745002</v>
      </c>
      <c r="E27" s="8"/>
      <c r="F27" s="8">
        <f t="shared" si="9"/>
        <v>18.486478045666239</v>
      </c>
      <c r="G27" s="8">
        <f t="shared" si="6"/>
        <v>21.294416028310462</v>
      </c>
      <c r="H27" s="8">
        <f t="shared" si="7"/>
        <v>15.997359577040193</v>
      </c>
      <c r="I27" s="8"/>
      <c r="J27" s="8">
        <f t="shared" si="4"/>
        <v>16.623388126168702</v>
      </c>
      <c r="K27" s="8">
        <f t="shared" si="5"/>
        <v>18.492972095363076</v>
      </c>
      <c r="L27" s="8">
        <f t="shared" si="8"/>
        <v>13.689261873636573</v>
      </c>
    </row>
    <row r="28" spans="1:14" ht="24" customHeight="1" x14ac:dyDescent="0.55000000000000004">
      <c r="A28" s="10" t="s">
        <v>7</v>
      </c>
      <c r="B28" s="8">
        <f t="shared" si="2"/>
        <v>14.428755083314844</v>
      </c>
      <c r="C28" s="8">
        <f t="shared" si="3"/>
        <v>16.486521271770087</v>
      </c>
      <c r="D28" s="8">
        <f>D12*100/$D$7</f>
        <v>11.608568095974357</v>
      </c>
      <c r="E28" s="8"/>
      <c r="F28" s="8">
        <f t="shared" si="9"/>
        <v>25.623908373231778</v>
      </c>
      <c r="G28" s="8">
        <f t="shared" si="6"/>
        <v>32.20620822408781</v>
      </c>
      <c r="H28" s="8">
        <f t="shared" si="7"/>
        <v>19.788977464476002</v>
      </c>
      <c r="I28" s="8"/>
      <c r="J28" s="8">
        <f t="shared" si="4"/>
        <v>11.051447394161015</v>
      </c>
      <c r="K28" s="8">
        <f t="shared" si="5"/>
        <v>12.838196876050093</v>
      </c>
      <c r="L28" s="8">
        <f t="shared" si="8"/>
        <v>8.2473216379009244</v>
      </c>
    </row>
    <row r="29" spans="1:14" ht="24" customHeight="1" x14ac:dyDescent="0.55000000000000004">
      <c r="A29" s="9" t="s">
        <v>6</v>
      </c>
      <c r="B29" s="8">
        <f t="shared" si="2"/>
        <v>11.843972300139427</v>
      </c>
      <c r="C29" s="8">
        <f t="shared" si="3"/>
        <v>12.819380446120391</v>
      </c>
      <c r="D29" s="8">
        <v>11.8</v>
      </c>
      <c r="E29" s="8"/>
      <c r="F29" s="8">
        <f t="shared" si="9"/>
        <v>20.706896170642477</v>
      </c>
      <c r="G29" s="8">
        <f t="shared" si="6"/>
        <v>22.558620883112276</v>
      </c>
      <c r="H29" s="8">
        <f t="shared" si="7"/>
        <v>19.065420394073012</v>
      </c>
      <c r="I29" s="8"/>
      <c r="J29" s="8">
        <f t="shared" si="4"/>
        <v>9.1702419669251114</v>
      </c>
      <c r="K29" s="8">
        <f t="shared" si="5"/>
        <v>10.559035911916972</v>
      </c>
      <c r="L29" s="8">
        <f t="shared" si="8"/>
        <v>6.9906678795872752</v>
      </c>
    </row>
    <row r="30" spans="1:14" ht="24" customHeight="1" x14ac:dyDescent="0.55000000000000004">
      <c r="A30" s="9" t="s">
        <v>5</v>
      </c>
      <c r="B30" s="8">
        <f t="shared" si="2"/>
        <v>2.5847827831754171</v>
      </c>
      <c r="C30" s="8">
        <f t="shared" si="3"/>
        <v>3.6671408256496969</v>
      </c>
      <c r="D30" s="8">
        <f>D14*100/$D$7</f>
        <v>1.1014013940970213</v>
      </c>
      <c r="E30" s="8"/>
      <c r="F30" s="8">
        <f t="shared" si="9"/>
        <v>4.9170122025893015</v>
      </c>
      <c r="G30" s="8">
        <f t="shared" si="6"/>
        <v>9.6475873409755248</v>
      </c>
      <c r="H30" s="8">
        <f t="shared" si="7"/>
        <v>0.72355707040298767</v>
      </c>
      <c r="I30" s="8"/>
      <c r="J30" s="8">
        <f t="shared" si="4"/>
        <v>1.8812054272359042</v>
      </c>
      <c r="K30" s="8">
        <f t="shared" si="5"/>
        <v>2.2791609641331205</v>
      </c>
      <c r="L30" s="8">
        <f t="shared" si="8"/>
        <v>1.2566537583136479</v>
      </c>
    </row>
    <row r="31" spans="1:14" ht="24" customHeight="1" x14ac:dyDescent="0.55000000000000004">
      <c r="A31" s="9" t="s">
        <v>0</v>
      </c>
      <c r="B31" s="28" t="s">
        <v>4</v>
      </c>
      <c r="C31" s="28" t="s">
        <v>4</v>
      </c>
      <c r="D31" s="28" t="s">
        <v>4</v>
      </c>
      <c r="E31" s="8"/>
      <c r="F31" s="28" t="s">
        <v>4</v>
      </c>
      <c r="G31" s="28" t="s">
        <v>4</v>
      </c>
      <c r="H31" s="28" t="s">
        <v>4</v>
      </c>
      <c r="I31" s="8"/>
      <c r="J31" s="28" t="s">
        <v>4</v>
      </c>
      <c r="K31" s="28" t="s">
        <v>4</v>
      </c>
      <c r="L31" s="8" t="s">
        <v>4</v>
      </c>
    </row>
    <row r="32" spans="1:14" ht="24" customHeight="1" x14ac:dyDescent="0.55000000000000004">
      <c r="A32" s="9" t="s">
        <v>3</v>
      </c>
      <c r="B32" s="8">
        <f t="shared" ref="B32:B36" si="10">B16*100/$B$7</f>
        <v>10.970653603833673</v>
      </c>
      <c r="C32" s="8">
        <f t="shared" ref="C32:C35" si="11">C16*100/$C$7</f>
        <v>6.7212330065181369</v>
      </c>
      <c r="D32" s="8">
        <f t="shared" ref="D32:D36" si="12">D16*100/$D$7</f>
        <v>16.794522583468535</v>
      </c>
      <c r="E32" s="8"/>
      <c r="F32" s="36">
        <v>38.6</v>
      </c>
      <c r="G32" s="8">
        <f t="shared" ref="G32:G35" si="13">SUM(G16*100)/$G$7</f>
        <v>25.251025956788784</v>
      </c>
      <c r="H32" s="8">
        <f t="shared" ref="H32:H37" si="14">SUM(H16*100)/$H$7</f>
        <v>50.314830412622037</v>
      </c>
      <c r="I32" s="8"/>
      <c r="J32" s="8">
        <f t="shared" ref="J32:J36" si="15">J16*100/$J$7</f>
        <v>2.6544918462707683</v>
      </c>
      <c r="K32" s="8">
        <f t="shared" ref="K32:K34" si="16">K16*100/$K$7</f>
        <v>2.4207214331534113</v>
      </c>
      <c r="L32" s="8">
        <f t="shared" si="8"/>
        <v>3.0213712790723255</v>
      </c>
    </row>
    <row r="33" spans="1:13" ht="24" customHeight="1" x14ac:dyDescent="0.55000000000000004">
      <c r="A33" s="9" t="s">
        <v>2</v>
      </c>
      <c r="B33" s="8">
        <f t="shared" si="10"/>
        <v>4.50725453273279</v>
      </c>
      <c r="C33" s="8">
        <f t="shared" si="11"/>
        <v>2.552889601883626</v>
      </c>
      <c r="D33" s="8">
        <f t="shared" si="12"/>
        <v>7.1857291706278792</v>
      </c>
      <c r="E33" s="8"/>
      <c r="F33" s="8">
        <f t="shared" ref="F32:F35" si="17">SUM(F17*100)/$F$7</f>
        <v>15.791875847034721</v>
      </c>
      <c r="G33" s="8">
        <f t="shared" si="13"/>
        <v>10.154369432965296</v>
      </c>
      <c r="H33" s="8">
        <f t="shared" si="14"/>
        <v>20.789287263879359</v>
      </c>
      <c r="I33" s="8"/>
      <c r="J33" s="8">
        <f t="shared" si="15"/>
        <v>1.1029564988410245</v>
      </c>
      <c r="K33" s="8">
        <f t="shared" si="16"/>
        <v>0.78869007326515872</v>
      </c>
      <c r="L33" s="8">
        <f t="shared" si="8"/>
        <v>1.5961664240250346</v>
      </c>
    </row>
    <row r="34" spans="1:13" ht="24" customHeight="1" x14ac:dyDescent="0.55000000000000004">
      <c r="A34" s="9" t="s">
        <v>1</v>
      </c>
      <c r="B34" s="36">
        <v>4</v>
      </c>
      <c r="C34" s="8">
        <f t="shared" si="11"/>
        <v>2.5980749397934972</v>
      </c>
      <c r="D34" s="8">
        <f t="shared" si="12"/>
        <v>5.7422034603413321</v>
      </c>
      <c r="E34" s="8"/>
      <c r="F34" s="8">
        <f t="shared" si="17"/>
        <v>11.790124357749667</v>
      </c>
      <c r="G34" s="8">
        <f t="shared" si="13"/>
        <v>6.7605070623925707</v>
      </c>
      <c r="H34" s="8">
        <f t="shared" si="14"/>
        <v>16.248667736334149</v>
      </c>
      <c r="I34" s="8"/>
      <c r="J34" s="8">
        <f t="shared" si="15"/>
        <v>1.5515353474297437</v>
      </c>
      <c r="K34" s="8">
        <f t="shared" si="16"/>
        <v>1.6320313598882528</v>
      </c>
      <c r="L34" s="8">
        <f t="shared" si="8"/>
        <v>1.4252048550472904</v>
      </c>
    </row>
    <row r="35" spans="1:13" ht="24" customHeight="1" x14ac:dyDescent="0.55000000000000004">
      <c r="A35" s="9" t="s">
        <v>0</v>
      </c>
      <c r="B35" s="8">
        <f t="shared" si="10"/>
        <v>2.5389724570345575</v>
      </c>
      <c r="C35" s="8">
        <f t="shared" si="11"/>
        <v>1.5702684648410143</v>
      </c>
      <c r="D35" s="8">
        <f t="shared" si="12"/>
        <v>3.8665899524993201</v>
      </c>
      <c r="E35" s="8"/>
      <c r="F35" s="8">
        <f t="shared" si="17"/>
        <v>10.955198774424204</v>
      </c>
      <c r="G35" s="8">
        <f t="shared" si="13"/>
        <v>8.3361494614309137</v>
      </c>
      <c r="H35" s="8">
        <f t="shared" si="14"/>
        <v>13.276875412408536</v>
      </c>
      <c r="I35" s="8"/>
      <c r="J35" s="8" t="s">
        <v>4</v>
      </c>
      <c r="K35" s="8" t="s">
        <v>4</v>
      </c>
      <c r="L35" s="8" t="s">
        <v>4</v>
      </c>
    </row>
    <row r="36" spans="1:13" ht="24" customHeight="1" x14ac:dyDescent="0.55000000000000004">
      <c r="A36" s="9" t="s">
        <v>25</v>
      </c>
      <c r="B36" s="8">
        <f t="shared" si="10"/>
        <v>8.3771666483732132E-2</v>
      </c>
      <c r="C36" s="8" t="s">
        <v>4</v>
      </c>
      <c r="D36" s="8">
        <f t="shared" si="12"/>
        <v>0.19858148552473914</v>
      </c>
      <c r="E36" s="8"/>
      <c r="F36" s="8" t="s">
        <v>4</v>
      </c>
      <c r="G36" s="8" t="s">
        <v>4</v>
      </c>
      <c r="H36" s="8" t="s">
        <v>4</v>
      </c>
      <c r="I36" s="8"/>
      <c r="J36" s="8">
        <f t="shared" si="15"/>
        <v>0.10904355745493995</v>
      </c>
      <c r="K36" s="8" t="s">
        <v>4</v>
      </c>
      <c r="L36" s="8">
        <f t="shared" si="8"/>
        <v>0.2801765848395853</v>
      </c>
    </row>
    <row r="37" spans="1:13" ht="24" customHeight="1" x14ac:dyDescent="0.25">
      <c r="A37" s="9" t="s">
        <v>24</v>
      </c>
      <c r="B37" s="8">
        <f>B21*100/$B$7</f>
        <v>0.2002603060828505</v>
      </c>
      <c r="C37" s="8" t="s">
        <v>4</v>
      </c>
      <c r="D37" s="8">
        <f>D21*100/$D$7</f>
        <v>0.47471884878038167</v>
      </c>
      <c r="E37" s="8"/>
      <c r="F37" s="8">
        <f>SUM(F21*100)/$F$7</f>
        <v>0.49979668155075813</v>
      </c>
      <c r="G37" s="28" t="s">
        <v>4</v>
      </c>
      <c r="H37" s="8">
        <f t="shared" si="14"/>
        <v>0.94284533800095427</v>
      </c>
      <c r="I37" s="8"/>
      <c r="J37" s="8">
        <f>J21*100/$J$7</f>
        <v>0.10989740725946691</v>
      </c>
      <c r="K37" s="8" t="s">
        <v>4</v>
      </c>
      <c r="L37" s="8">
        <f t="shared" si="8"/>
        <v>0.28237046706226654</v>
      </c>
      <c r="M37" s="13"/>
    </row>
    <row r="38" spans="1:13" s="3" customFormat="1" ht="6" customHeight="1" x14ac:dyDescent="0.55000000000000004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"/>
    </row>
    <row r="39" spans="1:13" s="3" customFormat="1" ht="6" customHeight="1" x14ac:dyDescent="0.55000000000000004">
      <c r="A39" s="5"/>
      <c r="M39" s="4"/>
    </row>
    <row r="40" spans="1:13" s="3" customFormat="1" ht="24" customHeight="1" x14ac:dyDescent="0.55000000000000004">
      <c r="A40" s="30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4"/>
    </row>
  </sheetData>
  <mergeCells count="8">
    <mergeCell ref="A40:L40"/>
    <mergeCell ref="B22:L22"/>
    <mergeCell ref="B4:D4"/>
    <mergeCell ref="A1:L1"/>
    <mergeCell ref="B6:L6"/>
    <mergeCell ref="A4:A5"/>
    <mergeCell ref="J4:L4"/>
    <mergeCell ref="F4:H4"/>
  </mergeCells>
  <pageMargins left="0.78740157480314965" right="0.78740157480314965" top="0.78740157480314965" bottom="0.39370078740157483" header="0.31496062992125984" footer="0.31496062992125984"/>
  <pageSetup paperSize="9" scale="90" firstPageNumber="17" orientation="portrait" useFirstPageNumber="1" horizontalDpi="300" verticalDpi="300" r:id="rId1"/>
  <headerFooter alignWithMargins="0"/>
  <ignoredErrors>
    <ignoredError sqref="B7:D7 F7:H7 J7:L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2019-11-20T06:26:54Z</cp:lastPrinted>
  <dcterms:created xsi:type="dcterms:W3CDTF">2018-01-05T05:30:19Z</dcterms:created>
  <dcterms:modified xsi:type="dcterms:W3CDTF">2019-11-21T06:35:38Z</dcterms:modified>
</cp:coreProperties>
</file>