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8-2561-สถิติการคลัง\"/>
    </mc:Choice>
  </mc:AlternateContent>
  <xr:revisionPtr revIDLastSave="0" documentId="13_ncr:1_{5D71B9FE-68B1-4551-A02D-01D55100E5EA}" xr6:coauthVersionLast="45" xr6:coauthVersionMax="45" xr10:uidLastSave="{00000000-0000-0000-0000-000000000000}"/>
  <bookViews>
    <workbookView xWindow="-120" yWindow="-120" windowWidth="21840" windowHeight="13140" activeTab="1" xr2:uid="{83BB3E26-576C-431C-B77E-BE4D82446198}"/>
  </bookViews>
  <sheets>
    <sheet name="T-2-1" sheetId="1" r:id="rId1"/>
    <sheet name="T-2-2" sheetId="2" r:id="rId2"/>
  </sheets>
  <externalReferences>
    <externalReference r:id="rId3"/>
  </externalReferences>
  <definedNames>
    <definedName name="_xlnm.Print_Area" localSheetId="0">'T-2-1'!$A$1:$S$27</definedName>
    <definedName name="_xlnm.Print_Area" localSheetId="1">'T-2-2'!$A$1:$S$29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0" i="2" l="1"/>
  <c r="O20" i="2"/>
  <c r="N20" i="2"/>
  <c r="M20" i="2"/>
  <c r="L20" i="2"/>
  <c r="K20" i="2"/>
  <c r="J20" i="2"/>
  <c r="I20" i="2"/>
  <c r="H20" i="2"/>
  <c r="G20" i="2"/>
  <c r="F20" i="2"/>
  <c r="E20" i="2"/>
  <c r="Q18" i="2"/>
  <c r="P18" i="2"/>
  <c r="O18" i="2"/>
  <c r="N18" i="2"/>
  <c r="M18" i="2"/>
  <c r="L18" i="2"/>
  <c r="K18" i="2"/>
  <c r="J18" i="2"/>
  <c r="I18" i="2"/>
  <c r="G18" i="2"/>
  <c r="F18" i="2"/>
  <c r="E18" i="2"/>
  <c r="P16" i="2"/>
  <c r="O16" i="2"/>
  <c r="N16" i="2"/>
  <c r="M16" i="2"/>
  <c r="L16" i="2"/>
  <c r="K16" i="2"/>
  <c r="J16" i="2"/>
  <c r="I16" i="2"/>
  <c r="G16" i="2"/>
  <c r="F16" i="2"/>
  <c r="E16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Q21" i="1"/>
  <c r="P21" i="1"/>
  <c r="P13" i="1" s="1"/>
  <c r="O21" i="1"/>
  <c r="O13" i="1" s="1"/>
  <c r="N21" i="1"/>
  <c r="N13" i="1" s="1"/>
  <c r="M21" i="1"/>
  <c r="M13" i="1" s="1"/>
  <c r="L21" i="1"/>
  <c r="K21" i="1"/>
  <c r="J21" i="1"/>
  <c r="J13" i="1" s="1"/>
  <c r="I21" i="1"/>
  <c r="G21" i="1"/>
  <c r="F21" i="1"/>
  <c r="E21" i="1"/>
  <c r="P19" i="1"/>
  <c r="O19" i="1"/>
  <c r="N19" i="1"/>
  <c r="M19" i="1"/>
  <c r="L19" i="1"/>
  <c r="J19" i="1"/>
  <c r="I19" i="1"/>
  <c r="H19" i="1"/>
  <c r="G19" i="1"/>
  <c r="F19" i="1"/>
  <c r="E19" i="1"/>
  <c r="P17" i="1"/>
  <c r="O17" i="1"/>
  <c r="N17" i="1"/>
  <c r="M17" i="1"/>
  <c r="L17" i="1"/>
  <c r="J17" i="1"/>
  <c r="I17" i="1"/>
  <c r="H17" i="1"/>
  <c r="G17" i="1"/>
  <c r="F17" i="1"/>
  <c r="E17" i="1"/>
  <c r="Q14" i="1"/>
  <c r="P14" i="1"/>
  <c r="O14" i="1"/>
  <c r="N14" i="1"/>
  <c r="M14" i="1"/>
  <c r="L14" i="1"/>
  <c r="K14" i="1"/>
  <c r="J14" i="1"/>
  <c r="I14" i="1"/>
  <c r="H14" i="1"/>
  <c r="H13" i="1" s="1"/>
  <c r="G14" i="1"/>
  <c r="F14" i="1"/>
  <c r="F13" i="1" s="1"/>
  <c r="E14" i="1"/>
  <c r="Q13" i="1"/>
  <c r="L13" i="1"/>
  <c r="K13" i="1"/>
  <c r="I13" i="1"/>
  <c r="G13" i="1"/>
  <c r="E13" i="1"/>
</calcChain>
</file>

<file path=xl/sharedStrings.xml><?xml version="1.0" encoding="utf-8"?>
<sst xmlns="http://schemas.openxmlformats.org/spreadsheetml/2006/main" count="167" uniqueCount="92">
  <si>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</si>
  <si>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2561</t>
  </si>
  <si>
    <t>Table</t>
  </si>
  <si>
    <t>Actual Revenue and Expenditure of Municipality by Type, District and Municipality: Fiscal Year 2018</t>
  </si>
  <si>
    <t>(พันบาท  Thousand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</si>
  <si>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</si>
  <si>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</si>
  <si>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</si>
  <si>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</si>
  <si>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</si>
  <si>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</si>
  <si>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</si>
  <si>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ภาษีอากร</t>
  </si>
  <si>
    <t>ใบอนุญาต</t>
  </si>
  <si>
    <t>สาธารณูปโภค</t>
  </si>
  <si>
    <t>Taxes and</t>
  </si>
  <si>
    <t xml:space="preserve"> และค่าปรับ</t>
  </si>
  <si>
    <t>และการพาณิชย์</t>
  </si>
  <si>
    <t>งบกลาง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</si>
  <si>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</si>
  <si>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</si>
  <si>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</si>
  <si>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</si>
  <si>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</si>
  <si>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</si>
  <si>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</si>
  <si>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</si>
  <si>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</si>
  <si>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</si>
  <si>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</si>
  <si>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</si>
  <si>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</si>
  <si>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</si>
  <si>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</si>
  <si>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</si>
  <si>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</si>
  <si>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</si>
  <si>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</si>
  <si>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</si>
  <si>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</si>
  <si>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</si>
  <si>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</si>
  <si>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</si>
  <si>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</si>
  <si>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เมืองกระบี่</t>
  </si>
  <si>
    <t>Mueang  Krabi</t>
  </si>
  <si>
    <t>ทม.เมืองกระบี่</t>
  </si>
  <si>
    <t>Krabi Town Municipality</t>
  </si>
  <si>
    <t>ทต.กระบี่น้อย</t>
  </si>
  <si>
    <t>-</t>
  </si>
  <si>
    <t>Krabi noi  Subdistrict Municipality</t>
  </si>
  <si>
    <t>เขาพนม</t>
  </si>
  <si>
    <t>Khao  Phanom</t>
  </si>
  <si>
    <t>ทต.เขาพนม</t>
  </si>
  <si>
    <t>Khao Phanom Subdistrict Municipality</t>
  </si>
  <si>
    <t>เกาะลันตา</t>
  </si>
  <si>
    <t>Ko Lanta</t>
  </si>
  <si>
    <t>ทต.เกาะลันตาใหญ่</t>
  </si>
  <si>
    <t>Ko Lanta Yai Subdistrict Municipality</t>
  </si>
  <si>
    <t>คลองท่อม</t>
  </si>
  <si>
    <t>Khlong   Thom</t>
  </si>
  <si>
    <t>ทต.คลองท่อมใต้</t>
  </si>
  <si>
    <t>Khlong Thom Tai Subdistrict Municipality</t>
  </si>
  <si>
    <t>ทต.คลองพน</t>
  </si>
  <si>
    <t>Khlong Phon Subdistrict Municipality</t>
  </si>
  <si>
    <t>ทต.คลองพนพัฒนา</t>
  </si>
  <si>
    <t>Khlong Phon Pushtana SM</t>
  </si>
  <si>
    <t>ทต.ทรายขาว</t>
  </si>
  <si>
    <t>Sai khao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</si>
  <si>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2561  (ต่อ)</t>
  </si>
  <si>
    <t>Actual Revenue and Expenditure of Municipality by Type, District and Municipality: Fiscal Year 2018  (Cont.)</t>
  </si>
  <si>
    <t>อ่าวลึก</t>
  </si>
  <si>
    <t>Ao  Luck</t>
  </si>
  <si>
    <t>ทต.อ่าวลึกใต้</t>
  </si>
  <si>
    <t>Ao Luek Tai Subdistrict Municipality</t>
  </si>
  <si>
    <t>ทต.แหลมสัก</t>
  </si>
  <si>
    <t>Laem Sak Subdistrict Municipality</t>
  </si>
  <si>
    <t>ปลายพระยา</t>
  </si>
  <si>
    <t>Plai  Praya</t>
  </si>
  <si>
    <t>ทต.ปลายพระยา</t>
  </si>
  <si>
    <t>Plai Phraya Subdistrict Municipality</t>
  </si>
  <si>
    <t>ลำทับ</t>
  </si>
  <si>
    <t>Lam  Thap</t>
  </si>
  <si>
    <t>ทต.ลำทับ</t>
  </si>
  <si>
    <t>Lam Thap Subdistrict Municipality</t>
  </si>
  <si>
    <t>เหนือคลอง</t>
  </si>
  <si>
    <t>Nuea  Khlong</t>
  </si>
  <si>
    <t>ทต.เหนือคลอง</t>
  </si>
  <si>
    <t>Nuea Khlong Subdistrict Municipality</t>
  </si>
  <si>
    <t xml:space="preserve">      ที่มา:  </t>
  </si>
  <si>
    <t>สำนักงานส่งเสริมการปกครองท้องถิ่นจังหวัดกระบี่</t>
  </si>
  <si>
    <t xml:space="preserve"> Source:  Krabi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</si>
</sst>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0.0"/>
    <numFmt numFmtId="188" formatCode="#,##0.0,"/>
    <numFmt numFmtId="189" formatCode="_(* #,##0.00_);_(* \(#,##0.00\);_(* &quot;-&quot;??_);_(@_)"/>
    <numFmt numFmtId="190" formatCode="#,##0.0_);\(#,##0.0\)"/>
    <numFmt numFmtId="191" formatCode="#,##0_);\(#,##0\)"/>
    <numFmt numFmtId="192" formatCode="_(* #,##0_);_(* \(#,##0\);_(* &quot;-&quot;??_);_(@_)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9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2" xfId="0" applyFont="1" applyBorder="1" applyAlignment="1">
      <alignment horizontal="center" shrinkToFi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0" xfId="0" applyFont="1"/>
    <xf numFmtId="0" fontId="6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9" xfId="0" applyFont="1" applyBorder="1"/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center"/>
    </xf>
    <xf numFmtId="188" fontId="8" fillId="0" borderId="9" xfId="0" applyNumberFormat="1" applyFont="1" applyBorder="1"/>
    <xf numFmtId="188" fontId="8" fillId="0" borderId="9" xfId="1" applyNumberFormat="1" applyFont="1" applyBorder="1"/>
    <xf numFmtId="0" fontId="3" fillId="0" borderId="8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8" fillId="0" borderId="0" xfId="0" applyFont="1"/>
    <xf numFmtId="0" fontId="9" fillId="0" borderId="0" xfId="0" applyFont="1"/>
    <xf numFmtId="190" fontId="9" fillId="0" borderId="0" xfId="0" applyNumberFormat="1" applyFont="1"/>
    <xf numFmtId="191" fontId="9" fillId="0" borderId="0" xfId="0" applyNumberFormat="1" applyFont="1"/>
    <xf numFmtId="0" fontId="8" fillId="0" borderId="0" xfId="2" applyFont="1"/>
    <xf numFmtId="0" fontId="8" fillId="0" borderId="0" xfId="2" applyFont="1" applyAlignment="1">
      <alignment horizontal="center"/>
    </xf>
    <xf numFmtId="0" fontId="8" fillId="0" borderId="4" xfId="2" applyFont="1" applyBorder="1" applyAlignment="1">
      <alignment horizontal="center"/>
    </xf>
    <xf numFmtId="0" fontId="9" fillId="0" borderId="0" xfId="2" applyFont="1"/>
    <xf numFmtId="192" fontId="7" fillId="0" borderId="0" xfId="0" applyNumberFormat="1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4" xfId="2" applyFont="1" applyBorder="1" applyAlignment="1">
      <alignment horizontal="left"/>
    </xf>
    <xf numFmtId="188" fontId="6" fillId="0" borderId="9" xfId="0" applyNumberFormat="1" applyFont="1" applyBorder="1"/>
    <xf numFmtId="0" fontId="7" fillId="0" borderId="0" xfId="0" applyFont="1"/>
    <xf numFmtId="0" fontId="10" fillId="0" borderId="0" xfId="2" applyFont="1"/>
    <xf numFmtId="188" fontId="5" fillId="0" borderId="9" xfId="0" applyNumberFormat="1" applyFont="1" applyBorder="1" applyAlignment="1">
      <alignment horizontal="right"/>
    </xf>
    <xf numFmtId="0" fontId="8" fillId="0" borderId="0" xfId="2" applyFont="1" applyAlignment="1">
      <alignment horizontal="left"/>
    </xf>
    <xf numFmtId="188" fontId="2" fillId="0" borderId="9" xfId="0" applyNumberFormat="1" applyFont="1" applyBorder="1" applyAlignment="1">
      <alignment horizontal="right"/>
    </xf>
    <xf numFmtId="0" fontId="9" fillId="0" borderId="0" xfId="2" applyFont="1" applyAlignment="1">
      <alignment horizontal="left"/>
    </xf>
    <xf numFmtId="0" fontId="6" fillId="0" borderId="0" xfId="2" applyFont="1"/>
    <xf numFmtId="0" fontId="6" fillId="0" borderId="4" xfId="2" applyFont="1" applyBorder="1"/>
    <xf numFmtId="0" fontId="8" fillId="0" borderId="0" xfId="2" applyFont="1" applyAlignment="1">
      <alignment horizontal="center"/>
    </xf>
    <xf numFmtId="0" fontId="10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7" fillId="0" borderId="0" xfId="2" applyFont="1"/>
    <xf numFmtId="0" fontId="7" fillId="0" borderId="4" xfId="2" applyFont="1" applyBorder="1"/>
    <xf numFmtId="0" fontId="11" fillId="0" borderId="0" xfId="2" applyFont="1" applyAlignment="1">
      <alignment horizontal="left"/>
    </xf>
    <xf numFmtId="0" fontId="4" fillId="0" borderId="0" xfId="0" applyFont="1" applyAlignment="1">
      <alignment vertical="center"/>
    </xf>
    <xf numFmtId="1" fontId="2" fillId="0" borderId="0" xfId="0" applyNumberFormat="1" applyFont="1" applyAlignment="1">
      <alignment horizontal="center"/>
    </xf>
    <xf numFmtId="0" fontId="9" fillId="0" borderId="8" xfId="2" applyFont="1" applyBorder="1" applyAlignment="1">
      <alignment horizontal="left"/>
    </xf>
    <xf numFmtId="0" fontId="9" fillId="0" borderId="0" xfId="2" applyFont="1" applyAlignment="1">
      <alignment horizontal="center"/>
    </xf>
    <xf numFmtId="187" fontId="6" fillId="0" borderId="0" xfId="0" applyNumberFormat="1" applyFont="1"/>
    <xf numFmtId="0" fontId="6" fillId="0" borderId="0" xfId="2" applyFont="1"/>
    <xf numFmtId="0" fontId="10" fillId="0" borderId="0" xfId="2" applyFont="1" applyAlignment="1">
      <alignment horizontal="left" vertical="center"/>
    </xf>
    <xf numFmtId="0" fontId="9" fillId="0" borderId="8" xfId="2" applyFont="1" applyBorder="1"/>
    <xf numFmtId="0" fontId="8" fillId="0" borderId="6" xfId="2" applyFont="1" applyBorder="1" applyAlignment="1">
      <alignment horizontal="left"/>
    </xf>
    <xf numFmtId="0" fontId="7" fillId="0" borderId="6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7" fillId="0" borderId="11" xfId="0" applyFont="1" applyBorder="1"/>
    <xf numFmtId="0" fontId="5" fillId="0" borderId="11" xfId="0" applyFont="1" applyBorder="1"/>
    <xf numFmtId="0" fontId="7" fillId="0" borderId="6" xfId="0" applyFont="1" applyBorder="1"/>
    <xf numFmtId="0" fontId="10" fillId="0" borderId="6" xfId="2" applyFont="1" applyBorder="1" applyAlignment="1">
      <alignment horizontal="left"/>
    </xf>
    <xf numFmtId="0" fontId="4" fillId="0" borderId="0" xfId="0" applyFont="1"/>
  </cellXfs>
  <cellStyles count="3">
    <cellStyle name="Normal 2" xfId="2" xr:uid="{0EAAF4FC-ECE3-4C23-B488-8AC69B6891D3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1183408</xdr:colOff>
      <xdr:row>0</xdr:row>
      <xdr:rowOff>0</xdr:rowOff>
    </xdr:from>
    <xdr:to>
      <xdr:col>18</xdr:col>
      <xdr:colOff>1568257</xdr:colOff>
      <xdr:row>2</xdr:row>
      <xdr:rowOff>119015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983F767-AE39-4D7A-A1B7-CDE37A038CE3}"/>
            </a:ext>
          </a:extLst>
        </xdr:cNvPr>
        <xdr:cNvGrpSpPr/>
      </xdr:nvGrpSpPr>
      <xdr:grpSpPr>
        <a:xfrm>
          <a:off x="10517908" y="0"/>
          <a:ext cx="384849" cy="595265"/>
          <a:chOff x="9925050" y="1885951"/>
          <a:chExt cx="457200" cy="600076"/>
        </a:xfrm>
      </xdr:grpSpPr>
      <xdr:sp macro="" textlink="">
        <xdr:nvSpPr>
          <xdr:cNvPr id="3" name="Chevron 3">
            <a:extLst>
              <a:ext uri="{FF2B5EF4-FFF2-40B4-BE49-F238E27FC236}">
                <a16:creationId xmlns:a16="http://schemas.microsoft.com/office/drawing/2014/main" id="{E948000E-5AF0-446A-A804-5F20472C0CA9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A2A6FF4B-C5E2-464D-9AC4-B38989D2C13F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164</a:t>
            </a:r>
            <a:endParaRPr lang="th-TH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990985</xdr:colOff>
      <xdr:row>25</xdr:row>
      <xdr:rowOff>0</xdr:rowOff>
    </xdr:from>
    <xdr:to>
      <xdr:col>18</xdr:col>
      <xdr:colOff>1448186</xdr:colOff>
      <xdr:row>27</xdr:row>
      <xdr:rowOff>128539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2517C20E-19F9-42EC-9776-D23D0FF1D39F}"/>
            </a:ext>
          </a:extLst>
        </xdr:cNvPr>
        <xdr:cNvGrpSpPr/>
      </xdr:nvGrpSpPr>
      <xdr:grpSpPr>
        <a:xfrm>
          <a:off x="9804015" y="5715000"/>
          <a:ext cx="457201" cy="609600"/>
          <a:chOff x="10229850" y="5772151"/>
          <a:chExt cx="457201" cy="600076"/>
        </a:xfrm>
      </xdr:grpSpPr>
      <xdr:sp macro="" textlink="">
        <xdr:nvSpPr>
          <xdr:cNvPr id="3" name="Chevron 5">
            <a:extLst>
              <a:ext uri="{FF2B5EF4-FFF2-40B4-BE49-F238E27FC236}">
                <a16:creationId xmlns:a16="http://schemas.microsoft.com/office/drawing/2014/main" id="{A283B699-96B6-4246-BC48-E77FA06C920F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7C0FE971-746A-4C36-84A2-7578772BA59A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165</a:t>
            </a:r>
            <a:endParaRPr lang="th-TH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&#3585;&#3621;&#3640;&#3656;&#3617;&#3623;&#3636;&#3594;&#3634;&#3585;&#3634;&#3619;&#3626;&#3606;&#3636;&#3605;&#3636;%2062/7.&#3619;&#3634;&#3618;&#3591;&#3634;&#3609;&#3626;&#3606;&#3636;&#3605;&#3636;&#3592;&#3633;&#3591;&#3627;&#3623;&#3633;&#3604;/&#3611;&#3637;2562/3.&#3605;&#3634;&#3619;&#3634;&#3591;&#3626;&#3606;&#3636;&#3605;&#3636;&#3611;&#3637;2562-&#3626;&#3635;&#3627;&#3619;&#3633;&#3610;&#3586;&#3629;&#3586;&#3657;&#3629;&#3617;&#3641;&#3621;/3.&#3605;&#3634;&#3619;&#3634;&#3591;&#3626;&#3606;&#3636;&#3605;&#3636;%20-21%20&#3626;&#3634;&#3586;&#3634;-2562/19.&#3626;&#3606;&#3636;&#3605;&#3636;&#3585;&#3634;&#3619;&#3588;&#3621;&#3633;&#3591;-25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9.1"/>
      <sheetName val="T-19.2"/>
      <sheetName val="T-19.2-2"/>
      <sheetName val="T-19.3"/>
      <sheetName val="T-19.3-2"/>
      <sheetName val="T-19.3-3"/>
      <sheetName val="T-19.3-4"/>
      <sheetName val="T-19.4"/>
      <sheetName val="T-19.5"/>
      <sheetName val="รายรับ"/>
      <sheetName val="รายจ่าย"/>
    </sheetNames>
    <sheetDataSet>
      <sheetData sheetId="0"/>
      <sheetData sheetId="1"/>
      <sheetData sheetId="2">
        <row r="13">
          <cell r="E13">
            <v>52958200.740000002</v>
          </cell>
          <cell r="F13">
            <v>855870.2</v>
          </cell>
          <cell r="G13">
            <v>3967545.4000000004</v>
          </cell>
          <cell r="H13">
            <v>2648984.3200000003</v>
          </cell>
          <cell r="I13">
            <v>1001244</v>
          </cell>
          <cell r="J13">
            <v>55173591.68</v>
          </cell>
          <cell r="K13">
            <v>2723121.94</v>
          </cell>
          <cell r="L13">
            <v>7950070.6799999997</v>
          </cell>
          <cell r="M13">
            <v>14631981</v>
          </cell>
          <cell r="N13">
            <v>5730851.1200000001</v>
          </cell>
          <cell r="O13">
            <v>11110759</v>
          </cell>
          <cell r="P13">
            <v>1276194.8500000001</v>
          </cell>
          <cell r="Q13">
            <v>25000</v>
          </cell>
        </row>
        <row r="16">
          <cell r="E16">
            <v>29229263.68</v>
          </cell>
          <cell r="F16">
            <v>592154.30000000005</v>
          </cell>
          <cell r="G16">
            <v>762060.29</v>
          </cell>
          <cell r="H16" t="str">
            <v>-</v>
          </cell>
          <cell r="I16">
            <v>103574</v>
          </cell>
          <cell r="J16">
            <v>30170525.469999999</v>
          </cell>
          <cell r="K16">
            <v>3034385</v>
          </cell>
          <cell r="L16">
            <v>13655992.83</v>
          </cell>
          <cell r="M16">
            <v>20183213</v>
          </cell>
          <cell r="N16">
            <v>14540288.640000001</v>
          </cell>
          <cell r="O16">
            <v>6867945.4800000004</v>
          </cell>
          <cell r="P16">
            <v>4233138.8</v>
          </cell>
          <cell r="Q16" t="str">
            <v>-</v>
          </cell>
        </row>
        <row r="18">
          <cell r="E18">
            <v>25519532.400000002</v>
          </cell>
          <cell r="F18">
            <v>1265967.8999999999</v>
          </cell>
          <cell r="G18">
            <v>554988.04</v>
          </cell>
          <cell r="H18" t="str">
            <v>-</v>
          </cell>
          <cell r="I18">
            <v>91570</v>
          </cell>
          <cell r="J18">
            <v>28013023.149999999</v>
          </cell>
          <cell r="K18">
            <v>11274247</v>
          </cell>
          <cell r="L18">
            <v>6519448.6299999999</v>
          </cell>
          <cell r="M18">
            <v>15983919</v>
          </cell>
          <cell r="N18">
            <v>14958073.24</v>
          </cell>
          <cell r="O18">
            <v>6177006.1500000004</v>
          </cell>
          <cell r="P18">
            <v>8011919.9299999997</v>
          </cell>
          <cell r="Q18">
            <v>25000</v>
          </cell>
        </row>
        <row r="20">
          <cell r="E20">
            <v>27164572.039999999</v>
          </cell>
          <cell r="F20">
            <v>533795.80000000005</v>
          </cell>
          <cell r="G20">
            <v>431778.8</v>
          </cell>
          <cell r="H20">
            <v>3803900.92</v>
          </cell>
          <cell r="I20">
            <v>468390</v>
          </cell>
          <cell r="J20">
            <v>22070282.399999999</v>
          </cell>
          <cell r="K20">
            <v>2346303.2799999998</v>
          </cell>
          <cell r="L20">
            <v>11515925.93</v>
          </cell>
          <cell r="M20">
            <v>16002880</v>
          </cell>
          <cell r="N20">
            <v>11145957.210000001</v>
          </cell>
          <cell r="O20">
            <v>400762.8</v>
          </cell>
          <cell r="P20">
            <v>4071180</v>
          </cell>
          <cell r="Q20" t="str">
            <v>-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ED471-5CD4-4203-AA04-97DF83EFFA09}">
  <sheetPr>
    <tabColor rgb="FF00B050"/>
  </sheetPr>
  <dimension ref="A1:AA30"/>
  <sheetViews>
    <sheetView showGridLines="0" zoomScaleNormal="100" workbookViewId="0">
      <selection activeCell="H16" sqref="H16"/>
    </sheetView>
  </sheetViews>
  <sheetFormatPr defaultRowHeight="18.75" x14ac:dyDescent="0.3"/>
  <cols>
    <col min="1" max="1" width="1.7109375" style="6" customWidth="1"/>
    <col min="2" max="2" width="5.5703125" style="6" customWidth="1"/>
    <col min="3" max="3" width="4.42578125" style="6" bestFit="1" customWidth="1"/>
    <col min="4" max="4" width="2.42578125" style="6" customWidth="1"/>
    <col min="5" max="5" width="9.7109375" style="6" customWidth="1"/>
    <col min="6" max="6" width="11.7109375" style="6" bestFit="1" customWidth="1"/>
    <col min="7" max="7" width="7.7109375" style="6" customWidth="1"/>
    <col min="8" max="8" width="11.42578125" style="6" bestFit="1" customWidth="1"/>
    <col min="9" max="9" width="10.28515625" style="6" customWidth="1"/>
    <col min="10" max="10" width="9.28515625" style="6" customWidth="1"/>
    <col min="11" max="11" width="9" style="6" customWidth="1"/>
    <col min="12" max="12" width="9.28515625" style="6" customWidth="1"/>
    <col min="13" max="13" width="9.7109375" style="6" customWidth="1"/>
    <col min="14" max="14" width="9.42578125" style="6" customWidth="1"/>
    <col min="15" max="15" width="9.7109375" style="6" customWidth="1"/>
    <col min="16" max="16" width="8.5703125" style="6" customWidth="1"/>
    <col min="17" max="17" width="8.7109375" style="6" bestFit="1" customWidth="1"/>
    <col min="18" max="18" width="1.28515625" style="6" customWidth="1"/>
    <col min="19" max="19" width="24.140625" style="6" customWidth="1"/>
    <col min="20" max="20" width="2.28515625" style="6" customWidth="1"/>
    <col min="21" max="21" width="5.140625" style="6" hidden="1" customWidth="1"/>
    <col min="22" max="22" width="11.42578125" style="6" bestFit="1" customWidth="1"/>
    <col min="23" max="16384" width="9.140625" style="6"/>
  </cols>
  <sheetData>
    <row r="1" spans="1:27" s="1" customFormat="1" x14ac:dyDescent="0.3">
      <c r="B1" s="2" t="s">
        <v>0</v>
      </c>
      <c r="C1" s="75">
        <v>2</v>
      </c>
      <c r="D1" s="2" t="s">
        <v>1</v>
      </c>
    </row>
    <row r="2" spans="1:27" s="4" customFormat="1" x14ac:dyDescent="0.3">
      <c r="B2" s="1" t="s">
        <v>2</v>
      </c>
      <c r="C2" s="75">
        <v>2</v>
      </c>
      <c r="D2" s="2" t="s">
        <v>3</v>
      </c>
    </row>
    <row r="3" spans="1:27" s="4" customFormat="1" x14ac:dyDescent="0.3">
      <c r="B3" s="1"/>
      <c r="C3" s="3"/>
      <c r="D3" s="2"/>
      <c r="S3" s="5" t="s">
        <v>4</v>
      </c>
    </row>
    <row r="4" spans="1:27" ht="6" customHeight="1" x14ac:dyDescent="0.3"/>
    <row r="5" spans="1:27" s="16" customFormat="1" ht="21" customHeight="1" x14ac:dyDescent="0.25">
      <c r="A5" s="7" t="s">
        <v>5</v>
      </c>
      <c r="B5" s="7"/>
      <c r="C5" s="7"/>
      <c r="D5" s="8"/>
      <c r="E5" s="9" t="s">
        <v>6</v>
      </c>
      <c r="F5" s="10"/>
      <c r="G5" s="10"/>
      <c r="H5" s="10"/>
      <c r="I5" s="10"/>
      <c r="J5" s="10"/>
      <c r="K5" s="11"/>
      <c r="L5" s="12" t="s">
        <v>7</v>
      </c>
      <c r="M5" s="13"/>
      <c r="N5" s="13"/>
      <c r="O5" s="13"/>
      <c r="P5" s="13"/>
      <c r="Q5" s="13"/>
      <c r="R5" s="14" t="s">
        <v>8</v>
      </c>
      <c r="S5" s="15"/>
    </row>
    <row r="6" spans="1:27" s="16" customFormat="1" ht="21" customHeight="1" x14ac:dyDescent="0.25">
      <c r="A6" s="17"/>
      <c r="B6" s="17"/>
      <c r="C6" s="17"/>
      <c r="D6" s="18"/>
      <c r="E6" s="19" t="s">
        <v>9</v>
      </c>
      <c r="F6" s="20"/>
      <c r="G6" s="20"/>
      <c r="H6" s="20"/>
      <c r="I6" s="20"/>
      <c r="J6" s="20"/>
      <c r="K6" s="21"/>
      <c r="L6" s="22" t="s">
        <v>10</v>
      </c>
      <c r="M6" s="23"/>
      <c r="N6" s="23"/>
      <c r="O6" s="23"/>
      <c r="P6" s="23"/>
      <c r="Q6" s="23"/>
      <c r="R6" s="24"/>
      <c r="S6" s="25"/>
    </row>
    <row r="7" spans="1:27" s="16" customFormat="1" ht="21" customHeight="1" x14ac:dyDescent="0.25">
      <c r="A7" s="17"/>
      <c r="B7" s="17"/>
      <c r="C7" s="17"/>
      <c r="D7" s="18"/>
      <c r="E7" s="26"/>
      <c r="F7" s="26" t="s">
        <v>11</v>
      </c>
      <c r="G7" s="26"/>
      <c r="H7" s="26"/>
      <c r="I7" s="26"/>
      <c r="K7" s="27"/>
      <c r="L7" s="28"/>
      <c r="M7" s="28"/>
      <c r="N7" s="28"/>
      <c r="O7" s="28"/>
      <c r="P7" s="28"/>
      <c r="Q7" s="28"/>
      <c r="R7" s="24"/>
      <c r="S7" s="25"/>
      <c r="V7" s="29"/>
      <c r="W7" s="29"/>
    </row>
    <row r="8" spans="1:27" s="16" customFormat="1" ht="21" customHeight="1" x14ac:dyDescent="0.25">
      <c r="A8" s="17"/>
      <c r="B8" s="17"/>
      <c r="C8" s="17"/>
      <c r="D8" s="18"/>
      <c r="E8" s="26" t="s">
        <v>12</v>
      </c>
      <c r="F8" s="26" t="s">
        <v>13</v>
      </c>
      <c r="G8" s="26"/>
      <c r="H8" s="26" t="s">
        <v>14</v>
      </c>
      <c r="I8" s="26"/>
      <c r="J8" s="28"/>
      <c r="K8" s="26"/>
      <c r="L8" s="28"/>
      <c r="M8" s="28"/>
      <c r="N8" s="28"/>
      <c r="O8" s="28"/>
      <c r="P8" s="28"/>
      <c r="Q8" s="28"/>
      <c r="R8" s="24"/>
      <c r="S8" s="25"/>
      <c r="V8" s="29"/>
      <c r="W8" s="29"/>
    </row>
    <row r="9" spans="1:27" s="16" customFormat="1" ht="21" customHeight="1" x14ac:dyDescent="0.25">
      <c r="A9" s="17"/>
      <c r="B9" s="17"/>
      <c r="C9" s="17"/>
      <c r="D9" s="18"/>
      <c r="E9" s="30" t="s">
        <v>15</v>
      </c>
      <c r="F9" s="26" t="s">
        <v>16</v>
      </c>
      <c r="G9" s="26"/>
      <c r="H9" s="29" t="s">
        <v>17</v>
      </c>
      <c r="I9" s="26"/>
      <c r="J9" s="28"/>
      <c r="K9" s="26"/>
      <c r="L9" s="28" t="s">
        <v>18</v>
      </c>
      <c r="M9" s="28"/>
      <c r="N9" s="28"/>
      <c r="O9" s="28"/>
      <c r="P9" s="28"/>
      <c r="Q9" s="28"/>
      <c r="R9" s="24"/>
      <c r="S9" s="25"/>
      <c r="V9" s="29"/>
      <c r="W9" s="29"/>
    </row>
    <row r="10" spans="1:27" s="16" customFormat="1" ht="21" customHeight="1" x14ac:dyDescent="0.25">
      <c r="A10" s="17"/>
      <c r="B10" s="17"/>
      <c r="C10" s="17"/>
      <c r="D10" s="18"/>
      <c r="E10" s="30" t="s">
        <v>19</v>
      </c>
      <c r="F10" s="31" t="s">
        <v>20</v>
      </c>
      <c r="G10" s="26" t="s">
        <v>21</v>
      </c>
      <c r="H10" s="31" t="s">
        <v>22</v>
      </c>
      <c r="I10" s="26" t="s">
        <v>23</v>
      </c>
      <c r="J10" s="28" t="s">
        <v>24</v>
      </c>
      <c r="K10" s="26" t="s">
        <v>25</v>
      </c>
      <c r="L10" s="32" t="s">
        <v>26</v>
      </c>
      <c r="M10" s="28" t="s">
        <v>27</v>
      </c>
      <c r="N10" s="28" t="s">
        <v>28</v>
      </c>
      <c r="O10" s="28" t="s">
        <v>29</v>
      </c>
      <c r="P10" s="28" t="s">
        <v>30</v>
      </c>
      <c r="Q10" s="28" t="s">
        <v>31</v>
      </c>
      <c r="R10" s="24"/>
      <c r="S10" s="25"/>
      <c r="V10" s="29"/>
      <c r="W10" s="29"/>
    </row>
    <row r="11" spans="1:27" s="16" customFormat="1" ht="21" customHeight="1" x14ac:dyDescent="0.25">
      <c r="A11" s="20"/>
      <c r="B11" s="20"/>
      <c r="C11" s="20"/>
      <c r="D11" s="21"/>
      <c r="E11" s="33" t="s">
        <v>19</v>
      </c>
      <c r="F11" s="33" t="s">
        <v>32</v>
      </c>
      <c r="G11" s="33" t="s">
        <v>33</v>
      </c>
      <c r="H11" s="33" t="s">
        <v>34</v>
      </c>
      <c r="I11" s="33" t="s">
        <v>35</v>
      </c>
      <c r="J11" s="34" t="s">
        <v>36</v>
      </c>
      <c r="K11" s="33" t="s">
        <v>37</v>
      </c>
      <c r="L11" s="34" t="s">
        <v>38</v>
      </c>
      <c r="M11" s="34" t="s">
        <v>39</v>
      </c>
      <c r="N11" s="34" t="s">
        <v>40</v>
      </c>
      <c r="O11" s="34" t="s">
        <v>41</v>
      </c>
      <c r="P11" s="34" t="s">
        <v>36</v>
      </c>
      <c r="Q11" s="33" t="s">
        <v>37</v>
      </c>
      <c r="R11" s="35"/>
      <c r="S11" s="36"/>
      <c r="V11" s="29"/>
      <c r="W11" s="29"/>
    </row>
    <row r="12" spans="1:27" s="16" customFormat="1" ht="3" customHeight="1" x14ac:dyDescent="0.25">
      <c r="A12" s="37"/>
      <c r="B12" s="37"/>
      <c r="C12" s="37"/>
      <c r="D12" s="38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S12" s="37"/>
    </row>
    <row r="13" spans="1:27" s="47" customFormat="1" ht="21.75" customHeight="1" x14ac:dyDescent="0.3">
      <c r="A13" s="40" t="s">
        <v>42</v>
      </c>
      <c r="B13" s="40"/>
      <c r="C13" s="40"/>
      <c r="D13" s="41"/>
      <c r="E13" s="42">
        <f>SUM(E14,E17,E19,E21,'[1]T-19.2-2'!E13,'[1]T-19.2-2'!E16,'[1]T-19.2-2'!E18,'[1]T-19.2-2'!E20)</f>
        <v>535096834.67000002</v>
      </c>
      <c r="F13" s="42">
        <f>SUM(F14,F17,F19,F21,'[1]T-19.2-2'!F13,'[1]T-19.2-2'!F16,'[1]T-19.2-2'!F18,'[1]T-19.2-2'!F20)</f>
        <v>31351795.780000001</v>
      </c>
      <c r="G13" s="42">
        <f>SUM(G14,G17,G19,G21,'[1]T-19.2-2'!G13,'[1]T-19.2-2'!G16,'[1]T-19.2-2'!G18,'[1]T-19.2-2'!G20)</f>
        <v>39510164.989999995</v>
      </c>
      <c r="H13" s="42">
        <f>SUM(H14,H17,H19,H21,'[1]T-19.2-2'!H13,'[1]T-19.2-2'!H16,'[1]T-19.2-2'!H18,'[1]T-19.2-2'!H20)</f>
        <v>12967880.82</v>
      </c>
      <c r="I13" s="42">
        <f>SUM(I14,I17,I19,I21,'[1]T-19.2-2'!I13,'[1]T-19.2-2'!I16,'[1]T-19.2-2'!I18,'[1]T-19.2-2'!I20)</f>
        <v>10608327.02</v>
      </c>
      <c r="J13" s="42">
        <f>SUM(J14,J17,J19,J21,'[1]T-19.2-2'!J13,'[1]T-19.2-2'!J16,'[1]T-19.2-2'!J18,'[1]T-19.2-2'!J20)</f>
        <v>556929858.73999989</v>
      </c>
      <c r="K13" s="42">
        <f>SUM(K14,K17,K19,K21,'[1]T-19.2-2'!K13,'[1]T-19.2-2'!K16,'[1]T-19.2-2'!K18,'[1]T-19.2-2'!K20)</f>
        <v>70900330.049999997</v>
      </c>
      <c r="L13" s="43">
        <f>SUM('T-2-1'!L14,'T-2-1'!L17,'T-2-1'!L19,'T-2-1'!L21+'[1]T-19.2-2'!L13,'[1]T-19.2-2'!L16,'[1]T-19.2-2'!L18,'[1]T-19.2-2'!L20)</f>
        <v>140155183.50999999</v>
      </c>
      <c r="M13" s="43">
        <f>SUM('T-2-1'!M14,'T-2-1'!M17,'T-2-1'!M19,'T-2-1'!M21+'[1]T-19.2-2'!M13,'[1]T-19.2-2'!M16,'[1]T-19.2-2'!M18,'[1]T-19.2-2'!M20)</f>
        <v>323833318.49000001</v>
      </c>
      <c r="N13" s="43">
        <f>SUM('T-2-1'!N14,'T-2-1'!N17,'T-2-1'!N19,'T-2-1'!N21+'[1]T-19.2-2'!N13,'[1]T-19.2-2'!N16,'[1]T-19.2-2'!N18,'[1]T-19.2-2'!N20)</f>
        <v>270517628.03999996</v>
      </c>
      <c r="O13" s="43">
        <f>SUM('T-2-1'!O14,'T-2-1'!O17,'T-2-1'!O19,'T-2-1'!O21+'[1]T-19.2-2'!O13,'[1]T-19.2-2'!O16,'[1]T-19.2-2'!O18,'[1]T-19.2-2'!O20)</f>
        <v>138645792.78</v>
      </c>
      <c r="P13" s="43">
        <f>SUM('T-2-1'!P14,'T-2-1'!P17,'T-2-1'!P19,'T-2-1'!P21+'[1]T-19.2-2'!P13,'[1]T-19.2-2'!P16,'[1]T-19.2-2'!P18,'[1]T-19.2-2'!P20)</f>
        <v>62312412.699999996</v>
      </c>
      <c r="Q13" s="43">
        <f>SUM('T-2-1'!Q14,'T-2-1'!Q17,'T-2-1'!Q19,'T-2-1'!Q21+'[1]T-19.2-2'!Q13,'[1]T-19.2-2'!Q16,'[1]T-19.2-2'!Q18,'[1]T-19.2-2'!Q20)</f>
        <v>3153602.53</v>
      </c>
      <c r="R13" s="44" t="s">
        <v>43</v>
      </c>
      <c r="S13" s="45"/>
      <c r="T13" s="46"/>
      <c r="V13" s="48"/>
      <c r="W13" s="48"/>
      <c r="X13" s="48"/>
      <c r="Y13" s="48"/>
      <c r="Z13" s="49"/>
      <c r="AA13" s="50"/>
    </row>
    <row r="14" spans="1:27" s="16" customFormat="1" ht="21" customHeight="1" x14ac:dyDescent="0.25">
      <c r="A14" s="51" t="s">
        <v>44</v>
      </c>
      <c r="C14" s="52"/>
      <c r="D14" s="53"/>
      <c r="E14" s="43">
        <f t="shared" ref="E14:Q14" si="0">SUM(E15:E16)</f>
        <v>242444358.24000001</v>
      </c>
      <c r="F14" s="43">
        <f t="shared" si="0"/>
        <v>23419028.650000002</v>
      </c>
      <c r="G14" s="43">
        <f t="shared" si="0"/>
        <v>23299766.550000001</v>
      </c>
      <c r="H14" s="43">
        <f t="shared" si="0"/>
        <v>5062474.63</v>
      </c>
      <c r="I14" s="43">
        <f t="shared" si="0"/>
        <v>6350631.2999999998</v>
      </c>
      <c r="J14" s="43">
        <f t="shared" si="0"/>
        <v>237345878.75999999</v>
      </c>
      <c r="K14" s="43">
        <f t="shared" si="0"/>
        <v>35492100.5</v>
      </c>
      <c r="L14" s="42">
        <f t="shared" si="0"/>
        <v>65073899.359999999</v>
      </c>
      <c r="M14" s="42">
        <f t="shared" si="0"/>
        <v>157344112.31999999</v>
      </c>
      <c r="N14" s="42">
        <f t="shared" si="0"/>
        <v>135145603.46000001</v>
      </c>
      <c r="O14" s="42">
        <f t="shared" si="0"/>
        <v>60445000.049999997</v>
      </c>
      <c r="P14" s="42">
        <f t="shared" si="0"/>
        <v>17179900.460000001</v>
      </c>
      <c r="Q14" s="42">
        <f t="shared" si="0"/>
        <v>3054602.53</v>
      </c>
      <c r="R14" s="54" t="s">
        <v>45</v>
      </c>
      <c r="V14" s="55"/>
      <c r="W14" s="55"/>
      <c r="X14" s="55"/>
      <c r="Y14" s="55"/>
      <c r="Z14" s="55"/>
      <c r="AA14" s="55"/>
    </row>
    <row r="15" spans="1:27" s="16" customFormat="1" ht="21" customHeight="1" x14ac:dyDescent="0.25">
      <c r="A15" s="56"/>
      <c r="B15" s="57" t="s">
        <v>46</v>
      </c>
      <c r="C15" s="57"/>
      <c r="D15" s="58"/>
      <c r="E15" s="59">
        <v>180227221.84</v>
      </c>
      <c r="F15" s="59">
        <v>19744462.690000001</v>
      </c>
      <c r="G15" s="59">
        <v>23299766.550000001</v>
      </c>
      <c r="H15" s="59">
        <v>4996493.63</v>
      </c>
      <c r="I15" s="59">
        <v>6283031.2999999998</v>
      </c>
      <c r="J15" s="59">
        <v>196718540.75999999</v>
      </c>
      <c r="K15" s="59">
        <v>5954818.5</v>
      </c>
      <c r="L15" s="59">
        <v>39320637.640000001</v>
      </c>
      <c r="M15" s="59">
        <v>130538794.37</v>
      </c>
      <c r="N15" s="59">
        <v>115950314.7</v>
      </c>
      <c r="O15" s="59">
        <v>43309280.049999997</v>
      </c>
      <c r="P15" s="59">
        <v>12501895.720000001</v>
      </c>
      <c r="Q15" s="59">
        <v>3029602.53</v>
      </c>
      <c r="R15" s="60"/>
      <c r="S15" s="61" t="s">
        <v>47</v>
      </c>
    </row>
    <row r="16" spans="1:27" s="16" customFormat="1" ht="21" customHeight="1" x14ac:dyDescent="0.3">
      <c r="A16" s="56"/>
      <c r="B16" s="57" t="s">
        <v>48</v>
      </c>
      <c r="C16" s="57"/>
      <c r="D16" s="58"/>
      <c r="E16" s="59">
        <v>62217136.399999999</v>
      </c>
      <c r="F16" s="59">
        <v>3674565.96</v>
      </c>
      <c r="G16" s="62" t="s">
        <v>49</v>
      </c>
      <c r="H16" s="59">
        <v>65981</v>
      </c>
      <c r="I16" s="59">
        <v>67600</v>
      </c>
      <c r="J16" s="59">
        <v>40627338</v>
      </c>
      <c r="K16" s="59">
        <v>29537282</v>
      </c>
      <c r="L16" s="59">
        <v>25753261.719999999</v>
      </c>
      <c r="M16" s="59">
        <v>26805317.949999999</v>
      </c>
      <c r="N16" s="59">
        <v>19195288.760000002</v>
      </c>
      <c r="O16" s="59">
        <v>17135720</v>
      </c>
      <c r="P16" s="59">
        <v>4678004.74</v>
      </c>
      <c r="Q16" s="59">
        <v>25000</v>
      </c>
      <c r="R16" s="60"/>
      <c r="S16" s="61" t="s">
        <v>50</v>
      </c>
    </row>
    <row r="17" spans="1:19" s="16" customFormat="1" ht="21" customHeight="1" x14ac:dyDescent="0.3">
      <c r="A17" s="63" t="s">
        <v>51</v>
      </c>
      <c r="B17" s="63"/>
      <c r="C17" s="52"/>
      <c r="D17" s="53"/>
      <c r="E17" s="42">
        <f>SUM(E18)</f>
        <v>28387035.18</v>
      </c>
      <c r="F17" s="42">
        <f t="shared" ref="F17:J17" si="1">SUM(F18)</f>
        <v>1006517</v>
      </c>
      <c r="G17" s="42">
        <f t="shared" si="1"/>
        <v>3310024.25</v>
      </c>
      <c r="H17" s="42">
        <f t="shared" si="1"/>
        <v>921560.95</v>
      </c>
      <c r="I17" s="42">
        <f t="shared" si="1"/>
        <v>905108.32</v>
      </c>
      <c r="J17" s="42">
        <f t="shared" si="1"/>
        <v>32122335</v>
      </c>
      <c r="K17" s="64" t="s">
        <v>49</v>
      </c>
      <c r="L17" s="42">
        <f>SUM(L18)</f>
        <v>5384794.5800000001</v>
      </c>
      <c r="M17" s="42">
        <f t="shared" ref="M17:P17" si="2">SUM(M18)</f>
        <v>19911939</v>
      </c>
      <c r="N17" s="42">
        <f t="shared" si="2"/>
        <v>22089370.170000002</v>
      </c>
      <c r="O17" s="42">
        <f t="shared" si="2"/>
        <v>5539249</v>
      </c>
      <c r="P17" s="42">
        <f t="shared" si="2"/>
        <v>3915976.18</v>
      </c>
      <c r="Q17" s="64" t="s">
        <v>49</v>
      </c>
      <c r="R17" s="65" t="s">
        <v>52</v>
      </c>
    </row>
    <row r="18" spans="1:19" s="16" customFormat="1" ht="21" customHeight="1" x14ac:dyDescent="0.3">
      <c r="A18" s="56"/>
      <c r="B18" s="66" t="s">
        <v>53</v>
      </c>
      <c r="C18" s="66"/>
      <c r="D18" s="67"/>
      <c r="E18" s="59">
        <v>28387035.18</v>
      </c>
      <c r="F18" s="59">
        <v>1006517</v>
      </c>
      <c r="G18" s="59">
        <v>3310024.25</v>
      </c>
      <c r="H18" s="59">
        <v>921560.95</v>
      </c>
      <c r="I18" s="59">
        <v>905108.32</v>
      </c>
      <c r="J18" s="59">
        <v>32122335</v>
      </c>
      <c r="K18" s="62" t="s">
        <v>49</v>
      </c>
      <c r="L18" s="59">
        <v>5384794.5800000001</v>
      </c>
      <c r="M18" s="59">
        <v>19911939</v>
      </c>
      <c r="N18" s="59">
        <v>22089370.170000002</v>
      </c>
      <c r="O18" s="59">
        <v>5539249</v>
      </c>
      <c r="P18" s="59">
        <v>3915976.18</v>
      </c>
      <c r="Q18" s="62" t="s">
        <v>49</v>
      </c>
      <c r="R18" s="60"/>
      <c r="S18" s="61" t="s">
        <v>54</v>
      </c>
    </row>
    <row r="19" spans="1:19" s="16" customFormat="1" ht="21" customHeight="1" x14ac:dyDescent="0.3">
      <c r="A19" s="68" t="s">
        <v>55</v>
      </c>
      <c r="B19" s="68"/>
      <c r="C19" s="52"/>
      <c r="D19" s="53"/>
      <c r="E19" s="42">
        <f>SUM(E20)</f>
        <v>15739112.57</v>
      </c>
      <c r="F19" s="42">
        <f t="shared" ref="F19:J19" si="3">SUM(F20)</f>
        <v>339040.53</v>
      </c>
      <c r="G19" s="42">
        <f t="shared" si="3"/>
        <v>773968.65</v>
      </c>
      <c r="H19" s="42">
        <f t="shared" si="3"/>
        <v>530960</v>
      </c>
      <c r="I19" s="42">
        <f t="shared" si="3"/>
        <v>2845</v>
      </c>
      <c r="J19" s="42">
        <f t="shared" si="3"/>
        <v>11487348.68</v>
      </c>
      <c r="K19" s="62" t="s">
        <v>49</v>
      </c>
      <c r="L19" s="42">
        <f>SUM(L20)</f>
        <v>809278</v>
      </c>
      <c r="M19" s="42">
        <f t="shared" ref="M19:P19" si="4">SUM(M20)</f>
        <v>7940401</v>
      </c>
      <c r="N19" s="42">
        <f t="shared" si="4"/>
        <v>5981404.1399999997</v>
      </c>
      <c r="O19" s="42">
        <f t="shared" si="4"/>
        <v>4314326</v>
      </c>
      <c r="P19" s="42">
        <f t="shared" si="4"/>
        <v>1126000</v>
      </c>
      <c r="Q19" s="64" t="s">
        <v>49</v>
      </c>
      <c r="R19" s="65" t="s">
        <v>56</v>
      </c>
    </row>
    <row r="20" spans="1:19" s="16" customFormat="1" ht="21" customHeight="1" x14ac:dyDescent="0.3">
      <c r="A20" s="56"/>
      <c r="B20" s="57" t="s">
        <v>57</v>
      </c>
      <c r="C20" s="57"/>
      <c r="D20" s="58"/>
      <c r="E20" s="59">
        <v>15739112.57</v>
      </c>
      <c r="F20" s="59">
        <v>339040.53</v>
      </c>
      <c r="G20" s="59">
        <v>773968.65</v>
      </c>
      <c r="H20" s="59">
        <v>530960</v>
      </c>
      <c r="I20" s="59">
        <v>2845</v>
      </c>
      <c r="J20" s="59">
        <v>11487348.68</v>
      </c>
      <c r="K20" s="62" t="s">
        <v>49</v>
      </c>
      <c r="L20" s="59">
        <v>809278</v>
      </c>
      <c r="M20" s="59">
        <v>7940401</v>
      </c>
      <c r="N20" s="59">
        <v>5981404.1399999997</v>
      </c>
      <c r="O20" s="59">
        <v>4314326</v>
      </c>
      <c r="P20" s="59">
        <v>1126000</v>
      </c>
      <c r="Q20" s="62" t="s">
        <v>49</v>
      </c>
      <c r="R20" s="60"/>
      <c r="S20" s="69" t="s">
        <v>58</v>
      </c>
    </row>
    <row r="21" spans="1:19" s="16" customFormat="1" ht="21" customHeight="1" x14ac:dyDescent="0.3">
      <c r="A21" s="63" t="s">
        <v>59</v>
      </c>
      <c r="B21" s="63"/>
      <c r="C21" s="52"/>
      <c r="D21" s="53"/>
      <c r="E21" s="42">
        <f>SUM(E22:E25)</f>
        <v>113654759.81999999</v>
      </c>
      <c r="F21" s="42">
        <f t="shared" ref="F21:K21" si="5">SUM(F22:F25)</f>
        <v>3339421.4</v>
      </c>
      <c r="G21" s="42">
        <f t="shared" si="5"/>
        <v>6410033.0099999988</v>
      </c>
      <c r="H21" s="64" t="s">
        <v>49</v>
      </c>
      <c r="I21" s="42">
        <f t="shared" si="5"/>
        <v>1684964.4</v>
      </c>
      <c r="J21" s="42">
        <f t="shared" si="5"/>
        <v>140546873.59999999</v>
      </c>
      <c r="K21" s="42">
        <f t="shared" si="5"/>
        <v>16030172.33</v>
      </c>
      <c r="L21" s="42">
        <f>SUM(L22:L25)</f>
        <v>29245773.5</v>
      </c>
      <c r="M21" s="42">
        <f t="shared" ref="M21:Q21" si="6">SUM(M22:M25)</f>
        <v>71834873.170000002</v>
      </c>
      <c r="N21" s="42">
        <f t="shared" si="6"/>
        <v>60926080.060000002</v>
      </c>
      <c r="O21" s="42">
        <f t="shared" si="6"/>
        <v>43790744.299999997</v>
      </c>
      <c r="P21" s="42">
        <f t="shared" si="6"/>
        <v>22498102.48</v>
      </c>
      <c r="Q21" s="42">
        <f t="shared" si="6"/>
        <v>49000</v>
      </c>
      <c r="R21" s="65" t="s">
        <v>60</v>
      </c>
    </row>
    <row r="22" spans="1:19" s="16" customFormat="1" ht="21" customHeight="1" x14ac:dyDescent="0.3">
      <c r="A22" s="70"/>
      <c r="B22" s="57" t="s">
        <v>61</v>
      </c>
      <c r="C22" s="57"/>
      <c r="D22" s="58"/>
      <c r="E22" s="59">
        <v>23867808.949999999</v>
      </c>
      <c r="F22" s="59">
        <v>1663340.6</v>
      </c>
      <c r="G22" s="59">
        <v>5068181.72</v>
      </c>
      <c r="H22" s="62" t="s">
        <v>49</v>
      </c>
      <c r="I22" s="59">
        <v>1431458</v>
      </c>
      <c r="J22" s="59">
        <v>48185605</v>
      </c>
      <c r="K22" s="59">
        <v>1424250</v>
      </c>
      <c r="L22" s="59">
        <v>7005750.2199999997</v>
      </c>
      <c r="M22" s="59">
        <v>27275828.640000001</v>
      </c>
      <c r="N22" s="59">
        <v>22588736.91</v>
      </c>
      <c r="O22" s="59">
        <v>14685461.300000001</v>
      </c>
      <c r="P22" s="59">
        <v>3944800</v>
      </c>
      <c r="Q22" s="62" t="s">
        <v>49</v>
      </c>
      <c r="R22" s="60"/>
      <c r="S22" s="69" t="s">
        <v>62</v>
      </c>
    </row>
    <row r="23" spans="1:19" s="16" customFormat="1" ht="21" customHeight="1" x14ac:dyDescent="0.3">
      <c r="A23" s="70"/>
      <c r="B23" s="57" t="s">
        <v>63</v>
      </c>
      <c r="C23" s="57"/>
      <c r="D23" s="58"/>
      <c r="E23" s="59">
        <v>20418380.75</v>
      </c>
      <c r="F23" s="59">
        <v>1239374.3999999999</v>
      </c>
      <c r="G23" s="59">
        <v>1021057.14</v>
      </c>
      <c r="H23" s="62" t="s">
        <v>49</v>
      </c>
      <c r="I23" s="59">
        <v>213161</v>
      </c>
      <c r="J23" s="59">
        <v>17850345</v>
      </c>
      <c r="K23" s="59">
        <v>5572921.3300000001</v>
      </c>
      <c r="L23" s="59">
        <v>4671180.76</v>
      </c>
      <c r="M23" s="59">
        <v>15246129.57</v>
      </c>
      <c r="N23" s="59">
        <v>7988634.2999999998</v>
      </c>
      <c r="O23" s="59">
        <v>7275320</v>
      </c>
      <c r="P23" s="59">
        <v>3213185.65</v>
      </c>
      <c r="Q23" s="59">
        <v>20000</v>
      </c>
      <c r="R23" s="60"/>
      <c r="S23" s="69" t="s">
        <v>64</v>
      </c>
    </row>
    <row r="24" spans="1:19" s="16" customFormat="1" ht="21" customHeight="1" x14ac:dyDescent="0.3">
      <c r="A24" s="70"/>
      <c r="B24" s="57" t="s">
        <v>65</v>
      </c>
      <c r="C24" s="57"/>
      <c r="D24" s="58"/>
      <c r="E24" s="59">
        <v>39912590.309999995</v>
      </c>
      <c r="F24" s="59">
        <v>81764.3</v>
      </c>
      <c r="G24" s="59">
        <v>49874.97</v>
      </c>
      <c r="H24" s="62" t="s">
        <v>49</v>
      </c>
      <c r="I24" s="59">
        <v>36845</v>
      </c>
      <c r="J24" s="59">
        <v>43349950</v>
      </c>
      <c r="K24" s="59">
        <v>6016800</v>
      </c>
      <c r="L24" s="59">
        <v>3001738.52</v>
      </c>
      <c r="M24" s="59">
        <v>17468564.309999999</v>
      </c>
      <c r="N24" s="59">
        <v>16365822.289999999</v>
      </c>
      <c r="O24" s="59">
        <v>14905500</v>
      </c>
      <c r="P24" s="59">
        <v>7876744.75</v>
      </c>
      <c r="Q24" s="62" t="s">
        <v>49</v>
      </c>
      <c r="R24" s="60"/>
      <c r="S24" s="69" t="s">
        <v>66</v>
      </c>
    </row>
    <row r="25" spans="1:19" s="16" customFormat="1" ht="21" customHeight="1" x14ac:dyDescent="0.3">
      <c r="A25" s="56"/>
      <c r="B25" s="71" t="s">
        <v>67</v>
      </c>
      <c r="C25" s="71"/>
      <c r="D25" s="72"/>
      <c r="E25" s="59">
        <v>29455979.810000002</v>
      </c>
      <c r="F25" s="59">
        <v>354942.1</v>
      </c>
      <c r="G25" s="59">
        <v>270919.18</v>
      </c>
      <c r="H25" s="62" t="s">
        <v>49</v>
      </c>
      <c r="I25" s="59">
        <v>3500.4</v>
      </c>
      <c r="J25" s="59">
        <v>31160973.600000001</v>
      </c>
      <c r="K25" s="59">
        <v>3016201</v>
      </c>
      <c r="L25" s="59">
        <v>14567104</v>
      </c>
      <c r="M25" s="59">
        <v>11844350.65</v>
      </c>
      <c r="N25" s="59">
        <v>13982886.560000001</v>
      </c>
      <c r="O25" s="59">
        <v>6924463</v>
      </c>
      <c r="P25" s="59">
        <v>7463372.0800000001</v>
      </c>
      <c r="Q25" s="59">
        <v>29000</v>
      </c>
      <c r="S25" s="73" t="s">
        <v>68</v>
      </c>
    </row>
    <row r="26" spans="1:19" s="16" customFormat="1" ht="12" customHeight="1" x14ac:dyDescent="0.25"/>
    <row r="29" spans="1:19" x14ac:dyDescent="0.3">
      <c r="B29" s="16"/>
      <c r="C29" s="74"/>
      <c r="D29" s="16"/>
      <c r="E29" s="16"/>
      <c r="F29" s="16"/>
    </row>
    <row r="30" spans="1:19" x14ac:dyDescent="0.3">
      <c r="B30" s="16"/>
      <c r="C30" s="74"/>
      <c r="D30" s="16"/>
      <c r="E30" s="16"/>
      <c r="F30" s="16"/>
    </row>
  </sheetData>
  <mergeCells count="19">
    <mergeCell ref="B25:D25"/>
    <mergeCell ref="A19:B19"/>
    <mergeCell ref="B20:D20"/>
    <mergeCell ref="A21:B21"/>
    <mergeCell ref="B22:D22"/>
    <mergeCell ref="B23:D23"/>
    <mergeCell ref="B24:D24"/>
    <mergeCell ref="A13:D13"/>
    <mergeCell ref="R13:S13"/>
    <mergeCell ref="B15:D15"/>
    <mergeCell ref="B16:D16"/>
    <mergeCell ref="A17:B17"/>
    <mergeCell ref="B18:D18"/>
    <mergeCell ref="A5:D11"/>
    <mergeCell ref="E5:K5"/>
    <mergeCell ref="L5:Q5"/>
    <mergeCell ref="R5:S11"/>
    <mergeCell ref="E6:K6"/>
    <mergeCell ref="L6:Q6"/>
  </mergeCells>
  <pageMargins left="0.15748031496062992" right="0.15748031496062992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55642-187A-45A0-A4C8-4D9C23ECC9BD}">
  <sheetPr>
    <tabColor rgb="FF00B050"/>
  </sheetPr>
  <dimension ref="A1:AB29"/>
  <sheetViews>
    <sheetView showGridLines="0" tabSelected="1" topLeftCell="A4" zoomScale="99" zoomScaleNormal="99" workbookViewId="0">
      <selection activeCell="K16" sqref="K16"/>
    </sheetView>
  </sheetViews>
  <sheetFormatPr defaultRowHeight="18.75" x14ac:dyDescent="0.3"/>
  <cols>
    <col min="1" max="1" width="1.7109375" style="6" customWidth="1"/>
    <col min="2" max="2" width="6.28515625" style="6" customWidth="1"/>
    <col min="3" max="3" width="4.42578125" style="6" bestFit="1" customWidth="1"/>
    <col min="4" max="4" width="1.5703125" style="6" customWidth="1"/>
    <col min="5" max="5" width="7.7109375" style="6" bestFit="1" customWidth="1"/>
    <col min="6" max="6" width="11.42578125" style="6" bestFit="1" customWidth="1"/>
    <col min="7" max="7" width="6.5703125" style="6" bestFit="1" customWidth="1"/>
    <col min="8" max="8" width="11.140625" style="6" bestFit="1" customWidth="1"/>
    <col min="9" max="9" width="10.28515625" style="6" customWidth="1"/>
    <col min="10" max="10" width="8" style="6" bestFit="1" customWidth="1"/>
    <col min="11" max="11" width="7.5703125" style="6" customWidth="1"/>
    <col min="12" max="13" width="8.42578125" style="6" customWidth="1"/>
    <col min="14" max="14" width="9.5703125" style="6" bestFit="1" customWidth="1"/>
    <col min="15" max="15" width="10" style="6" bestFit="1" customWidth="1"/>
    <col min="16" max="16" width="9.28515625" style="6" bestFit="1" customWidth="1"/>
    <col min="17" max="17" width="8.85546875" style="6" bestFit="1" customWidth="1"/>
    <col min="18" max="18" width="1.28515625" style="6" customWidth="1"/>
    <col min="19" max="19" width="24.140625" style="6" customWidth="1"/>
    <col min="20" max="20" width="2.28515625" style="6" customWidth="1"/>
    <col min="21" max="21" width="5.140625" style="6" hidden="1" customWidth="1"/>
    <col min="22" max="22" width="9.140625" style="6"/>
    <col min="23" max="23" width="9.7109375" style="6" bestFit="1" customWidth="1"/>
    <col min="24" max="16384" width="9.140625" style="6"/>
  </cols>
  <sheetData>
    <row r="1" spans="1:28" s="1" customFormat="1" x14ac:dyDescent="0.3">
      <c r="B1" s="2" t="s">
        <v>0</v>
      </c>
      <c r="C1" s="75">
        <v>2</v>
      </c>
      <c r="D1" s="2" t="s">
        <v>69</v>
      </c>
    </row>
    <row r="2" spans="1:28" s="4" customFormat="1" x14ac:dyDescent="0.3">
      <c r="B2" s="1" t="s">
        <v>2</v>
      </c>
      <c r="C2" s="75">
        <v>2</v>
      </c>
      <c r="D2" s="2" t="s">
        <v>70</v>
      </c>
    </row>
    <row r="3" spans="1:28" s="4" customFormat="1" x14ac:dyDescent="0.3">
      <c r="B3" s="1"/>
      <c r="C3" s="3"/>
      <c r="D3" s="2"/>
      <c r="S3" s="5" t="s">
        <v>4</v>
      </c>
    </row>
    <row r="4" spans="1:28" ht="6" customHeight="1" x14ac:dyDescent="0.3"/>
    <row r="5" spans="1:28" s="16" customFormat="1" ht="21" customHeight="1" x14ac:dyDescent="0.25">
      <c r="A5" s="7" t="s">
        <v>5</v>
      </c>
      <c r="B5" s="7"/>
      <c r="C5" s="7"/>
      <c r="D5" s="8"/>
      <c r="E5" s="9" t="s">
        <v>6</v>
      </c>
      <c r="F5" s="10"/>
      <c r="G5" s="10"/>
      <c r="H5" s="10"/>
      <c r="I5" s="10"/>
      <c r="J5" s="10"/>
      <c r="K5" s="11"/>
      <c r="L5" s="12" t="s">
        <v>7</v>
      </c>
      <c r="M5" s="13"/>
      <c r="N5" s="13"/>
      <c r="O5" s="13"/>
      <c r="P5" s="13"/>
      <c r="Q5" s="13"/>
      <c r="R5" s="14" t="s">
        <v>8</v>
      </c>
      <c r="S5" s="15"/>
    </row>
    <row r="6" spans="1:28" s="16" customFormat="1" ht="21" customHeight="1" x14ac:dyDescent="0.25">
      <c r="A6" s="17"/>
      <c r="B6" s="17"/>
      <c r="C6" s="17"/>
      <c r="D6" s="18"/>
      <c r="E6" s="19" t="s">
        <v>9</v>
      </c>
      <c r="F6" s="20"/>
      <c r="G6" s="20"/>
      <c r="H6" s="20"/>
      <c r="I6" s="20"/>
      <c r="J6" s="20"/>
      <c r="K6" s="21"/>
      <c r="L6" s="22" t="s">
        <v>10</v>
      </c>
      <c r="M6" s="23"/>
      <c r="N6" s="23"/>
      <c r="O6" s="23"/>
      <c r="P6" s="23"/>
      <c r="Q6" s="23"/>
      <c r="R6" s="24"/>
      <c r="S6" s="25"/>
    </row>
    <row r="7" spans="1:28" s="16" customFormat="1" ht="21" customHeight="1" x14ac:dyDescent="0.25">
      <c r="A7" s="17"/>
      <c r="B7" s="17"/>
      <c r="C7" s="17"/>
      <c r="D7" s="18"/>
      <c r="E7" s="26"/>
      <c r="F7" s="26" t="s">
        <v>11</v>
      </c>
      <c r="G7" s="26"/>
      <c r="H7" s="26"/>
      <c r="I7" s="26"/>
      <c r="K7" s="27"/>
      <c r="L7" s="28"/>
      <c r="M7" s="28"/>
      <c r="N7" s="28"/>
      <c r="O7" s="28"/>
      <c r="P7" s="28"/>
      <c r="Q7" s="28"/>
      <c r="R7" s="24"/>
      <c r="S7" s="25"/>
      <c r="V7" s="29"/>
      <c r="W7" s="29"/>
    </row>
    <row r="8" spans="1:28" s="16" customFormat="1" ht="21" customHeight="1" x14ac:dyDescent="0.25">
      <c r="A8" s="17"/>
      <c r="B8" s="17"/>
      <c r="C8" s="17"/>
      <c r="D8" s="18"/>
      <c r="E8" s="26" t="s">
        <v>12</v>
      </c>
      <c r="F8" s="26" t="s">
        <v>13</v>
      </c>
      <c r="G8" s="26"/>
      <c r="H8" s="26" t="s">
        <v>14</v>
      </c>
      <c r="I8" s="26"/>
      <c r="J8" s="28"/>
      <c r="K8" s="26"/>
      <c r="L8" s="28"/>
      <c r="M8" s="28"/>
      <c r="N8" s="28"/>
      <c r="O8" s="28"/>
      <c r="P8" s="28"/>
      <c r="Q8" s="28"/>
      <c r="R8" s="24"/>
      <c r="S8" s="25"/>
      <c r="V8" s="29"/>
      <c r="W8" s="29"/>
    </row>
    <row r="9" spans="1:28" s="16" customFormat="1" ht="21" customHeight="1" x14ac:dyDescent="0.25">
      <c r="A9" s="17"/>
      <c r="B9" s="17"/>
      <c r="C9" s="17"/>
      <c r="D9" s="18"/>
      <c r="E9" s="30" t="s">
        <v>15</v>
      </c>
      <c r="F9" s="26" t="s">
        <v>16</v>
      </c>
      <c r="G9" s="26"/>
      <c r="H9" s="29" t="s">
        <v>17</v>
      </c>
      <c r="I9" s="26"/>
      <c r="J9" s="28"/>
      <c r="K9" s="26"/>
      <c r="L9" s="28" t="s">
        <v>18</v>
      </c>
      <c r="M9" s="28"/>
      <c r="N9" s="28"/>
      <c r="O9" s="28"/>
      <c r="P9" s="28"/>
      <c r="Q9" s="28"/>
      <c r="R9" s="24"/>
      <c r="S9" s="25"/>
      <c r="V9" s="29"/>
      <c r="W9" s="29"/>
    </row>
    <row r="10" spans="1:28" s="16" customFormat="1" ht="21" customHeight="1" x14ac:dyDescent="0.25">
      <c r="A10" s="17"/>
      <c r="B10" s="17"/>
      <c r="C10" s="17"/>
      <c r="D10" s="18"/>
      <c r="E10" s="30" t="s">
        <v>19</v>
      </c>
      <c r="F10" s="31" t="s">
        <v>20</v>
      </c>
      <c r="G10" s="26" t="s">
        <v>21</v>
      </c>
      <c r="H10" s="31" t="s">
        <v>22</v>
      </c>
      <c r="I10" s="26" t="s">
        <v>23</v>
      </c>
      <c r="J10" s="28" t="s">
        <v>24</v>
      </c>
      <c r="K10" s="26" t="s">
        <v>25</v>
      </c>
      <c r="L10" s="32" t="s">
        <v>26</v>
      </c>
      <c r="M10" s="28" t="s">
        <v>27</v>
      </c>
      <c r="N10" s="28" t="s">
        <v>28</v>
      </c>
      <c r="O10" s="28" t="s">
        <v>29</v>
      </c>
      <c r="P10" s="28" t="s">
        <v>30</v>
      </c>
      <c r="Q10" s="28" t="s">
        <v>31</v>
      </c>
      <c r="R10" s="24"/>
      <c r="S10" s="25"/>
      <c r="V10" s="29"/>
      <c r="W10" s="29"/>
    </row>
    <row r="11" spans="1:28" s="16" customFormat="1" ht="21" customHeight="1" x14ac:dyDescent="0.25">
      <c r="A11" s="20"/>
      <c r="B11" s="20"/>
      <c r="C11" s="20"/>
      <c r="D11" s="21"/>
      <c r="E11" s="33" t="s">
        <v>19</v>
      </c>
      <c r="F11" s="33" t="s">
        <v>32</v>
      </c>
      <c r="G11" s="33" t="s">
        <v>33</v>
      </c>
      <c r="H11" s="33" t="s">
        <v>34</v>
      </c>
      <c r="I11" s="33" t="s">
        <v>35</v>
      </c>
      <c r="J11" s="34" t="s">
        <v>36</v>
      </c>
      <c r="K11" s="33" t="s">
        <v>37</v>
      </c>
      <c r="L11" s="34" t="s">
        <v>38</v>
      </c>
      <c r="M11" s="34" t="s">
        <v>39</v>
      </c>
      <c r="N11" s="34" t="s">
        <v>40</v>
      </c>
      <c r="O11" s="34" t="s">
        <v>41</v>
      </c>
      <c r="P11" s="34" t="s">
        <v>36</v>
      </c>
      <c r="Q11" s="33" t="s">
        <v>37</v>
      </c>
      <c r="R11" s="35"/>
      <c r="S11" s="36"/>
      <c r="V11" s="29"/>
      <c r="W11" s="29"/>
    </row>
    <row r="12" spans="1:28" s="16" customFormat="1" ht="3" customHeight="1" x14ac:dyDescent="0.25">
      <c r="A12" s="37"/>
      <c r="B12" s="37"/>
      <c r="C12" s="37"/>
      <c r="D12" s="38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S12" s="37"/>
    </row>
    <row r="13" spans="1:28" s="16" customFormat="1" ht="21" customHeight="1" x14ac:dyDescent="0.25">
      <c r="A13" s="63" t="s">
        <v>71</v>
      </c>
      <c r="B13" s="63"/>
      <c r="C13" s="52"/>
      <c r="D13" s="53"/>
      <c r="E13" s="42">
        <f>SUM(E14:E15)</f>
        <v>52958200.740000002</v>
      </c>
      <c r="F13" s="42">
        <f t="shared" ref="F13:K13" si="0">SUM(F14:F15)</f>
        <v>855870.2</v>
      </c>
      <c r="G13" s="42">
        <f t="shared" si="0"/>
        <v>3967545.4000000004</v>
      </c>
      <c r="H13" s="42">
        <f t="shared" si="0"/>
        <v>2648984.3200000003</v>
      </c>
      <c r="I13" s="42">
        <f t="shared" si="0"/>
        <v>1001244</v>
      </c>
      <c r="J13" s="42">
        <f t="shared" si="0"/>
        <v>55173591.68</v>
      </c>
      <c r="K13" s="42">
        <f t="shared" si="0"/>
        <v>2723121.94</v>
      </c>
      <c r="L13" s="43">
        <f>SUM(L14:L15)</f>
        <v>7950070.6799999997</v>
      </c>
      <c r="M13" s="43">
        <f t="shared" ref="M13:Q13" si="1">SUM(M14:M15)</f>
        <v>14631981</v>
      </c>
      <c r="N13" s="43">
        <f t="shared" si="1"/>
        <v>5730851.1200000001</v>
      </c>
      <c r="O13" s="43">
        <f t="shared" si="1"/>
        <v>11110759</v>
      </c>
      <c r="P13" s="43">
        <f t="shared" si="1"/>
        <v>1276194.8500000001</v>
      </c>
      <c r="Q13" s="43">
        <f t="shared" si="1"/>
        <v>25000</v>
      </c>
      <c r="R13" s="76" t="s">
        <v>72</v>
      </c>
      <c r="S13" s="77"/>
      <c r="W13" s="55"/>
      <c r="X13" s="55"/>
      <c r="Y13" s="55"/>
      <c r="Z13" s="55"/>
      <c r="AA13" s="55"/>
      <c r="AB13" s="55"/>
    </row>
    <row r="14" spans="1:28" s="16" customFormat="1" ht="21" customHeight="1" x14ac:dyDescent="0.3">
      <c r="A14" s="56"/>
      <c r="B14" s="57" t="s">
        <v>73</v>
      </c>
      <c r="C14" s="57"/>
      <c r="D14" s="58"/>
      <c r="E14" s="59">
        <v>31498720.050000001</v>
      </c>
      <c r="F14" s="59">
        <v>599870.19999999995</v>
      </c>
      <c r="G14" s="59">
        <v>3361463.47</v>
      </c>
      <c r="H14" s="59">
        <v>1075907.32</v>
      </c>
      <c r="I14" s="59">
        <v>881471</v>
      </c>
      <c r="J14" s="59">
        <v>37318186.100000001</v>
      </c>
      <c r="K14" s="62" t="s">
        <v>49</v>
      </c>
      <c r="L14" s="62" t="s">
        <v>49</v>
      </c>
      <c r="M14" s="59">
        <v>2848320</v>
      </c>
      <c r="N14" s="62" t="s">
        <v>49</v>
      </c>
      <c r="O14" s="62" t="s">
        <v>49</v>
      </c>
      <c r="P14" s="62" t="s">
        <v>49</v>
      </c>
      <c r="Q14" s="62" t="s">
        <v>49</v>
      </c>
      <c r="S14" s="69" t="s">
        <v>74</v>
      </c>
    </row>
    <row r="15" spans="1:28" s="16" customFormat="1" ht="21" customHeight="1" x14ac:dyDescent="0.25">
      <c r="A15" s="56"/>
      <c r="B15" s="57" t="s">
        <v>75</v>
      </c>
      <c r="C15" s="57"/>
      <c r="D15" s="58"/>
      <c r="E15" s="59">
        <v>21459480.690000001</v>
      </c>
      <c r="F15" s="59">
        <v>256000</v>
      </c>
      <c r="G15" s="59">
        <v>606081.93000000005</v>
      </c>
      <c r="H15" s="59">
        <v>1573077</v>
      </c>
      <c r="I15" s="59">
        <v>119773</v>
      </c>
      <c r="J15" s="59">
        <v>17855405.579999998</v>
      </c>
      <c r="K15" s="59">
        <v>2723121.94</v>
      </c>
      <c r="L15" s="59">
        <v>7950070.6799999997</v>
      </c>
      <c r="M15" s="59">
        <v>11783661</v>
      </c>
      <c r="N15" s="59">
        <v>5730851.1200000001</v>
      </c>
      <c r="O15" s="59">
        <v>11110759</v>
      </c>
      <c r="P15" s="59">
        <v>1276194.8500000001</v>
      </c>
      <c r="Q15" s="59">
        <v>25000</v>
      </c>
      <c r="S15" s="69" t="s">
        <v>76</v>
      </c>
      <c r="W15" s="78"/>
    </row>
    <row r="16" spans="1:28" s="16" customFormat="1" ht="21" customHeight="1" x14ac:dyDescent="0.3">
      <c r="A16" s="63" t="s">
        <v>77</v>
      </c>
      <c r="B16" s="63"/>
      <c r="C16" s="52"/>
      <c r="D16" s="53"/>
      <c r="E16" s="42">
        <f>SUM(E17)</f>
        <v>29229263.68</v>
      </c>
      <c r="F16" s="42">
        <f t="shared" ref="F16:K16" si="2">SUM(F17)</f>
        <v>592154.30000000005</v>
      </c>
      <c r="G16" s="42">
        <f t="shared" si="2"/>
        <v>762060.29</v>
      </c>
      <c r="H16" s="64" t="s">
        <v>49</v>
      </c>
      <c r="I16" s="42">
        <f t="shared" si="2"/>
        <v>103574</v>
      </c>
      <c r="J16" s="42">
        <f t="shared" si="2"/>
        <v>30170525.469999999</v>
      </c>
      <c r="K16" s="42">
        <f t="shared" si="2"/>
        <v>3034385</v>
      </c>
      <c r="L16" s="42">
        <f>SUM(L17)</f>
        <v>13655992.83</v>
      </c>
      <c r="M16" s="42">
        <f t="shared" ref="M16:P16" si="3">SUM(M17)</f>
        <v>20183213</v>
      </c>
      <c r="N16" s="42">
        <f t="shared" si="3"/>
        <v>14540288.640000001</v>
      </c>
      <c r="O16" s="42">
        <f t="shared" si="3"/>
        <v>6867945.4800000004</v>
      </c>
      <c r="P16" s="42">
        <f t="shared" si="3"/>
        <v>4233138.8</v>
      </c>
      <c r="Q16" s="64" t="s">
        <v>49</v>
      </c>
      <c r="R16" s="76" t="s">
        <v>78</v>
      </c>
      <c r="S16" s="77"/>
    </row>
    <row r="17" spans="1:19" s="16" customFormat="1" ht="21" customHeight="1" x14ac:dyDescent="0.3">
      <c r="A17" s="79"/>
      <c r="B17" s="57" t="s">
        <v>79</v>
      </c>
      <c r="C17" s="57"/>
      <c r="D17" s="58"/>
      <c r="E17" s="59">
        <v>29229263.68</v>
      </c>
      <c r="F17" s="59">
        <v>592154.30000000005</v>
      </c>
      <c r="G17" s="59">
        <v>762060.29</v>
      </c>
      <c r="H17" s="62" t="s">
        <v>49</v>
      </c>
      <c r="I17" s="59">
        <v>103574</v>
      </c>
      <c r="J17" s="59">
        <v>30170525.469999999</v>
      </c>
      <c r="K17" s="59">
        <v>3034385</v>
      </c>
      <c r="L17" s="59">
        <v>13655992.83</v>
      </c>
      <c r="M17" s="59">
        <v>20183213</v>
      </c>
      <c r="N17" s="59">
        <v>14540288.640000001</v>
      </c>
      <c r="O17" s="59">
        <v>6867945.4800000004</v>
      </c>
      <c r="P17" s="59">
        <v>4233138.8</v>
      </c>
      <c r="Q17" s="62" t="s">
        <v>49</v>
      </c>
      <c r="S17" s="80" t="s">
        <v>80</v>
      </c>
    </row>
    <row r="18" spans="1:19" s="16" customFormat="1" ht="21" customHeight="1" x14ac:dyDescent="0.3">
      <c r="A18" s="63" t="s">
        <v>81</v>
      </c>
      <c r="B18" s="63"/>
      <c r="C18" s="52"/>
      <c r="D18" s="53"/>
      <c r="E18" s="42">
        <f>SUM(E19)</f>
        <v>25519532.400000002</v>
      </c>
      <c r="F18" s="42">
        <f t="shared" ref="F18:K18" si="4">SUM(F19)</f>
        <v>1265967.8999999999</v>
      </c>
      <c r="G18" s="42">
        <f t="shared" si="4"/>
        <v>554988.04</v>
      </c>
      <c r="H18" s="64" t="s">
        <v>49</v>
      </c>
      <c r="I18" s="42">
        <f t="shared" si="4"/>
        <v>91570</v>
      </c>
      <c r="J18" s="42">
        <f t="shared" si="4"/>
        <v>28013023.149999999</v>
      </c>
      <c r="K18" s="42">
        <f t="shared" si="4"/>
        <v>11274247</v>
      </c>
      <c r="L18" s="42">
        <f>SUM(L19)</f>
        <v>6519448.6299999999</v>
      </c>
      <c r="M18" s="42">
        <f t="shared" ref="M18:Q18" si="5">SUM(M19)</f>
        <v>15983919</v>
      </c>
      <c r="N18" s="42">
        <f t="shared" si="5"/>
        <v>14958073.24</v>
      </c>
      <c r="O18" s="42">
        <f t="shared" si="5"/>
        <v>6177006.1500000004</v>
      </c>
      <c r="P18" s="42">
        <f t="shared" si="5"/>
        <v>8011919.9299999997</v>
      </c>
      <c r="Q18" s="42">
        <f t="shared" si="5"/>
        <v>25000</v>
      </c>
      <c r="R18" s="76" t="s">
        <v>82</v>
      </c>
      <c r="S18" s="77"/>
    </row>
    <row r="19" spans="1:19" s="16" customFormat="1" ht="21" customHeight="1" x14ac:dyDescent="0.3">
      <c r="A19" s="56"/>
      <c r="B19" s="57" t="s">
        <v>83</v>
      </c>
      <c r="C19" s="57"/>
      <c r="D19" s="58"/>
      <c r="E19" s="59">
        <v>25519532.400000002</v>
      </c>
      <c r="F19" s="59">
        <v>1265967.8999999999</v>
      </c>
      <c r="G19" s="59">
        <v>554988.04</v>
      </c>
      <c r="H19" s="62" t="s">
        <v>49</v>
      </c>
      <c r="I19" s="59">
        <v>91570</v>
      </c>
      <c r="J19" s="59">
        <v>28013023.149999999</v>
      </c>
      <c r="K19" s="59">
        <v>11274247</v>
      </c>
      <c r="L19" s="59">
        <v>6519448.6299999999</v>
      </c>
      <c r="M19" s="59">
        <v>15983919</v>
      </c>
      <c r="N19" s="59">
        <v>14958073.24</v>
      </c>
      <c r="O19" s="59">
        <v>6177006.1500000004</v>
      </c>
      <c r="P19" s="59">
        <v>8011919.9299999997</v>
      </c>
      <c r="Q19" s="59">
        <v>25000</v>
      </c>
      <c r="S19" s="69" t="s">
        <v>84</v>
      </c>
    </row>
    <row r="20" spans="1:19" s="16" customFormat="1" ht="21" customHeight="1" x14ac:dyDescent="0.3">
      <c r="A20" s="63" t="s">
        <v>85</v>
      </c>
      <c r="B20" s="63"/>
      <c r="C20" s="52"/>
      <c r="D20" s="53"/>
      <c r="E20" s="42">
        <f>SUM(E21)</f>
        <v>27164572.039999999</v>
      </c>
      <c r="F20" s="42">
        <f t="shared" ref="F20:K20" si="6">SUM(F21)</f>
        <v>533795.80000000005</v>
      </c>
      <c r="G20" s="42">
        <f t="shared" si="6"/>
        <v>431778.8</v>
      </c>
      <c r="H20" s="42">
        <f t="shared" si="6"/>
        <v>3803900.92</v>
      </c>
      <c r="I20" s="42">
        <f t="shared" si="6"/>
        <v>468390</v>
      </c>
      <c r="J20" s="42">
        <f t="shared" si="6"/>
        <v>22070282.399999999</v>
      </c>
      <c r="K20" s="42">
        <f t="shared" si="6"/>
        <v>2346303.2799999998</v>
      </c>
      <c r="L20" s="42">
        <f>SUM(L21)</f>
        <v>11515925.93</v>
      </c>
      <c r="M20" s="42">
        <f t="shared" ref="M20:P20" si="7">SUM(M21)</f>
        <v>16002880</v>
      </c>
      <c r="N20" s="42">
        <f t="shared" si="7"/>
        <v>11145957.210000001</v>
      </c>
      <c r="O20" s="42">
        <f t="shared" si="7"/>
        <v>400762.8</v>
      </c>
      <c r="P20" s="42">
        <f t="shared" si="7"/>
        <v>4071180</v>
      </c>
      <c r="Q20" s="64" t="s">
        <v>49</v>
      </c>
      <c r="R20" s="81" t="s">
        <v>86</v>
      </c>
      <c r="S20" s="77"/>
    </row>
    <row r="21" spans="1:19" s="16" customFormat="1" ht="21" customHeight="1" x14ac:dyDescent="0.3">
      <c r="A21" s="56"/>
      <c r="B21" s="57" t="s">
        <v>87</v>
      </c>
      <c r="C21" s="57"/>
      <c r="D21" s="58"/>
      <c r="E21" s="59">
        <v>27164572.039999999</v>
      </c>
      <c r="F21" s="59">
        <v>533795.80000000005</v>
      </c>
      <c r="G21" s="59">
        <v>431778.8</v>
      </c>
      <c r="H21" s="59">
        <v>3803900.92</v>
      </c>
      <c r="I21" s="59">
        <v>468390</v>
      </c>
      <c r="J21" s="59">
        <v>22070282.399999999</v>
      </c>
      <c r="K21" s="59">
        <v>2346303.2799999998</v>
      </c>
      <c r="L21" s="59">
        <v>11515925.93</v>
      </c>
      <c r="M21" s="59">
        <v>16002880</v>
      </c>
      <c r="N21" s="59">
        <v>11145957.210000001</v>
      </c>
      <c r="O21" s="59">
        <v>400762.8</v>
      </c>
      <c r="P21" s="59">
        <v>4071180</v>
      </c>
      <c r="Q21" s="62" t="s">
        <v>49</v>
      </c>
      <c r="S21" s="80" t="s">
        <v>88</v>
      </c>
    </row>
    <row r="22" spans="1:19" s="16" customFormat="1" ht="21" customHeight="1" x14ac:dyDescent="0.3">
      <c r="A22" s="82"/>
      <c r="B22" s="83"/>
      <c r="C22" s="83"/>
      <c r="D22" s="84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6"/>
      <c r="R22" s="87"/>
      <c r="S22" s="88"/>
    </row>
    <row r="23" spans="1:19" s="16" customFormat="1" ht="3" customHeight="1" x14ac:dyDescent="0.25"/>
    <row r="24" spans="1:19" s="16" customFormat="1" ht="3" customHeight="1" x14ac:dyDescent="0.25"/>
    <row r="25" spans="1:19" s="89" customFormat="1" ht="17.25" x14ac:dyDescent="0.3">
      <c r="A25" s="74" t="s">
        <v>89</v>
      </c>
      <c r="C25" s="74" t="s">
        <v>90</v>
      </c>
      <c r="D25" s="74"/>
      <c r="E25" s="74"/>
      <c r="M25" s="74" t="s">
        <v>91</v>
      </c>
    </row>
    <row r="28" spans="1:19" x14ac:dyDescent="0.3">
      <c r="B28" s="16"/>
      <c r="C28" s="74"/>
      <c r="D28" s="16"/>
      <c r="E28" s="16"/>
      <c r="F28" s="16"/>
    </row>
    <row r="29" spans="1:19" x14ac:dyDescent="0.3">
      <c r="B29" s="16"/>
      <c r="C29" s="74"/>
      <c r="D29" s="16"/>
      <c r="E29" s="16"/>
      <c r="F29" s="16"/>
    </row>
  </sheetData>
  <mergeCells count="16">
    <mergeCell ref="B19:D19"/>
    <mergeCell ref="A20:B20"/>
    <mergeCell ref="B21:D21"/>
    <mergeCell ref="B22:D22"/>
    <mergeCell ref="A13:B13"/>
    <mergeCell ref="B14:D14"/>
    <mergeCell ref="B15:D15"/>
    <mergeCell ref="A16:B16"/>
    <mergeCell ref="B17:D17"/>
    <mergeCell ref="A18:B18"/>
    <mergeCell ref="A5:D11"/>
    <mergeCell ref="E5:K5"/>
    <mergeCell ref="L5:Q5"/>
    <mergeCell ref="R5:S11"/>
    <mergeCell ref="E6:K6"/>
    <mergeCell ref="L6:Q6"/>
  </mergeCells>
  <pageMargins left="0.15748031496062992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T-2-1</vt:lpstr>
      <vt:lpstr>T-2-2</vt:lpstr>
      <vt:lpstr>'T-2-1'!Print_Area</vt:lpstr>
      <vt:lpstr>'T-2-2'!Print_Area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2019-12-06T03:50:11Z</dcterms:created>
  <dcterms:modified xsi:type="dcterms:W3CDTF">2019-12-06T03:52:05Z</dcterms:modified>
</cp:coreProperties>
</file>