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2ok" sheetId="5" r:id="rId1"/>
  </sheets>
  <definedNames>
    <definedName name="_xlnm.Print_Area" localSheetId="0">ตารางที่2ok!$A$1:$D$39</definedName>
  </definedNames>
  <calcPr calcId="144525"/>
</workbook>
</file>

<file path=xl/calcChain.xml><?xml version="1.0" encoding="utf-8"?>
<calcChain xmlns="http://schemas.openxmlformats.org/spreadsheetml/2006/main">
  <c r="B13" i="5" l="1"/>
  <c r="B12" i="5"/>
  <c r="B7" i="5"/>
  <c r="B8" i="5"/>
  <c r="B9" i="5"/>
  <c r="B10" i="5"/>
  <c r="B20" i="5"/>
  <c r="B18" i="5"/>
  <c r="B17" i="5"/>
  <c r="B16" i="5"/>
  <c r="D15" i="5"/>
  <c r="C15" i="5"/>
  <c r="D11" i="5"/>
  <c r="C11" i="5"/>
  <c r="B11" i="5" l="1"/>
  <c r="C6" i="5"/>
  <c r="B15" i="5"/>
  <c r="D6" i="5"/>
  <c r="D28" i="5" l="1"/>
  <c r="D24" i="5"/>
  <c r="D26" i="5"/>
  <c r="D23" i="5"/>
  <c r="D25" i="5"/>
  <c r="C24" i="5"/>
  <c r="C25" i="5"/>
  <c r="C23" i="5"/>
  <c r="B6" i="5"/>
  <c r="B23" i="5" s="1"/>
  <c r="D30" i="5"/>
  <c r="D32" i="5"/>
  <c r="D34" i="5"/>
  <c r="D36" i="5"/>
  <c r="D29" i="5"/>
  <c r="D33" i="5"/>
  <c r="D35" i="5"/>
  <c r="C29" i="5"/>
  <c r="C33" i="5"/>
  <c r="C35" i="5"/>
  <c r="C26" i="5"/>
  <c r="C28" i="5"/>
  <c r="C30" i="5"/>
  <c r="C32" i="5"/>
  <c r="C34" i="5"/>
  <c r="C36" i="5"/>
  <c r="D31" i="5" l="1"/>
  <c r="C31" i="5"/>
  <c r="C27" i="5"/>
  <c r="C22" i="5" s="1"/>
  <c r="D27" i="5"/>
  <c r="B35" i="5"/>
  <c r="B30" i="5"/>
  <c r="B32" i="5"/>
  <c r="B24" i="5"/>
  <c r="B34" i="5"/>
  <c r="B33" i="5"/>
  <c r="B29" i="5"/>
  <c r="B26" i="5"/>
  <c r="B28" i="5"/>
  <c r="B27" i="5" s="1"/>
  <c r="B36" i="5"/>
  <c r="B22" i="5" l="1"/>
  <c r="D22" i="5"/>
  <c r="B31" i="5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<sst xmlns="http://schemas.openxmlformats.org/spreadsheetml/2006/main" count="41" uniqueCount="26">
  <si>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</si>
  <si>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</si>
  <si>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</si>
  <si>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</si>
  <si>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</si>
  <si>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</si>
  <si>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</si>
  <si>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</si>
  <si>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</si>
  <si>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</si>
  <si>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</si>
  <si>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</si>
  <si>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</si>
  <si>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</si>
  <si>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</si>
  <si>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</si>
  <si>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</si>
  <si>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</si>
  <si>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</si>
  <si>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</si>
  <si>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</si>
  <si>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</si>
  <si>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</si>
  <si>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</si>
  <si>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เดือนเมษายน พ.ศ. 2562</t>
  </si>
  <si>
    <t xml:space="preserve">               เดือน เมษายน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</si>
</sst>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189" fontId="4" fillId="0" borderId="2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7" fillId="0" borderId="0" xfId="0" applyFont="1"/>
    <xf numFmtId="188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8" fillId="0" borderId="0" xfId="0" applyFont="1"/>
    <xf numFmtId="3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showGridLines="0" tabSelected="1" view="pageBreakPreview" zoomScale="80" zoomScaleNormal="75" zoomScaleSheetLayoutView="80" workbookViewId="0">
      <selection activeCell="G13" sqref="G13"/>
    </sheetView>
  </sheetViews>
  <sheetFormatPr defaultRowHeight="26.25" customHeight="1" x14ac:dyDescent="0.6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7.75" x14ac:dyDescent="0.65">
      <c r="A1" s="2" t="s">
        <v>22</v>
      </c>
      <c r="B1" s="1"/>
      <c r="C1" s="1"/>
      <c r="D1" s="1"/>
    </row>
    <row r="2" spans="1:4" ht="27.75" x14ac:dyDescent="0.65">
      <c r="A2" s="2" t="s">
        <v>25</v>
      </c>
    </row>
    <row r="3" spans="1:4" ht="8.25" customHeight="1" x14ac:dyDescent="0.65"/>
    <row r="4" spans="1:4" s="2" customFormat="1" ht="30" customHeight="1" x14ac:dyDescent="0.65">
      <c r="A4" s="4" t="s">
        <v>5</v>
      </c>
      <c r="B4" s="5" t="s">
        <v>0</v>
      </c>
      <c r="C4" s="5" t="s">
        <v>1</v>
      </c>
      <c r="D4" s="5" t="s">
        <v>2</v>
      </c>
    </row>
    <row r="5" spans="1:4" s="2" customFormat="1" ht="27.75" x14ac:dyDescent="0.65">
      <c r="B5" s="24" t="s">
        <v>20</v>
      </c>
      <c r="C5" s="24"/>
      <c r="D5" s="24"/>
    </row>
    <row r="6" spans="1:4" s="7" customFormat="1" ht="24.95" customHeight="1" x14ac:dyDescent="0.5">
      <c r="A6" s="6" t="s">
        <v>3</v>
      </c>
      <c r="B6" s="20">
        <f>C6+D6</f>
        <v>445573</v>
      </c>
      <c r="C6" s="20">
        <f>C7+C8+C9+C10+C11+C15</f>
        <v>219763</v>
      </c>
      <c r="D6" s="20">
        <f>D7+D8+D9+D10+D11+D15+D20</f>
        <v>225810</v>
      </c>
    </row>
    <row r="7" spans="1:4" s="9" customFormat="1" ht="24.95" customHeight="1" x14ac:dyDescent="0.65">
      <c r="A7" s="10" t="s">
        <v>7</v>
      </c>
      <c r="B7" s="8">
        <f>C7+D7</f>
        <v>12704</v>
      </c>
      <c r="C7" s="22">
        <v>5775</v>
      </c>
      <c r="D7" s="22">
        <v>6929</v>
      </c>
    </row>
    <row r="8" spans="1:4" s="9" customFormat="1" ht="24.95" customHeight="1" x14ac:dyDescent="0.65">
      <c r="A8" s="1" t="s">
        <v>6</v>
      </c>
      <c r="B8" s="8">
        <f>C8+D8</f>
        <v>140034</v>
      </c>
      <c r="C8" s="22">
        <v>63995</v>
      </c>
      <c r="D8" s="22">
        <v>76039</v>
      </c>
    </row>
    <row r="9" spans="1:4" s="9" customFormat="1" ht="24.95" customHeight="1" x14ac:dyDescent="0.65">
      <c r="A9" s="11" t="s">
        <v>8</v>
      </c>
      <c r="B9" s="8">
        <f>C9+D9</f>
        <v>106244</v>
      </c>
      <c r="C9" s="22">
        <v>53701</v>
      </c>
      <c r="D9" s="22">
        <v>52543</v>
      </c>
    </row>
    <row r="10" spans="1:4" s="9" customFormat="1" ht="24.95" customHeight="1" x14ac:dyDescent="0.65">
      <c r="A10" s="11" t="s">
        <v>9</v>
      </c>
      <c r="B10" s="8">
        <f>C10+D10</f>
        <v>79136</v>
      </c>
      <c r="C10" s="22">
        <v>42396</v>
      </c>
      <c r="D10" s="22">
        <v>36740</v>
      </c>
    </row>
    <row r="11" spans="1:4" ht="24.95" customHeight="1" x14ac:dyDescent="0.65">
      <c r="A11" s="1" t="s">
        <v>10</v>
      </c>
      <c r="B11" s="8">
        <f>SUM(C11:D11)</f>
        <v>57979</v>
      </c>
      <c r="C11" s="22">
        <f>SUM(C12:C13)</f>
        <v>29250</v>
      </c>
      <c r="D11" s="22">
        <f>SUM(D12:D13)</f>
        <v>28729</v>
      </c>
    </row>
    <row r="12" spans="1:4" ht="24.95" customHeight="1" x14ac:dyDescent="0.65">
      <c r="A12" s="11" t="s">
        <v>11</v>
      </c>
      <c r="B12" s="8">
        <f>C12+D12</f>
        <v>49109</v>
      </c>
      <c r="C12" s="22">
        <v>24213</v>
      </c>
      <c r="D12" s="22">
        <v>24896</v>
      </c>
    </row>
    <row r="13" spans="1:4" ht="24.95" customHeight="1" x14ac:dyDescent="0.65">
      <c r="A13" s="11" t="s">
        <v>12</v>
      </c>
      <c r="B13" s="8">
        <f>C13+D13</f>
        <v>8870</v>
      </c>
      <c r="C13" s="22">
        <v>5037</v>
      </c>
      <c r="D13" s="22">
        <v>3833</v>
      </c>
    </row>
    <row r="14" spans="1:4" ht="24.95" customHeight="1" x14ac:dyDescent="0.65">
      <c r="A14" s="12" t="s">
        <v>19</v>
      </c>
      <c r="B14" s="13">
        <v>0</v>
      </c>
      <c r="C14" s="23">
        <v>0</v>
      </c>
      <c r="D14" s="23">
        <v>0</v>
      </c>
    </row>
    <row r="15" spans="1:4" ht="24.95" customHeight="1" x14ac:dyDescent="0.65">
      <c r="A15" s="1" t="s">
        <v>13</v>
      </c>
      <c r="B15" s="8">
        <f>SUM(C15:D15)</f>
        <v>49131</v>
      </c>
      <c r="C15" s="22">
        <f>SUM(C16:C18)</f>
        <v>24646</v>
      </c>
      <c r="D15" s="22">
        <f>SUM(D16:D18)</f>
        <v>24485</v>
      </c>
    </row>
    <row r="16" spans="1:4" s="9" customFormat="1" ht="24.95" customHeight="1" x14ac:dyDescent="0.65">
      <c r="A16" s="12" t="s">
        <v>14</v>
      </c>
      <c r="B16" s="8">
        <f>C16+D16</f>
        <v>23103</v>
      </c>
      <c r="C16" s="22">
        <v>11299</v>
      </c>
      <c r="D16" s="22">
        <v>11804</v>
      </c>
    </row>
    <row r="17" spans="1:4" s="9" customFormat="1" ht="24.95" customHeight="1" x14ac:dyDescent="0.65">
      <c r="A17" s="12" t="s">
        <v>15</v>
      </c>
      <c r="B17" s="8">
        <f>C17+D17</f>
        <v>16031</v>
      </c>
      <c r="C17" s="22">
        <v>8923</v>
      </c>
      <c r="D17" s="22">
        <v>7108</v>
      </c>
    </row>
    <row r="18" spans="1:4" s="9" customFormat="1" ht="24.95" customHeight="1" x14ac:dyDescent="0.65">
      <c r="A18" s="12" t="s">
        <v>16</v>
      </c>
      <c r="B18" s="8">
        <f>C18+D18</f>
        <v>9997</v>
      </c>
      <c r="C18" s="22">
        <v>4424</v>
      </c>
      <c r="D18" s="22">
        <v>5573</v>
      </c>
    </row>
    <row r="19" spans="1:4" s="9" customFormat="1" ht="24.95" customHeight="1" x14ac:dyDescent="0.65">
      <c r="A19" s="11" t="s">
        <v>17</v>
      </c>
      <c r="B19" s="13">
        <v>0</v>
      </c>
      <c r="C19" s="23">
        <v>0</v>
      </c>
      <c r="D19" s="23">
        <v>0</v>
      </c>
    </row>
    <row r="20" spans="1:4" s="9" customFormat="1" ht="24.95" customHeight="1" x14ac:dyDescent="0.65">
      <c r="A20" s="11" t="s">
        <v>18</v>
      </c>
      <c r="B20" s="13">
        <f>C20+D20</f>
        <v>345</v>
      </c>
      <c r="C20" s="23">
        <v>0</v>
      </c>
      <c r="D20" s="23">
        <v>345</v>
      </c>
    </row>
    <row r="21" spans="1:4" ht="24.95" customHeight="1" x14ac:dyDescent="0.65">
      <c r="A21" s="1"/>
      <c r="B21" s="24" t="s">
        <v>4</v>
      </c>
      <c r="C21" s="24"/>
      <c r="D21" s="24"/>
    </row>
    <row r="22" spans="1:4" s="2" customFormat="1" ht="27.75" x14ac:dyDescent="0.65">
      <c r="A22" s="3" t="s">
        <v>3</v>
      </c>
      <c r="B22" s="16">
        <f t="shared" ref="B22:C22" si="0">SUM(B23:B27,B31)</f>
        <v>99.97821838396851</v>
      </c>
      <c r="C22" s="16">
        <f t="shared" si="0"/>
        <v>100.01629300655708</v>
      </c>
      <c r="D22" s="16">
        <f>SUM(D23:D27,D31)</f>
        <v>100.04063150436207</v>
      </c>
    </row>
    <row r="23" spans="1:4" ht="24.95" customHeight="1" x14ac:dyDescent="0.65">
      <c r="A23" s="10" t="s">
        <v>7</v>
      </c>
      <c r="B23" s="17">
        <f>+B7/$B$6*100</f>
        <v>2.8511601914837748</v>
      </c>
      <c r="C23" s="17">
        <f>ROUND(+C7/$C$6*100,1)</f>
        <v>2.6</v>
      </c>
      <c r="D23" s="17">
        <f>ROUND(+D7/$D$6*100,1)</f>
        <v>3.1</v>
      </c>
    </row>
    <row r="24" spans="1:4" ht="24.95" customHeight="1" x14ac:dyDescent="0.65">
      <c r="A24" s="1" t="s">
        <v>6</v>
      </c>
      <c r="B24" s="17">
        <f t="shared" ref="B24:B36" si="1">+B8/$B$6*100</f>
        <v>31.427846839911755</v>
      </c>
      <c r="C24" s="17">
        <f>ROUND(+C8/$C$6*100,1)</f>
        <v>29.1</v>
      </c>
      <c r="D24" s="17">
        <f>ROUND(+D8/$D$6*100,1)+0.1</f>
        <v>33.800000000000004</v>
      </c>
    </row>
    <row r="25" spans="1:4" ht="24.95" customHeight="1" x14ac:dyDescent="0.65">
      <c r="A25" s="11" t="s">
        <v>8</v>
      </c>
      <c r="B25" s="17">
        <v>23.9</v>
      </c>
      <c r="C25" s="17">
        <f>ROUNDUP(+C9/$C$6*100,1)</f>
        <v>24.5</v>
      </c>
      <c r="D25" s="17">
        <f>ROUND(+D9/$D$6*100,1)</f>
        <v>23.3</v>
      </c>
    </row>
    <row r="26" spans="1:4" ht="24.95" customHeight="1" x14ac:dyDescent="0.65">
      <c r="A26" s="11" t="s">
        <v>9</v>
      </c>
      <c r="B26" s="17">
        <f t="shared" si="1"/>
        <v>17.7605016461949</v>
      </c>
      <c r="C26" s="17">
        <f t="shared" ref="C26:C36" si="2">+C10/$C$6*100</f>
        <v>19.291691504029341</v>
      </c>
      <c r="D26" s="17">
        <f>ROUND(+D10/$D$6*100,1)</f>
        <v>16.3</v>
      </c>
    </row>
    <row r="27" spans="1:4" ht="24.95" customHeight="1" x14ac:dyDescent="0.65">
      <c r="A27" s="1" t="s">
        <v>10</v>
      </c>
      <c r="B27" s="17">
        <f>SUM(B28:B30)</f>
        <v>13.012233685613806</v>
      </c>
      <c r="C27" s="17">
        <f>SUM(C28:C30)</f>
        <v>13.309792822267625</v>
      </c>
      <c r="D27" s="17">
        <f>SUM(D28:D30)</f>
        <v>12.697444754439573</v>
      </c>
    </row>
    <row r="28" spans="1:4" ht="24.95" customHeight="1" x14ac:dyDescent="0.65">
      <c r="A28" s="11" t="s">
        <v>11</v>
      </c>
      <c r="B28" s="17">
        <f t="shared" si="1"/>
        <v>11.021538558216051</v>
      </c>
      <c r="C28" s="17">
        <f t="shared" si="2"/>
        <v>11.017778242925333</v>
      </c>
      <c r="D28" s="17">
        <f>ROUND(+D12/$D$6*100,1)</f>
        <v>11</v>
      </c>
    </row>
    <row r="29" spans="1:4" ht="24.95" customHeight="1" x14ac:dyDescent="0.65">
      <c r="A29" s="11" t="s">
        <v>12</v>
      </c>
      <c r="B29" s="17">
        <f t="shared" si="1"/>
        <v>1.9906951273977551</v>
      </c>
      <c r="C29" s="17">
        <f t="shared" si="2"/>
        <v>2.2920145793422915</v>
      </c>
      <c r="D29" s="17">
        <f t="shared" ref="D29:D36" si="3">+D13/$D$6*100</f>
        <v>1.697444754439573</v>
      </c>
    </row>
    <row r="30" spans="1:4" ht="24.95" customHeight="1" x14ac:dyDescent="0.65">
      <c r="A30" s="12" t="s">
        <v>19</v>
      </c>
      <c r="B30" s="17">
        <f t="shared" si="1"/>
        <v>0</v>
      </c>
      <c r="C30" s="17">
        <f t="shared" si="2"/>
        <v>0</v>
      </c>
      <c r="D30" s="17">
        <f t="shared" si="3"/>
        <v>0</v>
      </c>
    </row>
    <row r="31" spans="1:4" ht="24.95" customHeight="1" x14ac:dyDescent="0.65">
      <c r="A31" s="1" t="s">
        <v>13</v>
      </c>
      <c r="B31" s="17">
        <f>SUM(B32:B34)</f>
        <v>11.026476020764274</v>
      </c>
      <c r="C31" s="17">
        <f>SUM(C32:C34)</f>
        <v>11.214808680260099</v>
      </c>
      <c r="D31" s="17">
        <f>SUM(D32:D34)</f>
        <v>10.8431867499225</v>
      </c>
    </row>
    <row r="32" spans="1:4" ht="24.95" customHeight="1" x14ac:dyDescent="0.65">
      <c r="A32" s="12" t="s">
        <v>14</v>
      </c>
      <c r="B32" s="17">
        <f t="shared" si="1"/>
        <v>5.1850089659831271</v>
      </c>
      <c r="C32" s="17">
        <f t="shared" si="2"/>
        <v>5.1414478324376711</v>
      </c>
      <c r="D32" s="17">
        <f t="shared" si="3"/>
        <v>5.2274035693724814</v>
      </c>
    </row>
    <row r="33" spans="1:4" ht="24.95" customHeight="1" x14ac:dyDescent="0.65">
      <c r="A33" s="12" t="s">
        <v>15</v>
      </c>
      <c r="B33" s="17">
        <f t="shared" si="1"/>
        <v>3.5978391868448041</v>
      </c>
      <c r="C33" s="17">
        <f t="shared" si="2"/>
        <v>4.0602831231827015</v>
      </c>
      <c r="D33" s="17">
        <f t="shared" si="3"/>
        <v>3.1477791063283291</v>
      </c>
    </row>
    <row r="34" spans="1:4" ht="24.95" customHeight="1" x14ac:dyDescent="0.65">
      <c r="A34" s="12" t="s">
        <v>16</v>
      </c>
      <c r="B34" s="17">
        <f t="shared" si="1"/>
        <v>2.2436278679363428</v>
      </c>
      <c r="C34" s="17">
        <f t="shared" si="2"/>
        <v>2.0130777246397256</v>
      </c>
      <c r="D34" s="17">
        <f t="shared" si="3"/>
        <v>2.4680040742216907</v>
      </c>
    </row>
    <row r="35" spans="1:4" ht="24.95" customHeight="1" x14ac:dyDescent="0.65">
      <c r="A35" s="11" t="s">
        <v>17</v>
      </c>
      <c r="B35" s="17">
        <f t="shared" si="1"/>
        <v>0</v>
      </c>
      <c r="C35" s="17">
        <f t="shared" si="2"/>
        <v>0</v>
      </c>
      <c r="D35" s="17">
        <f t="shared" si="3"/>
        <v>0</v>
      </c>
    </row>
    <row r="36" spans="1:4" ht="24.95" customHeight="1" x14ac:dyDescent="0.65">
      <c r="A36" s="14" t="s">
        <v>18</v>
      </c>
      <c r="B36" s="15">
        <f t="shared" si="1"/>
        <v>7.7428389960792057E-2</v>
      </c>
      <c r="C36" s="15">
        <f t="shared" si="2"/>
        <v>0</v>
      </c>
      <c r="D36" s="15">
        <f t="shared" si="3"/>
        <v>0.15278331340507506</v>
      </c>
    </row>
    <row r="37" spans="1:4" s="18" customFormat="1" ht="6.75" customHeight="1" x14ac:dyDescent="0.65">
      <c r="A37" s="18" t="s">
        <v>21</v>
      </c>
      <c r="B37" s="19"/>
    </row>
    <row r="38" spans="1:4" s="21" customFormat="1" ht="30.75" customHeight="1" x14ac:dyDescent="0.65">
      <c r="A38" s="1" t="s">
        <v>23</v>
      </c>
    </row>
    <row r="39" spans="1:4" s="21" customFormat="1" ht="27" customHeight="1" x14ac:dyDescent="0.65">
      <c r="A39" s="1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ตารางที่2ok</vt:lpstr>
      <vt:lpstr>ตารางที่2ok!Print_Area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2019-11-13T07:46:25Z</dcterms:modified>
</cp:coreProperties>
</file>