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75"/>
  </bookViews>
  <sheets>
    <sheet name="ตารางที่2ok" sheetId="1" r:id="rId1"/>
  </sheets>
  <definedNames>
    <definedName name="_xlnm.Print_Area" localSheetId="0">ตารางที่2ok!$A$1:$D$38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B8" i="1"/>
  <c r="B9" i="1"/>
  <c r="B10" i="1"/>
  <c r="B7" i="1"/>
  <c r="B6" i="1" l="1"/>
  <c r="D23" i="1" l="1"/>
  <c r="D24" i="1"/>
  <c r="B26" i="1"/>
  <c r="D26" i="1"/>
  <c r="D36" i="1"/>
  <c r="D33" i="1"/>
  <c r="D34" i="1"/>
  <c r="D32" i="1"/>
  <c r="D25" i="1"/>
  <c r="B29" i="1"/>
  <c r="B28" i="1"/>
  <c r="B33" i="1"/>
  <c r="B34" i="1"/>
  <c r="D35" i="1"/>
  <c r="B35" i="1"/>
  <c r="D27" i="1"/>
  <c r="C6" i="1"/>
  <c r="C28" i="1" s="1"/>
  <c r="D6" i="1"/>
  <c r="C11" i="1"/>
  <c r="D11" i="1"/>
  <c r="C15" i="1"/>
  <c r="D15" i="1"/>
  <c r="C34" i="1" l="1"/>
  <c r="C33" i="1"/>
  <c r="C26" i="1"/>
  <c r="C30" i="1"/>
  <c r="C23" i="1"/>
  <c r="C36" i="1"/>
  <c r="C25" i="1"/>
  <c r="C29" i="1"/>
  <c r="C24" i="1"/>
  <c r="C35" i="1"/>
  <c r="B36" i="1"/>
  <c r="B30" i="1"/>
  <c r="B24" i="1"/>
  <c r="B23" i="1"/>
  <c r="B27" i="1"/>
  <c r="D31" i="1"/>
  <c r="D22" i="1"/>
  <c r="C27" i="1"/>
  <c r="D28" i="1"/>
  <c r="D29" i="1"/>
  <c r="D30" i="1"/>
  <c r="C32" i="1"/>
  <c r="C31" i="1" s="1"/>
  <c r="B32" i="1"/>
  <c r="B31" i="1" s="1"/>
  <c r="B22" i="1" l="1"/>
  <c r="C22" i="1"/>
  <c r="B15" i="1"/>
  <c r="B11" i="1"/>
</calcChain>
</file>

<file path=xl/sharedStrings.xml><?xml version="1.0" encoding="utf-8"?>
<sst xmlns="http://schemas.openxmlformats.org/spreadsheetml/2006/main" count="40" uniqueCount="25">
  <si>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</si>
  <si>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</si>
  <si>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</si>
  <si>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</si>
  <si>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</si>
  <si>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</si>
  <si>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</si>
  <si>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</si>
  <si>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</si>
  <si>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</si>
  <si>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</si>
  <si>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</si>
  <si>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</si>
  <si>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</si>
  <si>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</si>
  <si>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</si>
  <si>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</si>
  <si>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</si>
  <si>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</si>
  <si>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</si>
  <si>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</si>
  <si>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</si>
  <si>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</si>
  <si>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เดือนกันยายน พ.ศ. 2562</t>
  </si>
  <si>
    <t xml:space="preserve">                   เดือนกันยายน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</si>
</sst>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_-;_-@_-"/>
    <numFmt numFmtId="189" formatCode="_-* #,##0_-;\-* #,##0_-;_-* &quot;-&quot;??_-;_-@_-"/>
    <numFmt numFmtId="190" formatCode="_-* #,##0.000_-;\-* #,##0.000_-;_-* &quot;-&quot;_-;_-@_-"/>
  </numFmts>
  <fonts count="8" x14ac:knownFonts="1"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187" fontId="2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>
      <alignment horizontal="center"/>
    </xf>
    <xf numFmtId="188" fontId="1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0" fontId="2" fillId="0" borderId="2" xfId="0" applyFont="1" applyFill="1" applyBorder="1" applyAlignment="1" applyProtection="1">
      <alignment horizontal="left"/>
    </xf>
    <xf numFmtId="188" fontId="2" fillId="0" borderId="2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9" fontId="2" fillId="0" borderId="0" xfId="1" applyNumberFormat="1" applyFont="1" applyFill="1"/>
    <xf numFmtId="189" fontId="2" fillId="0" borderId="0" xfId="1" applyNumberFormat="1" applyFont="1" applyFill="1" applyAlignment="1">
      <alignment vertical="center"/>
    </xf>
    <xf numFmtId="41" fontId="2" fillId="0" borderId="0" xfId="1" applyNumberFormat="1" applyFont="1" applyFill="1" applyAlignment="1">
      <alignment vertical="center"/>
    </xf>
    <xf numFmtId="189" fontId="1" fillId="0" borderId="0" xfId="1" applyNumberFormat="1" applyFont="1" applyFill="1"/>
    <xf numFmtId="0" fontId="6" fillId="0" borderId="0" xfId="0" applyFont="1"/>
    <xf numFmtId="0" fontId="7" fillId="0" borderId="0" xfId="0" applyFont="1"/>
    <xf numFmtId="189" fontId="1" fillId="0" borderId="0" xfId="0" applyNumberFormat="1" applyFont="1" applyFill="1" applyAlignment="1">
      <alignment vertical="center"/>
    </xf>
    <xf numFmtId="188" fontId="2" fillId="0" borderId="0" xfId="0" applyNumberFormat="1" applyFont="1" applyFill="1"/>
    <xf numFmtId="188" fontId="1" fillId="0" borderId="0" xfId="0" applyNumberFormat="1" applyFont="1" applyFill="1"/>
    <xf numFmtId="19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8"/>
  <sheetViews>
    <sheetView showGridLines="0" tabSelected="1" view="pageBreakPreview" zoomScale="80" zoomScaleNormal="75" zoomScaleSheetLayoutView="80" workbookViewId="0">
      <selection activeCell="B18" sqref="B18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9.140625" style="2"/>
    <col min="6" max="6" width="11.85546875" style="2" customWidth="1"/>
    <col min="7" max="7" width="11.7109375" style="2" customWidth="1"/>
    <col min="8" max="8" width="12.5703125" style="2" customWidth="1"/>
    <col min="9" max="9" width="22" style="2" customWidth="1"/>
    <col min="10" max="10" width="11" style="2" bestFit="1" customWidth="1"/>
    <col min="11" max="11" width="17.7109375" style="2" customWidth="1"/>
    <col min="12" max="16384" width="9.140625" style="2"/>
  </cols>
  <sheetData>
    <row r="1" spans="1:11" s="1" customFormat="1" ht="23.25" x14ac:dyDescent="0.35">
      <c r="A1" s="1" t="s">
        <v>0</v>
      </c>
      <c r="B1" s="2"/>
      <c r="C1" s="2"/>
      <c r="D1" s="2"/>
    </row>
    <row r="2" spans="1:11" ht="23.25" x14ac:dyDescent="0.35">
      <c r="A2" s="1" t="s">
        <v>23</v>
      </c>
      <c r="E2" s="25"/>
      <c r="F2" s="26"/>
      <c r="G2" s="26"/>
    </row>
    <row r="3" spans="1:11" ht="8.25" customHeight="1" x14ac:dyDescent="0.35">
      <c r="E3" s="19"/>
      <c r="F3" s="20"/>
      <c r="G3" s="20"/>
    </row>
    <row r="4" spans="1:11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  <c r="E4" s="19"/>
      <c r="F4" s="20"/>
      <c r="G4" s="20"/>
    </row>
    <row r="5" spans="1:11" s="1" customFormat="1" ht="23.25" x14ac:dyDescent="0.35">
      <c r="B5" s="31" t="s">
        <v>5</v>
      </c>
      <c r="C5" s="31"/>
      <c r="D5" s="31"/>
      <c r="E5" s="19"/>
      <c r="F5" s="20"/>
      <c r="G5" s="20"/>
    </row>
    <row r="6" spans="1:11" s="6" customFormat="1" ht="24.95" customHeight="1" x14ac:dyDescent="0.35">
      <c r="A6" s="5" t="s">
        <v>6</v>
      </c>
      <c r="B6" s="24">
        <f>B7+B8+B9+B10+B11+B15+B19+B20</f>
        <v>445839</v>
      </c>
      <c r="C6" s="24">
        <f t="shared" ref="C6:D6" si="0">C7+C8+C9+C10+C11+C15+C19+C20</f>
        <v>219894</v>
      </c>
      <c r="D6" s="24">
        <f t="shared" si="0"/>
        <v>225945</v>
      </c>
      <c r="E6" s="19"/>
      <c r="F6" s="20"/>
      <c r="G6" s="20"/>
      <c r="H6" s="20"/>
      <c r="I6" s="27"/>
      <c r="J6" s="27"/>
      <c r="K6" s="27"/>
    </row>
    <row r="7" spans="1:11" s="7" customFormat="1" ht="24.95" customHeight="1" x14ac:dyDescent="0.35">
      <c r="A7" s="18" t="s">
        <v>7</v>
      </c>
      <c r="B7" s="21">
        <f>SUM(C7:D7)</f>
        <v>11830</v>
      </c>
      <c r="C7" s="21">
        <v>4943</v>
      </c>
      <c r="D7" s="21">
        <v>6887</v>
      </c>
      <c r="E7" s="19"/>
      <c r="F7" s="20"/>
      <c r="G7" s="20"/>
      <c r="H7" s="20"/>
      <c r="I7" s="20"/>
      <c r="J7" s="20"/>
      <c r="K7" s="20"/>
    </row>
    <row r="8" spans="1:11" s="7" customFormat="1" ht="24.95" customHeight="1" x14ac:dyDescent="0.35">
      <c r="A8" s="8" t="s">
        <v>8</v>
      </c>
      <c r="B8" s="21">
        <f t="shared" ref="B8:B10" si="1">SUM(C8:D8)</f>
        <v>136161</v>
      </c>
      <c r="C8" s="21">
        <v>63552</v>
      </c>
      <c r="D8" s="21">
        <v>72609</v>
      </c>
      <c r="E8" s="19"/>
      <c r="F8" s="20"/>
      <c r="G8" s="20"/>
      <c r="H8" s="20"/>
      <c r="I8" s="20"/>
      <c r="J8" s="20"/>
      <c r="K8" s="20"/>
    </row>
    <row r="9" spans="1:11" s="7" customFormat="1" ht="24.95" customHeight="1" x14ac:dyDescent="0.35">
      <c r="A9" s="9" t="s">
        <v>9</v>
      </c>
      <c r="B9" s="21">
        <f t="shared" si="1"/>
        <v>111448</v>
      </c>
      <c r="C9" s="21">
        <v>55795</v>
      </c>
      <c r="D9" s="21">
        <v>55653</v>
      </c>
      <c r="E9" s="19"/>
      <c r="F9" s="20"/>
      <c r="G9" s="20"/>
      <c r="H9" s="20"/>
      <c r="I9" s="20"/>
      <c r="J9" s="20"/>
      <c r="K9" s="20"/>
    </row>
    <row r="10" spans="1:11" s="7" customFormat="1" ht="24.95" customHeight="1" x14ac:dyDescent="0.35">
      <c r="A10" s="9" t="s">
        <v>10</v>
      </c>
      <c r="B10" s="21">
        <f t="shared" si="1"/>
        <v>85506</v>
      </c>
      <c r="C10" s="21">
        <v>47284</v>
      </c>
      <c r="D10" s="21">
        <v>38222</v>
      </c>
      <c r="E10" s="19"/>
      <c r="F10" s="20"/>
      <c r="G10" s="20"/>
      <c r="H10" s="20"/>
      <c r="I10" s="20"/>
      <c r="J10" s="20"/>
      <c r="K10" s="20"/>
    </row>
    <row r="11" spans="1:11" ht="24.95" customHeight="1" x14ac:dyDescent="0.35">
      <c r="A11" s="8" t="s">
        <v>11</v>
      </c>
      <c r="B11" s="22">
        <f>SUM(B12:B14)</f>
        <v>50904</v>
      </c>
      <c r="C11" s="22">
        <f t="shared" ref="C11:D11" si="2">SUM(C12:C14)</f>
        <v>28962</v>
      </c>
      <c r="D11" s="22">
        <f t="shared" si="2"/>
        <v>21942</v>
      </c>
      <c r="E11" s="19"/>
      <c r="F11" s="20"/>
      <c r="G11" s="20"/>
      <c r="H11" s="20"/>
      <c r="I11" s="20"/>
      <c r="J11" s="20"/>
      <c r="K11" s="20"/>
    </row>
    <row r="12" spans="1:11" ht="24.95" customHeight="1" x14ac:dyDescent="0.35">
      <c r="A12" s="10" t="s">
        <v>12</v>
      </c>
      <c r="B12" s="22">
        <v>42779</v>
      </c>
      <c r="C12" s="22">
        <v>24688</v>
      </c>
      <c r="D12" s="22">
        <v>18091</v>
      </c>
      <c r="E12" s="19"/>
      <c r="F12" s="20"/>
      <c r="G12" s="20"/>
      <c r="H12" s="20"/>
      <c r="I12" s="20"/>
      <c r="J12" s="20"/>
      <c r="K12" s="20"/>
    </row>
    <row r="13" spans="1:11" ht="24.95" customHeight="1" x14ac:dyDescent="0.35">
      <c r="A13" s="10" t="s">
        <v>13</v>
      </c>
      <c r="B13" s="22">
        <v>8125</v>
      </c>
      <c r="C13" s="22">
        <v>4274</v>
      </c>
      <c r="D13" s="22">
        <v>3851</v>
      </c>
      <c r="E13" s="19"/>
      <c r="F13" s="20"/>
      <c r="G13" s="20"/>
      <c r="H13" s="20"/>
      <c r="I13" s="20"/>
      <c r="J13" s="20"/>
      <c r="K13" s="20"/>
    </row>
    <row r="14" spans="1:11" ht="24.95" customHeight="1" x14ac:dyDescent="0.35">
      <c r="A14" s="11" t="s">
        <v>14</v>
      </c>
      <c r="B14" s="22">
        <v>0</v>
      </c>
      <c r="C14" s="22">
        <v>0</v>
      </c>
      <c r="D14" s="23">
        <v>0</v>
      </c>
      <c r="E14" s="19"/>
      <c r="F14" s="20"/>
      <c r="G14" s="20"/>
      <c r="H14" s="20"/>
      <c r="I14" s="20"/>
      <c r="J14" s="20"/>
      <c r="K14" s="20"/>
    </row>
    <row r="15" spans="1:11" ht="24.95" customHeight="1" x14ac:dyDescent="0.35">
      <c r="A15" s="8" t="s">
        <v>15</v>
      </c>
      <c r="B15" s="22">
        <f>SUM(B16:B18)</f>
        <v>49728</v>
      </c>
      <c r="C15" s="22">
        <f t="shared" ref="C15:D15" si="3">SUM(C16:C18)</f>
        <v>19358</v>
      </c>
      <c r="D15" s="22">
        <f t="shared" si="3"/>
        <v>30370</v>
      </c>
      <c r="E15" s="19"/>
      <c r="F15" s="20"/>
      <c r="G15" s="20"/>
      <c r="H15" s="20"/>
      <c r="I15" s="20"/>
      <c r="J15" s="20"/>
      <c r="K15" s="20"/>
    </row>
    <row r="16" spans="1:11" s="7" customFormat="1" ht="24.95" customHeight="1" x14ac:dyDescent="0.35">
      <c r="A16" s="11" t="s">
        <v>16</v>
      </c>
      <c r="B16" s="21">
        <v>26633</v>
      </c>
      <c r="C16" s="21">
        <v>11185</v>
      </c>
      <c r="D16" s="21">
        <v>15448</v>
      </c>
      <c r="F16" s="20"/>
      <c r="G16" s="20"/>
      <c r="H16" s="20"/>
      <c r="I16" s="20"/>
      <c r="J16" s="20"/>
      <c r="K16" s="20"/>
    </row>
    <row r="17" spans="1:11" s="7" customFormat="1" ht="24.95" customHeight="1" x14ac:dyDescent="0.35">
      <c r="A17" s="11" t="s">
        <v>17</v>
      </c>
      <c r="B17" s="21">
        <v>10528</v>
      </c>
      <c r="C17" s="21">
        <v>4690</v>
      </c>
      <c r="D17" s="21">
        <v>5838</v>
      </c>
      <c r="F17" s="20"/>
      <c r="G17" s="20"/>
      <c r="H17" s="20"/>
      <c r="I17" s="20"/>
      <c r="J17" s="20"/>
      <c r="K17" s="20"/>
    </row>
    <row r="18" spans="1:11" s="7" customFormat="1" ht="24.95" customHeight="1" x14ac:dyDescent="0.35">
      <c r="A18" s="11" t="s">
        <v>18</v>
      </c>
      <c r="B18" s="21">
        <v>12567</v>
      </c>
      <c r="C18" s="21">
        <v>3483</v>
      </c>
      <c r="D18" s="21">
        <v>9084</v>
      </c>
      <c r="F18" s="20"/>
      <c r="G18" s="20"/>
      <c r="H18" s="20"/>
      <c r="I18" s="20"/>
      <c r="J18" s="20"/>
      <c r="K18" s="20"/>
    </row>
    <row r="19" spans="1:11" s="7" customFormat="1" ht="24.95" customHeight="1" x14ac:dyDescent="0.35">
      <c r="A19" s="10" t="s">
        <v>19</v>
      </c>
      <c r="B19" s="22">
        <v>0</v>
      </c>
      <c r="C19" s="22">
        <v>0</v>
      </c>
      <c r="D19" s="23">
        <v>0</v>
      </c>
      <c r="F19" s="20"/>
      <c r="G19" s="20"/>
      <c r="H19" s="20"/>
      <c r="I19" s="20"/>
      <c r="J19" s="20"/>
      <c r="K19" s="20"/>
    </row>
    <row r="20" spans="1:11" s="7" customFormat="1" ht="24.95" customHeight="1" x14ac:dyDescent="0.35">
      <c r="A20" s="10" t="s">
        <v>20</v>
      </c>
      <c r="B20" s="21">
        <v>262</v>
      </c>
      <c r="C20" s="22">
        <v>0</v>
      </c>
      <c r="D20" s="21">
        <v>262</v>
      </c>
      <c r="F20" s="20"/>
      <c r="G20" s="20"/>
      <c r="H20" s="20"/>
      <c r="I20" s="20"/>
      <c r="J20" s="20"/>
      <c r="K20" s="20"/>
    </row>
    <row r="21" spans="1:11" ht="24.95" customHeight="1" x14ac:dyDescent="0.35">
      <c r="A21" s="2"/>
      <c r="B21" s="32" t="s">
        <v>21</v>
      </c>
      <c r="C21" s="32"/>
      <c r="D21" s="32"/>
    </row>
    <row r="22" spans="1:11" s="1" customFormat="1" ht="23.25" x14ac:dyDescent="0.35">
      <c r="A22" s="12" t="s">
        <v>6</v>
      </c>
      <c r="B22" s="13">
        <f>SUM(B23:B27,B31,B36,B35)+0.1</f>
        <v>100.01256776549381</v>
      </c>
      <c r="C22" s="13">
        <f>SUM(C23:C27,C31,C36)</f>
        <v>100.04699628002584</v>
      </c>
      <c r="D22" s="13">
        <f t="shared" ref="D22" si="4">SUM(D23:D27,D31,D36)</f>
        <v>100.01121290579567</v>
      </c>
      <c r="F22" s="29"/>
      <c r="G22" s="29"/>
      <c r="H22" s="29"/>
    </row>
    <row r="23" spans="1:11" ht="24.95" customHeight="1" x14ac:dyDescent="0.35">
      <c r="A23" s="18" t="s">
        <v>7</v>
      </c>
      <c r="B23" s="14">
        <f>ROUND(+B7/$B$6*100,1)</f>
        <v>2.7</v>
      </c>
      <c r="C23" s="14">
        <f>ROUND(+C7/$C$6*100,1)</f>
        <v>2.2000000000000002</v>
      </c>
      <c r="D23" s="14">
        <f>ROUNDDOWN(+D7/$D$6*100,1)+0.1</f>
        <v>3.1</v>
      </c>
      <c r="F23" s="28"/>
      <c r="G23" s="28"/>
      <c r="H23" s="28"/>
    </row>
    <row r="24" spans="1:11" ht="24.95" customHeight="1" x14ac:dyDescent="0.35">
      <c r="A24" s="8" t="s">
        <v>8</v>
      </c>
      <c r="B24" s="14">
        <f t="shared" ref="B24:B26" si="5">ROUND(+B8/$B$6*100,1)</f>
        <v>30.5</v>
      </c>
      <c r="C24" s="14">
        <f t="shared" ref="C24:C26" si="6">ROUND(+C8/$C$6*100,1)</f>
        <v>28.9</v>
      </c>
      <c r="D24" s="14">
        <f>ROUNDDOWN(+D8/$D$6*100,1)+0.1</f>
        <v>32.200000000000003</v>
      </c>
      <c r="F24" s="28"/>
      <c r="G24" s="28"/>
      <c r="H24" s="28"/>
    </row>
    <row r="25" spans="1:11" ht="24.95" customHeight="1" x14ac:dyDescent="0.35">
      <c r="A25" s="9" t="s">
        <v>9</v>
      </c>
      <c r="B25" s="14">
        <f>ROUNDDOWN(+B9/$B$6*100,1)</f>
        <v>24.9</v>
      </c>
      <c r="C25" s="14">
        <f t="shared" si="6"/>
        <v>25.4</v>
      </c>
      <c r="D25" s="14">
        <f t="shared" ref="D25" si="7">ROUND(+D9/$D$6*100,1)</f>
        <v>24.6</v>
      </c>
      <c r="F25" s="28"/>
      <c r="G25" s="28"/>
      <c r="H25" s="28"/>
    </row>
    <row r="26" spans="1:11" ht="24.95" customHeight="1" x14ac:dyDescent="0.35">
      <c r="A26" s="9" t="s">
        <v>10</v>
      </c>
      <c r="B26" s="14">
        <f t="shared" si="5"/>
        <v>19.2</v>
      </c>
      <c r="C26" s="14">
        <f t="shared" si="6"/>
        <v>21.5</v>
      </c>
      <c r="D26" s="14">
        <f>ROUNDDOWN(+D10/$D$6*100,1)</f>
        <v>16.899999999999999</v>
      </c>
      <c r="F26" s="28"/>
      <c r="G26" s="28"/>
      <c r="H26" s="28"/>
    </row>
    <row r="27" spans="1:11" ht="24.95" customHeight="1" x14ac:dyDescent="0.35">
      <c r="A27" s="2" t="s">
        <v>11</v>
      </c>
      <c r="B27" s="14">
        <f>SUM(B28:B29)</f>
        <v>11.4</v>
      </c>
      <c r="C27" s="14">
        <f t="shared" ref="C27:D27" si="8">SUM(C28:C29)</f>
        <v>13.243663765268719</v>
      </c>
      <c r="D27" s="14">
        <f t="shared" si="8"/>
        <v>9.7112129057956587</v>
      </c>
      <c r="F27" s="28"/>
      <c r="G27" s="28"/>
      <c r="H27" s="28"/>
    </row>
    <row r="28" spans="1:11" ht="24.95" customHeight="1" x14ac:dyDescent="0.35">
      <c r="A28" s="10" t="s">
        <v>12</v>
      </c>
      <c r="B28" s="14">
        <f>ROUND(+B12/$B$6*100,1)</f>
        <v>9.6</v>
      </c>
      <c r="C28" s="14">
        <f>ROUND(+C12/$C$6*100,1)</f>
        <v>11.2</v>
      </c>
      <c r="D28" s="14">
        <f t="shared" ref="D28:D30" si="9">+D12/$D$6*100</f>
        <v>8.0068158180088069</v>
      </c>
      <c r="F28" s="28"/>
      <c r="G28" s="28"/>
      <c r="H28" s="28"/>
    </row>
    <row r="29" spans="1:11" ht="24.95" customHeight="1" x14ac:dyDescent="0.35">
      <c r="A29" s="10" t="s">
        <v>13</v>
      </c>
      <c r="B29" s="14">
        <f t="shared" ref="B29:B30" si="10">ROUND(+B13/$B$6*100,1)</f>
        <v>1.8</v>
      </c>
      <c r="C29" s="14">
        <f>C13/$C$6*100+0.1</f>
        <v>2.0436637652687204</v>
      </c>
      <c r="D29" s="14">
        <f t="shared" si="9"/>
        <v>1.7043970877868508</v>
      </c>
      <c r="F29" s="28"/>
      <c r="G29" s="28"/>
      <c r="H29" s="28"/>
    </row>
    <row r="30" spans="1:11" ht="24.95" customHeight="1" x14ac:dyDescent="0.35">
      <c r="A30" s="11" t="s">
        <v>14</v>
      </c>
      <c r="B30" s="14">
        <f t="shared" si="10"/>
        <v>0</v>
      </c>
      <c r="C30" s="30">
        <f t="shared" ref="C30:C36" si="11">C14/$C$6*100</f>
        <v>0</v>
      </c>
      <c r="D30" s="14">
        <f t="shared" si="9"/>
        <v>0</v>
      </c>
      <c r="F30" s="28"/>
      <c r="G30" s="28"/>
      <c r="H30" s="28"/>
    </row>
    <row r="31" spans="1:11" ht="24.95" customHeight="1" x14ac:dyDescent="0.35">
      <c r="A31" s="8" t="s">
        <v>15</v>
      </c>
      <c r="B31" s="14">
        <f>SUM(B32:B34)</f>
        <v>11.153802157280991</v>
      </c>
      <c r="C31" s="14">
        <f t="shared" ref="C31:D31" si="12">SUM(C32:C34)</f>
        <v>8.8033325147571109</v>
      </c>
      <c r="D31" s="14">
        <f t="shared" si="12"/>
        <v>13.4</v>
      </c>
      <c r="F31" s="28"/>
      <c r="G31" s="28"/>
      <c r="H31" s="28"/>
    </row>
    <row r="32" spans="1:11" ht="24.95" customHeight="1" x14ac:dyDescent="0.35">
      <c r="A32" s="11" t="s">
        <v>16</v>
      </c>
      <c r="B32" s="14">
        <f t="shared" ref="B32:B36" si="13">B16/$B$6*100</f>
        <v>5.9736810821843758</v>
      </c>
      <c r="C32" s="14">
        <f t="shared" si="11"/>
        <v>5.0865416973632751</v>
      </c>
      <c r="D32" s="14">
        <f>ROUND(+D16/$D$6*100,1)</f>
        <v>6.8</v>
      </c>
      <c r="F32" s="28"/>
      <c r="G32" s="28"/>
      <c r="H32" s="28"/>
    </row>
    <row r="33" spans="1:8" ht="24.95" customHeight="1" x14ac:dyDescent="0.35">
      <c r="A33" s="11" t="s">
        <v>17</v>
      </c>
      <c r="B33" s="14">
        <f t="shared" si="13"/>
        <v>2.3613905468117413</v>
      </c>
      <c r="C33" s="14">
        <f t="shared" si="11"/>
        <v>2.1328458257160268</v>
      </c>
      <c r="D33" s="14">
        <f t="shared" ref="D33:D34" si="14">ROUND(+D17/$D$6*100,1)</f>
        <v>2.6</v>
      </c>
      <c r="F33" s="28"/>
      <c r="G33" s="28"/>
      <c r="H33" s="28"/>
    </row>
    <row r="34" spans="1:8" ht="24.95" customHeight="1" x14ac:dyDescent="0.35">
      <c r="A34" s="11" t="s">
        <v>18</v>
      </c>
      <c r="B34" s="14">
        <f t="shared" si="13"/>
        <v>2.818730528284874</v>
      </c>
      <c r="C34" s="14">
        <f t="shared" si="11"/>
        <v>1.5839449916778083</v>
      </c>
      <c r="D34" s="14">
        <f t="shared" si="14"/>
        <v>4</v>
      </c>
      <c r="F34" s="28"/>
      <c r="G34" s="28"/>
      <c r="H34" s="28"/>
    </row>
    <row r="35" spans="1:8" ht="24.95" customHeight="1" x14ac:dyDescent="0.35">
      <c r="A35" s="10" t="s">
        <v>19</v>
      </c>
      <c r="B35" s="14">
        <f t="shared" si="13"/>
        <v>0</v>
      </c>
      <c r="C35" s="14">
        <f t="shared" si="11"/>
        <v>0</v>
      </c>
      <c r="D35" s="14">
        <f t="shared" ref="D35" si="15">+D19/$D$6*100</f>
        <v>0</v>
      </c>
      <c r="F35" s="28"/>
      <c r="G35" s="28"/>
      <c r="H35" s="28"/>
    </row>
    <row r="36" spans="1:8" ht="24.95" customHeight="1" x14ac:dyDescent="0.35">
      <c r="A36" s="15" t="s">
        <v>20</v>
      </c>
      <c r="B36" s="16">
        <f t="shared" si="13"/>
        <v>5.8765608212830195E-2</v>
      </c>
      <c r="C36" s="16">
        <f t="shared" si="11"/>
        <v>0</v>
      </c>
      <c r="D36" s="16">
        <f>ROUND(+D20/$D$6*100,1)</f>
        <v>0.1</v>
      </c>
      <c r="E36" s="17"/>
      <c r="F36" s="28"/>
      <c r="G36" s="28"/>
      <c r="H36" s="28"/>
    </row>
    <row r="37" spans="1:8" ht="24" customHeight="1" x14ac:dyDescent="0.35">
      <c r="A37" s="2" t="s">
        <v>22</v>
      </c>
      <c r="D37" s="14"/>
    </row>
    <row r="38" spans="1:8" ht="27" customHeight="1" x14ac:dyDescent="0.35">
      <c r="A38" s="2" t="s">
        <v>24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ตารางที่2ok</vt:lpstr>
      <vt:lpstr>ตารางที่2ok!Print_Area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KKD</cp:lastModifiedBy>
  <dcterms:created xsi:type="dcterms:W3CDTF">2018-12-21T09:20:19Z</dcterms:created>
  <dcterms:modified xsi:type="dcterms:W3CDTF">2019-11-22T07:51:10Z</dcterms:modified>
</cp:coreProperties>
</file>