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7230"/>
  </bookViews>
  <sheets>
    <sheet name="Sheet3" sheetId="3" r:id="rId1"/>
    <sheet name="Sheet1" sheetId="1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P14" i="1" l="1"/>
  <c r="O14" i="1"/>
  <c r="N14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O7" i="1"/>
  <c r="N7" i="1"/>
  <c r="P6" i="1"/>
  <c r="O6" i="1"/>
  <c r="N6" i="1"/>
  <c r="M20" i="2"/>
  <c r="G20" i="2"/>
  <c r="M19" i="2"/>
  <c r="G19" i="2"/>
  <c r="M18" i="2"/>
  <c r="G18" i="2"/>
  <c r="M17" i="2"/>
  <c r="G17" i="2"/>
  <c r="M16" i="2"/>
  <c r="G16" i="2"/>
  <c r="M15" i="2"/>
  <c r="G15" i="2"/>
  <c r="M14" i="2"/>
  <c r="J14" i="2"/>
  <c r="I14" i="2"/>
  <c r="H14" i="2"/>
  <c r="G14" i="2"/>
  <c r="K12" i="2"/>
  <c r="K20" i="2" s="1"/>
  <c r="H12" i="2"/>
  <c r="E12" i="2"/>
  <c r="E20" i="2" s="1"/>
  <c r="B12" i="2"/>
  <c r="K11" i="2"/>
  <c r="K19" i="2" s="1"/>
  <c r="H11" i="2"/>
  <c r="E11" i="2"/>
  <c r="E19" i="2" s="1"/>
  <c r="B11" i="2"/>
  <c r="K10" i="2"/>
  <c r="K18" i="2" s="1"/>
  <c r="H10" i="2"/>
  <c r="E10" i="2"/>
  <c r="E18" i="2" s="1"/>
  <c r="B10" i="2"/>
  <c r="K9" i="2"/>
  <c r="K17" i="2" s="1"/>
  <c r="H9" i="2"/>
  <c r="E9" i="2"/>
  <c r="E17" i="2" s="1"/>
  <c r="B9" i="2"/>
  <c r="K8" i="2"/>
  <c r="K16" i="2" s="1"/>
  <c r="H8" i="2"/>
  <c r="E8" i="2"/>
  <c r="E16" i="2" s="1"/>
  <c r="B8" i="2"/>
  <c r="K7" i="2"/>
  <c r="K15" i="2" s="1"/>
  <c r="K14" i="2" s="1"/>
  <c r="H7" i="2"/>
  <c r="E7" i="2"/>
  <c r="E15" i="2" s="1"/>
  <c r="E14" i="2" s="1"/>
  <c r="B7" i="2"/>
  <c r="M6" i="2"/>
  <c r="L6" i="2"/>
  <c r="K6" i="2" s="1"/>
  <c r="J6" i="2"/>
  <c r="I6" i="2"/>
  <c r="H6" i="2"/>
  <c r="G6" i="2"/>
  <c r="F20" i="2" s="1"/>
  <c r="F6" i="2"/>
  <c r="E6" i="2"/>
  <c r="D6" i="2"/>
  <c r="C6" i="2"/>
  <c r="L20" i="2" s="1"/>
  <c r="B6" i="2"/>
  <c r="M20" i="1"/>
  <c r="M19" i="1"/>
  <c r="M18" i="1"/>
  <c r="M17" i="1"/>
  <c r="M16" i="1"/>
  <c r="M15" i="1"/>
  <c r="M14" i="1" s="1"/>
  <c r="K12" i="1"/>
  <c r="K11" i="1"/>
  <c r="K10" i="1"/>
  <c r="K9" i="1"/>
  <c r="K8" i="1"/>
  <c r="K7" i="1"/>
  <c r="M6" i="1"/>
  <c r="L6" i="1"/>
  <c r="J14" i="1"/>
  <c r="I14" i="1"/>
  <c r="H14" i="1"/>
  <c r="H12" i="1"/>
  <c r="H11" i="1"/>
  <c r="H10" i="1"/>
  <c r="H9" i="1"/>
  <c r="H8" i="1"/>
  <c r="H7" i="1"/>
  <c r="J6" i="1"/>
  <c r="I6" i="1"/>
  <c r="H6" i="1" s="1"/>
  <c r="G20" i="1"/>
  <c r="G19" i="1"/>
  <c r="G18" i="1"/>
  <c r="G17" i="1"/>
  <c r="G16" i="1"/>
  <c r="G15" i="1"/>
  <c r="E12" i="1"/>
  <c r="E11" i="1"/>
  <c r="E10" i="1"/>
  <c r="E9" i="1"/>
  <c r="E8" i="1"/>
  <c r="E7" i="1"/>
  <c r="G6" i="1"/>
  <c r="F19" i="1" s="1"/>
  <c r="F6" i="1"/>
  <c r="B12" i="1"/>
  <c r="B11" i="1"/>
  <c r="B10" i="1"/>
  <c r="B9" i="1"/>
  <c r="B8" i="1"/>
  <c r="B7" i="1"/>
  <c r="D6" i="1"/>
  <c r="C6" i="1"/>
  <c r="L20" i="1" s="1"/>
  <c r="G14" i="1" l="1"/>
  <c r="L15" i="2"/>
  <c r="L16" i="2"/>
  <c r="L17" i="2"/>
  <c r="L18" i="2"/>
  <c r="L19" i="2"/>
  <c r="F15" i="2"/>
  <c r="F16" i="2"/>
  <c r="F17" i="2"/>
  <c r="F18" i="2"/>
  <c r="F19" i="2"/>
  <c r="E6" i="1"/>
  <c r="K6" i="1"/>
  <c r="K15" i="1"/>
  <c r="K17" i="1"/>
  <c r="K19" i="1"/>
  <c r="B6" i="1"/>
  <c r="K16" i="1"/>
  <c r="K18" i="1"/>
  <c r="K14" i="1" s="1"/>
  <c r="K20" i="1"/>
  <c r="L15" i="1"/>
  <c r="L16" i="1"/>
  <c r="L17" i="1"/>
  <c r="L18" i="1"/>
  <c r="L19" i="1"/>
  <c r="E16" i="1"/>
  <c r="E18" i="1"/>
  <c r="E20" i="1"/>
  <c r="E15" i="1"/>
  <c r="E17" i="1"/>
  <c r="E19" i="1"/>
  <c r="F16" i="1"/>
  <c r="F18" i="1"/>
  <c r="F20" i="1"/>
  <c r="F15" i="1"/>
  <c r="F17" i="1"/>
  <c r="F14" i="2" l="1"/>
  <c r="L14" i="2"/>
  <c r="F14" i="1"/>
  <c r="L14" i="1"/>
  <c r="E14" i="1"/>
</calcChain>
</file>

<file path=xl/sharedStrings.xml><?xml version="1.0" encoding="utf-8"?>
<sst xmlns="http://schemas.openxmlformats.org/spreadsheetml/2006/main" count="109" uniqueCount="18">
  <si>
    <t>ตารางที่ 5  จำนวนและร้อยละของผู้มีงานทำจำแนกตามสถานภาพการทำงานและเพศ</t>
  </si>
  <si>
    <t xml:space="preserve">              ไตรมาสที่ 1 (มกราคม-มีนาคม)  2562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</si>
  <si>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</si>
  <si>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</si>
  <si>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</si>
  <si>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</si>
  <si>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</si>
  <si>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</si>
  <si>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</si>
  <si>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</si>
  <si>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</si>
  <si>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</si>
  <si>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</si>
  <si>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</si>
  <si>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</si>
  <si>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ไตรมาสที่ 2 (เมษายน-มิถุนายน)  2562</t>
  </si>
  <si>
    <t xml:space="preserve">           ไตรมาสที่ 3 (กรกฎาคม - กันยายน)  2562</t>
  </si>
  <si>
    <t xml:space="preserve">             ไตรมาสที่ 4 (ตุลาคม - ธันวาคม)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</si>
</sst>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/>
    </xf>
    <xf numFmtId="187" fontId="5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0" xfId="0" applyFont="1"/>
    <xf numFmtId="188" fontId="5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9" sqref="B9"/>
    </sheetView>
  </sheetViews>
  <sheetFormatPr defaultRowHeight="14.25" x14ac:dyDescent="0.35"/>
  <cols>
    <col min="1" max="1" width="30" style="19" customWidth="1"/>
    <col min="2" max="4" width="13.125" style="19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3"/>
      <c r="B2" s="3"/>
      <c r="C2" s="3"/>
      <c r="D2" s="3"/>
    </row>
    <row r="3" spans="1:4" ht="19.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9.5" x14ac:dyDescent="0.2">
      <c r="A4" s="6"/>
      <c r="B4" s="7" t="s">
        <v>6</v>
      </c>
      <c r="C4" s="7"/>
      <c r="D4" s="7"/>
    </row>
    <row r="5" spans="1:4" ht="19.5" x14ac:dyDescent="0.2">
      <c r="A5" s="8" t="s">
        <v>7</v>
      </c>
      <c r="B5" s="9">
        <v>897644.75</v>
      </c>
      <c r="C5" s="9">
        <v>502474.75</v>
      </c>
      <c r="D5" s="9">
        <v>395170</v>
      </c>
    </row>
    <row r="6" spans="1:4" ht="19.5" x14ac:dyDescent="0.2">
      <c r="A6" s="10" t="s">
        <v>8</v>
      </c>
      <c r="B6" s="11">
        <v>6797.25</v>
      </c>
      <c r="C6" s="11">
        <v>5823.5</v>
      </c>
      <c r="D6" s="11">
        <v>973.75</v>
      </c>
    </row>
    <row r="7" spans="1:4" ht="19.5" x14ac:dyDescent="0.2">
      <c r="A7" s="10" t="s">
        <v>9</v>
      </c>
      <c r="B7" s="11">
        <v>83410</v>
      </c>
      <c r="C7" s="11">
        <v>42604.5</v>
      </c>
      <c r="D7" s="11">
        <v>40805.5</v>
      </c>
    </row>
    <row r="8" spans="1:4" ht="19.5" x14ac:dyDescent="0.2">
      <c r="A8" s="10" t="s">
        <v>10</v>
      </c>
      <c r="B8" s="11">
        <v>131410.75</v>
      </c>
      <c r="C8" s="11">
        <v>84604.25</v>
      </c>
      <c r="D8" s="11">
        <v>46806.5</v>
      </c>
    </row>
    <row r="9" spans="1:4" ht="19.5" x14ac:dyDescent="0.2">
      <c r="A9" s="10" t="s">
        <v>11</v>
      </c>
      <c r="B9" s="11">
        <v>364068.5</v>
      </c>
      <c r="C9" s="11">
        <v>268930.5</v>
      </c>
      <c r="D9" s="11">
        <v>95138</v>
      </c>
    </row>
    <row r="10" spans="1:4" ht="19.5" x14ac:dyDescent="0.2">
      <c r="A10" s="10" t="s">
        <v>12</v>
      </c>
      <c r="B10" s="11">
        <v>298002.5</v>
      </c>
      <c r="C10" s="11">
        <v>89251.75</v>
      </c>
      <c r="D10" s="11">
        <v>208750.75</v>
      </c>
    </row>
    <row r="11" spans="1:4" ht="19.5" x14ac:dyDescent="0.2">
      <c r="A11" s="12" t="s">
        <v>13</v>
      </c>
      <c r="B11" s="11">
        <v>13955.75</v>
      </c>
      <c r="C11" s="11">
        <v>11260.25</v>
      </c>
      <c r="D11" s="11">
        <v>2695.5</v>
      </c>
    </row>
    <row r="12" spans="1:4" ht="19.5" x14ac:dyDescent="0.3">
      <c r="A12" s="13"/>
      <c r="B12" s="14" t="s">
        <v>14</v>
      </c>
      <c r="C12" s="14"/>
      <c r="D12" s="14"/>
    </row>
    <row r="13" spans="1:4" ht="19.5" x14ac:dyDescent="0.2">
      <c r="A13" s="8" t="s">
        <v>7</v>
      </c>
      <c r="B13" s="15">
        <v>100</v>
      </c>
      <c r="C13" s="15">
        <v>100.00000000000001</v>
      </c>
      <c r="D13" s="15">
        <v>99.999999999999986</v>
      </c>
    </row>
    <row r="14" spans="1:4" ht="19.5" x14ac:dyDescent="0.2">
      <c r="A14" s="10" t="s">
        <v>8</v>
      </c>
      <c r="B14" s="16">
        <v>0.62817783686184081</v>
      </c>
      <c r="C14" s="16">
        <v>0.9720275048441458</v>
      </c>
      <c r="D14" s="16">
        <v>0.19211012622545182</v>
      </c>
    </row>
    <row r="15" spans="1:4" ht="19.5" x14ac:dyDescent="0.2">
      <c r="A15" s="10" t="s">
        <v>9</v>
      </c>
      <c r="B15" s="16">
        <v>9.2881196637317736</v>
      </c>
      <c r="C15" s="16">
        <v>8.542960234598544</v>
      </c>
      <c r="D15" s="16">
        <v>10.233125567701318</v>
      </c>
    </row>
    <row r="16" spans="1:4" ht="19.5" x14ac:dyDescent="0.2">
      <c r="A16" s="10" t="s">
        <v>10</v>
      </c>
      <c r="B16" s="16">
        <v>13.02402439661793</v>
      </c>
      <c r="C16" s="16">
        <v>15.197003081902894</v>
      </c>
      <c r="D16" s="16">
        <v>10.268268236915464</v>
      </c>
    </row>
    <row r="17" spans="1:4" ht="19.5" x14ac:dyDescent="0.2">
      <c r="A17" s="10" t="s">
        <v>11</v>
      </c>
      <c r="B17" s="16">
        <v>41.008790871760816</v>
      </c>
      <c r="C17" s="16">
        <v>54.675355483303797</v>
      </c>
      <c r="D17" s="16">
        <v>23.676950543427193</v>
      </c>
    </row>
    <row r="18" spans="1:4" ht="19.5" x14ac:dyDescent="0.2">
      <c r="A18" s="10" t="s">
        <v>12</v>
      </c>
      <c r="B18" s="16">
        <v>34.543615313589378</v>
      </c>
      <c r="C18" s="16">
        <v>18.503161120776831</v>
      </c>
      <c r="D18" s="16">
        <v>54.886005575218469</v>
      </c>
    </row>
    <row r="19" spans="1:4" ht="19.5" x14ac:dyDescent="0.2">
      <c r="A19" s="12" t="s">
        <v>13</v>
      </c>
      <c r="B19" s="16">
        <v>1.5072719174382612</v>
      </c>
      <c r="C19" s="16">
        <v>2.1094925745737885</v>
      </c>
      <c r="D19" s="16">
        <v>0.74353995051210575</v>
      </c>
    </row>
    <row r="20" spans="1:4" ht="19.5" x14ac:dyDescent="0.2">
      <c r="A20" s="17"/>
      <c r="B20" s="18"/>
      <c r="C20" s="18"/>
      <c r="D20" s="18"/>
    </row>
    <row r="21" spans="1:4" ht="21" x14ac:dyDescent="0.35"/>
    <row r="22" spans="1:4" ht="21" x14ac:dyDescent="0.35"/>
  </sheetData>
  <mergeCells count="2">
    <mergeCell ref="B4:D4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A14" sqref="A14"/>
    </sheetView>
  </sheetViews>
  <sheetFormatPr defaultRowHeight="21" x14ac:dyDescent="0.35"/>
  <cols>
    <col min="1" max="1" width="30" style="19" customWidth="1"/>
    <col min="2" max="13" width="9.25" style="19" customWidth="1"/>
  </cols>
  <sheetData>
    <row r="1" spans="1:16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6" x14ac:dyDescent="0.35">
      <c r="A2" s="1" t="s">
        <v>1</v>
      </c>
      <c r="B2" s="2"/>
      <c r="C2" s="2"/>
      <c r="D2" s="2"/>
      <c r="E2" s="1" t="s">
        <v>15</v>
      </c>
      <c r="F2" s="2"/>
      <c r="G2" s="2"/>
      <c r="H2" s="1" t="s">
        <v>16</v>
      </c>
      <c r="I2" s="2"/>
      <c r="J2" s="2"/>
      <c r="K2" s="1" t="s">
        <v>17</v>
      </c>
      <c r="L2" s="2"/>
      <c r="M2" s="2"/>
    </row>
    <row r="3" spans="1:16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19.5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  <c r="N4" s="5" t="s">
        <v>3</v>
      </c>
      <c r="O4" s="5" t="s">
        <v>4</v>
      </c>
      <c r="P4" s="5" t="s">
        <v>5</v>
      </c>
    </row>
    <row r="5" spans="1:16" ht="19.5" x14ac:dyDescent="0.2">
      <c r="A5" s="6"/>
      <c r="B5" s="7" t="s">
        <v>6</v>
      </c>
      <c r="C5" s="7"/>
      <c r="D5" s="7"/>
      <c r="E5" s="7" t="s">
        <v>6</v>
      </c>
      <c r="F5" s="7"/>
      <c r="G5" s="7"/>
      <c r="H5" s="7" t="s">
        <v>6</v>
      </c>
      <c r="I5" s="7"/>
      <c r="J5" s="7"/>
      <c r="K5" s="7" t="s">
        <v>6</v>
      </c>
      <c r="L5" s="7"/>
      <c r="M5" s="7"/>
      <c r="N5" s="7" t="s">
        <v>6</v>
      </c>
      <c r="O5" s="7"/>
      <c r="P5" s="7"/>
    </row>
    <row r="6" spans="1:16" ht="19.5" x14ac:dyDescent="0.2">
      <c r="A6" s="8" t="s">
        <v>7</v>
      </c>
      <c r="B6" s="9">
        <f>B7+B8+B9+B10+B11+B12</f>
        <v>867394</v>
      </c>
      <c r="C6" s="9">
        <f>C7+C8+C9+C10+C11+C12</f>
        <v>487894</v>
      </c>
      <c r="D6" s="9">
        <f>D7+D8+D9+D10+D11+D12</f>
        <v>379500</v>
      </c>
      <c r="E6" s="20">
        <f>SUM(E7:E12)</f>
        <v>914801</v>
      </c>
      <c r="F6" s="20">
        <f>SUM(F7:F12)</f>
        <v>515235</v>
      </c>
      <c r="G6" s="20">
        <f>SUM(G7:G12)</f>
        <v>399566</v>
      </c>
      <c r="H6" s="9">
        <f t="shared" ref="H6:H12" si="0">SUM(I6:J6)</f>
        <v>907108</v>
      </c>
      <c r="I6" s="9">
        <f>SUM(I7:I12)</f>
        <v>512029</v>
      </c>
      <c r="J6" s="9">
        <f>SUM(J7:J12)</f>
        <v>395079</v>
      </c>
      <c r="K6" s="9">
        <f t="shared" ref="K6:K12" si="1">L6+M6</f>
        <v>901276</v>
      </c>
      <c r="L6" s="9">
        <f>L7+L8+L9+L10+L11+L12</f>
        <v>494741</v>
      </c>
      <c r="M6" s="9">
        <f>M7+M8+M9+M10+M11+M12</f>
        <v>406535</v>
      </c>
      <c r="N6" s="26">
        <f>(B6+E6+H6++K6)/4</f>
        <v>897644.75</v>
      </c>
      <c r="O6" s="26">
        <f t="shared" ref="O6:P6" si="2">(C6+F6+I6++L6)/4</f>
        <v>502474.75</v>
      </c>
      <c r="P6" s="26">
        <f t="shared" si="2"/>
        <v>395170</v>
      </c>
    </row>
    <row r="7" spans="1:16" ht="19.5" x14ac:dyDescent="0.2">
      <c r="A7" s="10" t="s">
        <v>8</v>
      </c>
      <c r="B7" s="11">
        <f t="shared" ref="B7:B12" si="3">C7+D7</f>
        <v>11241</v>
      </c>
      <c r="C7" s="11">
        <v>9439</v>
      </c>
      <c r="D7" s="11">
        <v>1802</v>
      </c>
      <c r="E7" s="21">
        <f t="shared" ref="E7:E12" si="4">F7+G7</f>
        <v>5252</v>
      </c>
      <c r="F7" s="21">
        <v>4771</v>
      </c>
      <c r="G7" s="21">
        <v>481</v>
      </c>
      <c r="H7" s="11">
        <f t="shared" si="0"/>
        <v>3435</v>
      </c>
      <c r="I7" s="11">
        <v>2725</v>
      </c>
      <c r="J7" s="24">
        <v>710</v>
      </c>
      <c r="K7" s="11">
        <f t="shared" si="1"/>
        <v>7261</v>
      </c>
      <c r="L7" s="11">
        <v>6359</v>
      </c>
      <c r="M7" s="11">
        <v>902</v>
      </c>
      <c r="N7" s="26">
        <f t="shared" ref="N7:N12" si="5">(B7+E7+H7++K7)/4</f>
        <v>6797.25</v>
      </c>
      <c r="O7" s="26">
        <f t="shared" ref="O7:O12" si="6">(C7+F7+I7++L7)/4</f>
        <v>5823.5</v>
      </c>
      <c r="P7" s="26">
        <f t="shared" ref="P7:P12" si="7">(D7+G7+J7++M7)/4</f>
        <v>973.75</v>
      </c>
    </row>
    <row r="8" spans="1:16" ht="19.5" x14ac:dyDescent="0.2">
      <c r="A8" s="10" t="s">
        <v>9</v>
      </c>
      <c r="B8" s="11">
        <f t="shared" si="3"/>
        <v>80743</v>
      </c>
      <c r="C8" s="11">
        <v>40072</v>
      </c>
      <c r="D8" s="11">
        <v>40671</v>
      </c>
      <c r="E8" s="21">
        <f t="shared" si="4"/>
        <v>84993</v>
      </c>
      <c r="F8" s="21">
        <v>45240</v>
      </c>
      <c r="G8" s="21">
        <v>39753</v>
      </c>
      <c r="H8" s="11">
        <f t="shared" si="0"/>
        <v>75502</v>
      </c>
      <c r="I8" s="11">
        <v>41078</v>
      </c>
      <c r="J8" s="11">
        <v>34424</v>
      </c>
      <c r="K8" s="11">
        <f t="shared" si="1"/>
        <v>92402</v>
      </c>
      <c r="L8" s="11">
        <v>44028</v>
      </c>
      <c r="M8" s="11">
        <v>48374</v>
      </c>
      <c r="N8" s="26">
        <f t="shared" si="5"/>
        <v>83410</v>
      </c>
      <c r="O8" s="26">
        <f t="shared" si="6"/>
        <v>42604.5</v>
      </c>
      <c r="P8" s="26">
        <f t="shared" si="7"/>
        <v>40805.5</v>
      </c>
    </row>
    <row r="9" spans="1:16" ht="19.5" x14ac:dyDescent="0.2">
      <c r="A9" s="10" t="s">
        <v>10</v>
      </c>
      <c r="B9" s="11">
        <f t="shared" si="3"/>
        <v>185476</v>
      </c>
      <c r="C9" s="11">
        <v>115361</v>
      </c>
      <c r="D9" s="11">
        <v>70115</v>
      </c>
      <c r="E9" s="21">
        <f t="shared" si="4"/>
        <v>141373</v>
      </c>
      <c r="F9" s="21">
        <v>97032</v>
      </c>
      <c r="G9" s="21">
        <v>44341</v>
      </c>
      <c r="H9" s="11">
        <f t="shared" si="0"/>
        <v>90299</v>
      </c>
      <c r="I9" s="11">
        <v>56468</v>
      </c>
      <c r="J9" s="11">
        <v>33831</v>
      </c>
      <c r="K9" s="11">
        <f t="shared" si="1"/>
        <v>108495</v>
      </c>
      <c r="L9" s="11">
        <v>69556</v>
      </c>
      <c r="M9" s="11">
        <v>38939</v>
      </c>
      <c r="N9" s="26">
        <f t="shared" si="5"/>
        <v>131410.75</v>
      </c>
      <c r="O9" s="26">
        <f t="shared" si="6"/>
        <v>84604.25</v>
      </c>
      <c r="P9" s="26">
        <f t="shared" si="7"/>
        <v>46806.5</v>
      </c>
    </row>
    <row r="10" spans="1:16" ht="19.5" x14ac:dyDescent="0.2">
      <c r="A10" s="10" t="s">
        <v>11</v>
      </c>
      <c r="B10" s="11">
        <f t="shared" si="3"/>
        <v>335484</v>
      </c>
      <c r="C10" s="11">
        <v>237761</v>
      </c>
      <c r="D10" s="11">
        <v>97723</v>
      </c>
      <c r="E10" s="21">
        <f t="shared" si="4"/>
        <v>366731</v>
      </c>
      <c r="F10" s="21">
        <v>258776</v>
      </c>
      <c r="G10" s="21">
        <v>107955</v>
      </c>
      <c r="H10" s="11">
        <f t="shared" si="0"/>
        <v>388765</v>
      </c>
      <c r="I10" s="11">
        <v>306873</v>
      </c>
      <c r="J10" s="11">
        <v>81892</v>
      </c>
      <c r="K10" s="11">
        <f t="shared" si="1"/>
        <v>365294</v>
      </c>
      <c r="L10" s="11">
        <v>272312</v>
      </c>
      <c r="M10" s="11">
        <v>92982</v>
      </c>
      <c r="N10" s="26">
        <f t="shared" si="5"/>
        <v>364068.5</v>
      </c>
      <c r="O10" s="26">
        <f t="shared" si="6"/>
        <v>268930.5</v>
      </c>
      <c r="P10" s="26">
        <f t="shared" si="7"/>
        <v>95138</v>
      </c>
    </row>
    <row r="11" spans="1:16" ht="19.5" x14ac:dyDescent="0.2">
      <c r="A11" s="10" t="s">
        <v>12</v>
      </c>
      <c r="B11" s="11">
        <f t="shared" si="3"/>
        <v>239247</v>
      </c>
      <c r="C11" s="11">
        <v>71666</v>
      </c>
      <c r="D11" s="11">
        <v>167581</v>
      </c>
      <c r="E11" s="21">
        <f t="shared" si="4"/>
        <v>297795</v>
      </c>
      <c r="F11" s="21">
        <v>94304</v>
      </c>
      <c r="G11" s="21">
        <v>203491</v>
      </c>
      <c r="H11" s="11">
        <f t="shared" si="0"/>
        <v>342348</v>
      </c>
      <c r="I11" s="11">
        <v>99176</v>
      </c>
      <c r="J11" s="11">
        <v>243172</v>
      </c>
      <c r="K11" s="11">
        <f t="shared" si="1"/>
        <v>312620</v>
      </c>
      <c r="L11" s="11">
        <v>91861</v>
      </c>
      <c r="M11" s="11">
        <v>220759</v>
      </c>
      <c r="N11" s="26">
        <f t="shared" si="5"/>
        <v>298002.5</v>
      </c>
      <c r="O11" s="26">
        <f t="shared" si="6"/>
        <v>89251.75</v>
      </c>
      <c r="P11" s="26">
        <f t="shared" si="7"/>
        <v>208750.75</v>
      </c>
    </row>
    <row r="12" spans="1:16" ht="19.5" x14ac:dyDescent="0.2">
      <c r="A12" s="12" t="s">
        <v>13</v>
      </c>
      <c r="B12" s="11">
        <f t="shared" si="3"/>
        <v>15203</v>
      </c>
      <c r="C12" s="11">
        <v>13595</v>
      </c>
      <c r="D12" s="11">
        <v>1608</v>
      </c>
      <c r="E12" s="21">
        <f t="shared" si="4"/>
        <v>18657</v>
      </c>
      <c r="F12" s="21">
        <v>15112</v>
      </c>
      <c r="G12" s="21">
        <v>3545</v>
      </c>
      <c r="H12" s="11">
        <f t="shared" si="0"/>
        <v>6759</v>
      </c>
      <c r="I12" s="11">
        <v>5709</v>
      </c>
      <c r="J12" s="11">
        <v>1050</v>
      </c>
      <c r="K12" s="11">
        <f t="shared" si="1"/>
        <v>15204</v>
      </c>
      <c r="L12" s="11">
        <v>10625</v>
      </c>
      <c r="M12" s="11">
        <v>4579</v>
      </c>
      <c r="N12" s="26">
        <f t="shared" si="5"/>
        <v>13955.75</v>
      </c>
      <c r="O12" s="26">
        <f t="shared" si="6"/>
        <v>11260.25</v>
      </c>
      <c r="P12" s="26">
        <f t="shared" si="7"/>
        <v>2695.5</v>
      </c>
    </row>
    <row r="13" spans="1:16" ht="22.5" x14ac:dyDescent="0.5">
      <c r="A13" s="13"/>
      <c r="B13" s="14" t="s">
        <v>14</v>
      </c>
      <c r="C13" s="14"/>
      <c r="D13" s="14"/>
      <c r="E13" s="14" t="s">
        <v>14</v>
      </c>
      <c r="F13" s="14"/>
      <c r="G13" s="14"/>
      <c r="H13" s="25"/>
      <c r="I13" s="25"/>
      <c r="J13" s="25"/>
      <c r="K13" s="14" t="s">
        <v>14</v>
      </c>
      <c r="L13" s="14"/>
      <c r="M13" s="14"/>
    </row>
    <row r="14" spans="1:16" ht="19.5" x14ac:dyDescent="0.2">
      <c r="A14" s="8" t="s">
        <v>7</v>
      </c>
      <c r="B14" s="15">
        <v>100</v>
      </c>
      <c r="C14" s="15">
        <v>100.0053148839707</v>
      </c>
      <c r="D14" s="15">
        <v>100</v>
      </c>
      <c r="E14" s="22">
        <f>SUM(E15:E20)</f>
        <v>177.55024406338856</v>
      </c>
      <c r="F14" s="22">
        <f>SUM(F15:F20)</f>
        <v>128.94865929533546</v>
      </c>
      <c r="G14" s="22">
        <f>SUM(G15:G20)</f>
        <v>44.512709510081805</v>
      </c>
      <c r="H14" s="22">
        <f>SUM(H15:H20)</f>
        <v>100</v>
      </c>
      <c r="I14" s="22">
        <f>SUM(I15:I20)</f>
        <v>100</v>
      </c>
      <c r="J14" s="22">
        <f>SUM(J15:J20)</f>
        <v>100</v>
      </c>
      <c r="K14" s="15">
        <f>K15+K16+K17+K18+K19+K20</f>
        <v>174.92522829388531</v>
      </c>
      <c r="L14" s="15">
        <f>L15+L16+L17+L18+L19+L20</f>
        <v>101.40337860272928</v>
      </c>
      <c r="M14" s="15" t="e">
        <f>M15+M16+M17+M18+M19+M20</f>
        <v>#REF!</v>
      </c>
      <c r="N14" s="22">
        <f t="shared" ref="N14:P14" si="8">SUM(N15:N20)</f>
        <v>100.00000000000001</v>
      </c>
      <c r="O14" s="22">
        <f t="shared" si="8"/>
        <v>100</v>
      </c>
      <c r="P14" s="22">
        <f t="shared" si="8"/>
        <v>100</v>
      </c>
    </row>
    <row r="15" spans="1:16" ht="19.5" x14ac:dyDescent="0.2">
      <c r="A15" s="10" t="s">
        <v>8</v>
      </c>
      <c r="B15" s="16">
        <v>1.295950859701589</v>
      </c>
      <c r="C15" s="16">
        <v>1.9346415409904612</v>
      </c>
      <c r="D15" s="16">
        <v>0.47483530961791831</v>
      </c>
      <c r="E15" s="23">
        <f t="shared" ref="E15:E20" si="9">E7*100/$F$6</f>
        <v>1.0193406892000738</v>
      </c>
      <c r="F15" s="23">
        <f t="shared" ref="F15:F20" si="10">F7*100/$G$6</f>
        <v>1.19404553941026</v>
      </c>
      <c r="G15" s="23">
        <f>G7*100/$N$6</f>
        <v>5.3584672555596187E-2</v>
      </c>
      <c r="H15" s="24">
        <v>0.38</v>
      </c>
      <c r="I15" s="24">
        <v>0.53</v>
      </c>
      <c r="J15" s="24">
        <v>0.18</v>
      </c>
      <c r="K15" s="16">
        <f t="shared" ref="K15:K20" si="11">K7*100/$F$6</f>
        <v>1.4092598523004065</v>
      </c>
      <c r="L15" s="16">
        <f t="shared" ref="L15:L20" si="12">L7*100/$C$6</f>
        <v>1.3033568766986272</v>
      </c>
      <c r="M15" s="16" t="e">
        <f>M7*100/#REF!</f>
        <v>#REF!</v>
      </c>
      <c r="N15" s="16">
        <f>N7*100/$N$6</f>
        <v>0.75723163311543906</v>
      </c>
      <c r="O15" s="16">
        <f>O7*100/$O$6</f>
        <v>1.1589637091217022</v>
      </c>
      <c r="P15" s="16">
        <f>P7*100/$P$6</f>
        <v>0.24641293620467142</v>
      </c>
    </row>
    <row r="16" spans="1:16" ht="19.5" x14ac:dyDescent="0.2">
      <c r="A16" s="10" t="s">
        <v>9</v>
      </c>
      <c r="B16" s="16">
        <v>9.3086878627244367</v>
      </c>
      <c r="C16" s="16">
        <v>8.2132594375007688</v>
      </c>
      <c r="D16" s="16">
        <v>10.716996047430831</v>
      </c>
      <c r="E16" s="23">
        <f t="shared" si="9"/>
        <v>16.495967859326328</v>
      </c>
      <c r="F16" s="23">
        <f t="shared" si="10"/>
        <v>11.322284678876581</v>
      </c>
      <c r="G16" s="23">
        <f>G8*100/$N$6</f>
        <v>4.4285893723547094</v>
      </c>
      <c r="H16" s="24">
        <v>8.32</v>
      </c>
      <c r="I16" s="24">
        <v>8.02</v>
      </c>
      <c r="J16" s="24">
        <v>8.7100000000000009</v>
      </c>
      <c r="K16" s="16">
        <f t="shared" si="11"/>
        <v>17.933952468291167</v>
      </c>
      <c r="L16" s="16">
        <f t="shared" si="12"/>
        <v>9.0240912985197603</v>
      </c>
      <c r="M16" s="16" t="e">
        <f>M8*100/#REF!</f>
        <v>#REF!</v>
      </c>
      <c r="N16" s="16">
        <f t="shared" ref="N16:N20" si="13">N8*100/$N$6</f>
        <v>9.2920946733103484</v>
      </c>
      <c r="O16" s="16">
        <f t="shared" ref="O16:O20" si="14">O8*100/$O$6</f>
        <v>8.4789335185499368</v>
      </c>
      <c r="P16" s="16">
        <f t="shared" ref="P16:P20" si="15">P8*100/$P$6</f>
        <v>10.326062201078017</v>
      </c>
    </row>
    <row r="17" spans="1:16" ht="19.5" x14ac:dyDescent="0.2">
      <c r="A17" s="10" t="s">
        <v>10</v>
      </c>
      <c r="B17" s="16">
        <v>21.383131541145087</v>
      </c>
      <c r="C17" s="16">
        <v>23.65</v>
      </c>
      <c r="D17" s="16">
        <v>18.47562582345191</v>
      </c>
      <c r="E17" s="23">
        <f t="shared" si="9"/>
        <v>27.438547458926511</v>
      </c>
      <c r="F17" s="23">
        <f t="shared" si="10"/>
        <v>24.284348518142185</v>
      </c>
      <c r="G17" s="23">
        <f>G9*100/$N$6</f>
        <v>4.9397047105773195</v>
      </c>
      <c r="H17" s="24">
        <v>9.9499999999999993</v>
      </c>
      <c r="I17" s="24">
        <v>11.03</v>
      </c>
      <c r="J17" s="24">
        <v>8.56</v>
      </c>
      <c r="K17" s="16">
        <f t="shared" si="11"/>
        <v>21.057381583161082</v>
      </c>
      <c r="L17" s="16">
        <f t="shared" si="12"/>
        <v>14.256375360221687</v>
      </c>
      <c r="M17" s="16" t="e">
        <f>M9*100/#REF!</f>
        <v>#REF!</v>
      </c>
      <c r="N17" s="16">
        <f t="shared" si="13"/>
        <v>14.63950521628963</v>
      </c>
      <c r="O17" s="16">
        <f t="shared" si="14"/>
        <v>16.837512730739206</v>
      </c>
      <c r="P17" s="16">
        <f t="shared" si="15"/>
        <v>11.844649138345522</v>
      </c>
    </row>
    <row r="18" spans="1:16" ht="19.5" x14ac:dyDescent="0.2">
      <c r="A18" s="10" t="s">
        <v>11</v>
      </c>
      <c r="B18" s="16">
        <v>38.677233183535968</v>
      </c>
      <c r="C18" s="16">
        <v>48.732101645029452</v>
      </c>
      <c r="D18" s="16">
        <v>25.75046113306983</v>
      </c>
      <c r="E18" s="23">
        <f t="shared" si="9"/>
        <v>71.1774238939513</v>
      </c>
      <c r="F18" s="23">
        <f t="shared" si="10"/>
        <v>64.764269232116845</v>
      </c>
      <c r="G18" s="23">
        <f>G10*100/$N$6</f>
        <v>12.026472610684795</v>
      </c>
      <c r="H18" s="24">
        <v>42.86</v>
      </c>
      <c r="I18" s="24">
        <v>59.93</v>
      </c>
      <c r="J18" s="24">
        <v>20.73</v>
      </c>
      <c r="K18" s="16">
        <f t="shared" si="11"/>
        <v>70.898522033635132</v>
      </c>
      <c r="L18" s="16">
        <f t="shared" si="12"/>
        <v>55.813762825531775</v>
      </c>
      <c r="M18" s="16" t="e">
        <f>M10*100/#REF!</f>
        <v>#REF!</v>
      </c>
      <c r="N18" s="16">
        <f t="shared" si="13"/>
        <v>40.558194096272494</v>
      </c>
      <c r="O18" s="16">
        <f t="shared" si="14"/>
        <v>53.521196836258937</v>
      </c>
      <c r="P18" s="16">
        <f t="shared" si="15"/>
        <v>24.075208138269605</v>
      </c>
    </row>
    <row r="19" spans="1:16" ht="19.5" x14ac:dyDescent="0.2">
      <c r="A19" s="10" t="s">
        <v>12</v>
      </c>
      <c r="B19" s="16">
        <v>27.582275182904194</v>
      </c>
      <c r="C19" s="16">
        <v>14.688846347772262</v>
      </c>
      <c r="D19" s="16">
        <v>44.158366271409747</v>
      </c>
      <c r="E19" s="23">
        <f t="shared" si="9"/>
        <v>57.797898046522462</v>
      </c>
      <c r="F19" s="23">
        <f t="shared" si="10"/>
        <v>23.601607744402678</v>
      </c>
      <c r="G19" s="23">
        <f>G11*100/$N$6</f>
        <v>22.669435765095269</v>
      </c>
      <c r="H19" s="24">
        <v>37.74</v>
      </c>
      <c r="I19" s="24">
        <v>19.37</v>
      </c>
      <c r="J19" s="24">
        <v>61.55</v>
      </c>
      <c r="K19" s="16">
        <f t="shared" si="11"/>
        <v>60.675225867807896</v>
      </c>
      <c r="L19" s="16">
        <f t="shared" si="12"/>
        <v>18.828065112503946</v>
      </c>
      <c r="M19" s="16" t="e">
        <f>M11*100/#REF!</f>
        <v>#REF!</v>
      </c>
      <c r="N19" s="16">
        <f t="shared" si="13"/>
        <v>33.198266909041692</v>
      </c>
      <c r="O19" s="16">
        <f t="shared" si="14"/>
        <v>17.762434828814783</v>
      </c>
      <c r="P19" s="16">
        <f t="shared" si="15"/>
        <v>52.825556089784143</v>
      </c>
    </row>
    <row r="20" spans="1:16" ht="19.5" x14ac:dyDescent="0.2">
      <c r="A20" s="12" t="s">
        <v>13</v>
      </c>
      <c r="B20" s="16">
        <v>1.7527213699887247</v>
      </c>
      <c r="C20" s="16">
        <v>2.7864659126777536</v>
      </c>
      <c r="D20" s="16">
        <v>0.42371541501976284</v>
      </c>
      <c r="E20" s="23">
        <f t="shared" si="9"/>
        <v>3.6210661154618764</v>
      </c>
      <c r="F20" s="23">
        <f t="shared" si="10"/>
        <v>3.7821035823868896</v>
      </c>
      <c r="G20" s="23">
        <f>G12*100/$N$6</f>
        <v>0.39492237881411324</v>
      </c>
      <c r="H20" s="24">
        <v>0.75</v>
      </c>
      <c r="I20" s="24">
        <v>1.1200000000000001</v>
      </c>
      <c r="J20" s="24">
        <v>0.27</v>
      </c>
      <c r="K20" s="16">
        <f t="shared" si="11"/>
        <v>2.9508864886896271</v>
      </c>
      <c r="L20" s="16">
        <f t="shared" si="12"/>
        <v>2.1777271292534852</v>
      </c>
      <c r="M20" s="16" t="e">
        <f>M12*100/#REF!</f>
        <v>#REF!</v>
      </c>
      <c r="N20" s="16">
        <f t="shared" si="13"/>
        <v>1.5547074719703982</v>
      </c>
      <c r="O20" s="16">
        <f t="shared" si="14"/>
        <v>2.2409583765154371</v>
      </c>
      <c r="P20" s="16">
        <f t="shared" si="15"/>
        <v>0.68211149631804036</v>
      </c>
    </row>
    <row r="21" spans="1:16" ht="19.5" x14ac:dyDescent="0.2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</sheetData>
  <mergeCells count="8">
    <mergeCell ref="N5:P5"/>
    <mergeCell ref="B5:D5"/>
    <mergeCell ref="B13:D13"/>
    <mergeCell ref="E5:G5"/>
    <mergeCell ref="E13:G13"/>
    <mergeCell ref="H5:J5"/>
    <mergeCell ref="K5:M5"/>
    <mergeCell ref="K13:M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sqref="A1:XFD1048576"/>
    </sheetView>
  </sheetViews>
  <sheetFormatPr defaultRowHeight="14.25" x14ac:dyDescent="0.35"/>
  <cols>
    <col min="1" max="1" width="30" style="19" customWidth="1"/>
    <col min="2" max="13" width="9.25" style="19" customWidth="1"/>
  </cols>
  <sheetData>
    <row r="1" spans="1:13" ht="21" x14ac:dyDescent="0.35">
      <c r="A1" s="1" t="s">
        <v>0</v>
      </c>
      <c r="B1" s="2"/>
      <c r="C1" s="2"/>
      <c r="D1" s="2"/>
      <c r="E1" s="1" t="s">
        <v>0</v>
      </c>
      <c r="F1" s="2"/>
      <c r="G1" s="2"/>
      <c r="H1" s="1" t="s">
        <v>0</v>
      </c>
      <c r="I1" s="2"/>
      <c r="J1" s="2"/>
      <c r="K1" s="1" t="s">
        <v>0</v>
      </c>
      <c r="L1" s="2"/>
      <c r="M1" s="2"/>
    </row>
    <row r="2" spans="1:13" ht="21" x14ac:dyDescent="0.35">
      <c r="A2" s="1" t="s">
        <v>1</v>
      </c>
      <c r="B2" s="2"/>
      <c r="C2" s="2"/>
      <c r="D2" s="2"/>
      <c r="E2" s="1" t="s">
        <v>15</v>
      </c>
      <c r="F2" s="2"/>
      <c r="G2" s="2"/>
      <c r="H2" s="1" t="s">
        <v>16</v>
      </c>
      <c r="I2" s="2"/>
      <c r="J2" s="2"/>
      <c r="K2" s="1" t="s">
        <v>17</v>
      </c>
      <c r="L2" s="2"/>
      <c r="M2" s="2"/>
    </row>
    <row r="3" spans="1:13" ht="2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x14ac:dyDescent="0.2">
      <c r="A4" s="4" t="s">
        <v>2</v>
      </c>
      <c r="B4" s="5" t="s">
        <v>3</v>
      </c>
      <c r="C4" s="5" t="s">
        <v>4</v>
      </c>
      <c r="D4" s="5" t="s">
        <v>5</v>
      </c>
      <c r="E4" s="5" t="s">
        <v>3</v>
      </c>
      <c r="F4" s="5" t="s">
        <v>4</v>
      </c>
      <c r="G4" s="5" t="s">
        <v>5</v>
      </c>
      <c r="H4" s="5" t="s">
        <v>3</v>
      </c>
      <c r="I4" s="5" t="s">
        <v>4</v>
      </c>
      <c r="J4" s="5" t="s">
        <v>5</v>
      </c>
      <c r="K4" s="5" t="s">
        <v>3</v>
      </c>
      <c r="L4" s="5" t="s">
        <v>4</v>
      </c>
      <c r="M4" s="5" t="s">
        <v>5</v>
      </c>
    </row>
    <row r="5" spans="1:13" ht="19.5" x14ac:dyDescent="0.2">
      <c r="A5" s="6"/>
      <c r="B5" s="7" t="s">
        <v>6</v>
      </c>
      <c r="C5" s="7"/>
      <c r="D5" s="7"/>
      <c r="E5" s="7" t="s">
        <v>6</v>
      </c>
      <c r="F5" s="7"/>
      <c r="G5" s="7"/>
      <c r="H5" s="7" t="s">
        <v>6</v>
      </c>
      <c r="I5" s="7"/>
      <c r="J5" s="7"/>
      <c r="K5" s="7" t="s">
        <v>6</v>
      </c>
      <c r="L5" s="7"/>
      <c r="M5" s="7"/>
    </row>
    <row r="6" spans="1:13" ht="19.5" x14ac:dyDescent="0.2">
      <c r="A6" s="8" t="s">
        <v>7</v>
      </c>
      <c r="B6" s="9">
        <f>B7+B8+B9+B10+B11+B12</f>
        <v>867394</v>
      </c>
      <c r="C6" s="9">
        <f>C7+C8+C9+C10+C11+C12</f>
        <v>487894</v>
      </c>
      <c r="D6" s="9">
        <f>D7+D8+D9+D10+D11+D12</f>
        <v>379500</v>
      </c>
      <c r="E6" s="20">
        <f>SUM(E7:E12)</f>
        <v>914801</v>
      </c>
      <c r="F6" s="20">
        <f>SUM(F7:F12)</f>
        <v>515235</v>
      </c>
      <c r="G6" s="20">
        <f>SUM(G7:G12)</f>
        <v>399566</v>
      </c>
      <c r="H6" s="9">
        <f t="shared" ref="H6:H12" si="0">SUM(I6:J6)</f>
        <v>907108</v>
      </c>
      <c r="I6" s="9">
        <f>SUM(I7:I12)</f>
        <v>512029</v>
      </c>
      <c r="J6" s="9">
        <f>SUM(J7:J12)</f>
        <v>395079</v>
      </c>
      <c r="K6" s="9">
        <f t="shared" ref="K6:K12" si="1">L6+M6</f>
        <v>901276</v>
      </c>
      <c r="L6" s="9">
        <f>L7+L8+L9+L10+L11+L12</f>
        <v>494741</v>
      </c>
      <c r="M6" s="9">
        <f>M7+M8+M9+M10+M11+M12</f>
        <v>406535</v>
      </c>
    </row>
    <row r="7" spans="1:13" ht="19.5" x14ac:dyDescent="0.2">
      <c r="A7" s="10" t="s">
        <v>8</v>
      </c>
      <c r="B7" s="11">
        <f t="shared" ref="B7:B12" si="2">C7+D7</f>
        <v>11241</v>
      </c>
      <c r="C7" s="11">
        <v>9439</v>
      </c>
      <c r="D7" s="11">
        <v>1802</v>
      </c>
      <c r="E7" s="21">
        <f t="shared" ref="E7:E12" si="3">F7+G7</f>
        <v>5252</v>
      </c>
      <c r="F7" s="21">
        <v>4771</v>
      </c>
      <c r="G7" s="21">
        <v>481</v>
      </c>
      <c r="H7" s="11">
        <f t="shared" si="0"/>
        <v>3435</v>
      </c>
      <c r="I7" s="11">
        <v>2725</v>
      </c>
      <c r="J7" s="24">
        <v>710</v>
      </c>
      <c r="K7" s="11">
        <f t="shared" si="1"/>
        <v>7261</v>
      </c>
      <c r="L7" s="11">
        <v>6359</v>
      </c>
      <c r="M7" s="11">
        <v>902</v>
      </c>
    </row>
    <row r="8" spans="1:13" ht="19.5" x14ac:dyDescent="0.2">
      <c r="A8" s="10" t="s">
        <v>9</v>
      </c>
      <c r="B8" s="11">
        <f t="shared" si="2"/>
        <v>80743</v>
      </c>
      <c r="C8" s="11">
        <v>40072</v>
      </c>
      <c r="D8" s="11">
        <v>40671</v>
      </c>
      <c r="E8" s="21">
        <f t="shared" si="3"/>
        <v>84993</v>
      </c>
      <c r="F8" s="21">
        <v>45240</v>
      </c>
      <c r="G8" s="21">
        <v>39753</v>
      </c>
      <c r="H8" s="11">
        <f t="shared" si="0"/>
        <v>75502</v>
      </c>
      <c r="I8" s="11">
        <v>41078</v>
      </c>
      <c r="J8" s="11">
        <v>34424</v>
      </c>
      <c r="K8" s="11">
        <f t="shared" si="1"/>
        <v>92402</v>
      </c>
      <c r="L8" s="11">
        <v>44028</v>
      </c>
      <c r="M8" s="11">
        <v>48374</v>
      </c>
    </row>
    <row r="9" spans="1:13" ht="19.5" x14ac:dyDescent="0.2">
      <c r="A9" s="10" t="s">
        <v>10</v>
      </c>
      <c r="B9" s="11">
        <f t="shared" si="2"/>
        <v>185476</v>
      </c>
      <c r="C9" s="11">
        <v>115361</v>
      </c>
      <c r="D9" s="11">
        <v>70115</v>
      </c>
      <c r="E9" s="21">
        <f t="shared" si="3"/>
        <v>141373</v>
      </c>
      <c r="F9" s="21">
        <v>97032</v>
      </c>
      <c r="G9" s="21">
        <v>44341</v>
      </c>
      <c r="H9" s="11">
        <f t="shared" si="0"/>
        <v>90299</v>
      </c>
      <c r="I9" s="11">
        <v>56468</v>
      </c>
      <c r="J9" s="11">
        <v>33831</v>
      </c>
      <c r="K9" s="11">
        <f t="shared" si="1"/>
        <v>108495</v>
      </c>
      <c r="L9" s="11">
        <v>69556</v>
      </c>
      <c r="M9" s="11">
        <v>38939</v>
      </c>
    </row>
    <row r="10" spans="1:13" ht="19.5" x14ac:dyDescent="0.2">
      <c r="A10" s="10" t="s">
        <v>11</v>
      </c>
      <c r="B10" s="11">
        <f t="shared" si="2"/>
        <v>335484</v>
      </c>
      <c r="C10" s="11">
        <v>237761</v>
      </c>
      <c r="D10" s="11">
        <v>97723</v>
      </c>
      <c r="E10" s="21">
        <f t="shared" si="3"/>
        <v>366731</v>
      </c>
      <c r="F10" s="21">
        <v>258776</v>
      </c>
      <c r="G10" s="21">
        <v>107955</v>
      </c>
      <c r="H10" s="11">
        <f t="shared" si="0"/>
        <v>388765</v>
      </c>
      <c r="I10" s="11">
        <v>306873</v>
      </c>
      <c r="J10" s="11">
        <v>81892</v>
      </c>
      <c r="K10" s="11">
        <f t="shared" si="1"/>
        <v>365294</v>
      </c>
      <c r="L10" s="11">
        <v>272312</v>
      </c>
      <c r="M10" s="11">
        <v>92982</v>
      </c>
    </row>
    <row r="11" spans="1:13" ht="19.5" x14ac:dyDescent="0.2">
      <c r="A11" s="10" t="s">
        <v>12</v>
      </c>
      <c r="B11" s="11">
        <f t="shared" si="2"/>
        <v>239247</v>
      </c>
      <c r="C11" s="11">
        <v>71666</v>
      </c>
      <c r="D11" s="11">
        <v>167581</v>
      </c>
      <c r="E11" s="21">
        <f t="shared" si="3"/>
        <v>297795</v>
      </c>
      <c r="F11" s="21">
        <v>94304</v>
      </c>
      <c r="G11" s="21">
        <v>203491</v>
      </c>
      <c r="H11" s="11">
        <f t="shared" si="0"/>
        <v>342348</v>
      </c>
      <c r="I11" s="11">
        <v>99176</v>
      </c>
      <c r="J11" s="11">
        <v>243172</v>
      </c>
      <c r="K11" s="11">
        <f t="shared" si="1"/>
        <v>312620</v>
      </c>
      <c r="L11" s="11">
        <v>91861</v>
      </c>
      <c r="M11" s="11">
        <v>220759</v>
      </c>
    </row>
    <row r="12" spans="1:13" ht="19.5" x14ac:dyDescent="0.2">
      <c r="A12" s="12" t="s">
        <v>13</v>
      </c>
      <c r="B12" s="11">
        <f t="shared" si="2"/>
        <v>15203</v>
      </c>
      <c r="C12" s="11">
        <v>13595</v>
      </c>
      <c r="D12" s="11">
        <v>1608</v>
      </c>
      <c r="E12" s="21">
        <f t="shared" si="3"/>
        <v>18657</v>
      </c>
      <c r="F12" s="21">
        <v>15112</v>
      </c>
      <c r="G12" s="21">
        <v>3545</v>
      </c>
      <c r="H12" s="11">
        <f t="shared" si="0"/>
        <v>6759</v>
      </c>
      <c r="I12" s="11">
        <v>5709</v>
      </c>
      <c r="J12" s="11">
        <v>1050</v>
      </c>
      <c r="K12" s="11">
        <f t="shared" si="1"/>
        <v>15204</v>
      </c>
      <c r="L12" s="11">
        <v>10625</v>
      </c>
      <c r="M12" s="11">
        <v>4579</v>
      </c>
    </row>
    <row r="13" spans="1:13" ht="22.5" x14ac:dyDescent="0.5">
      <c r="A13" s="13"/>
      <c r="B13" s="14" t="s">
        <v>14</v>
      </c>
      <c r="C13" s="14"/>
      <c r="D13" s="14"/>
      <c r="E13" s="14" t="s">
        <v>14</v>
      </c>
      <c r="F13" s="14"/>
      <c r="G13" s="14"/>
      <c r="H13" s="25"/>
      <c r="I13" s="25"/>
      <c r="J13" s="25"/>
      <c r="K13" s="14" t="s">
        <v>14</v>
      </c>
      <c r="L13" s="14"/>
      <c r="M13" s="14"/>
    </row>
    <row r="14" spans="1:13" ht="19.5" x14ac:dyDescent="0.2">
      <c r="A14" s="8" t="s">
        <v>7</v>
      </c>
      <c r="B14" s="15">
        <v>100</v>
      </c>
      <c r="C14" s="15">
        <v>100.0053148839707</v>
      </c>
      <c r="D14" s="15">
        <v>100</v>
      </c>
      <c r="E14" s="22">
        <f>SUM(E15:E20)</f>
        <v>177.55024406338856</v>
      </c>
      <c r="F14" s="22">
        <f>SUM(F15:F20)</f>
        <v>128.94865929533546</v>
      </c>
      <c r="G14" s="22" t="e">
        <f>SUM(G15:G20)</f>
        <v>#DIV/0!</v>
      </c>
      <c r="H14" s="22">
        <f>SUM(H15:H20)</f>
        <v>100</v>
      </c>
      <c r="I14" s="22">
        <f>SUM(I15:I20)</f>
        <v>100</v>
      </c>
      <c r="J14" s="22">
        <f>SUM(J15:J20)</f>
        <v>100</v>
      </c>
      <c r="K14" s="15">
        <f>K15+K16+K17+K18+K19+K20</f>
        <v>174.92522829388531</v>
      </c>
      <c r="L14" s="15">
        <f>L15+L16+L17+L18+L19+L20</f>
        <v>101.40337860272928</v>
      </c>
      <c r="M14" s="15" t="e">
        <f>M15+M16+M17+M18+M19+M20</f>
        <v>#REF!</v>
      </c>
    </row>
    <row r="15" spans="1:13" ht="19.5" x14ac:dyDescent="0.2">
      <c r="A15" s="10" t="s">
        <v>8</v>
      </c>
      <c r="B15" s="16">
        <v>1.295950859701589</v>
      </c>
      <c r="C15" s="16">
        <v>1.9346415409904612</v>
      </c>
      <c r="D15" s="16">
        <v>0.47483530961791831</v>
      </c>
      <c r="E15" s="23">
        <f t="shared" ref="E15:E20" si="4">E7*100/$F$6</f>
        <v>1.0193406892000738</v>
      </c>
      <c r="F15" s="23">
        <f t="shared" ref="F15:F20" si="5">F7*100/$G$6</f>
        <v>1.19404553941026</v>
      </c>
      <c r="G15" s="23" t="e">
        <f>G7*100/$N$6</f>
        <v>#DIV/0!</v>
      </c>
      <c r="H15" s="24">
        <v>0.38</v>
      </c>
      <c r="I15" s="24">
        <v>0.53</v>
      </c>
      <c r="J15" s="24">
        <v>0.18</v>
      </c>
      <c r="K15" s="16">
        <f t="shared" ref="K15:K20" si="6">K7*100/$F$6</f>
        <v>1.4092598523004065</v>
      </c>
      <c r="L15" s="16">
        <f t="shared" ref="L15:L20" si="7">L7*100/$C$6</f>
        <v>1.3033568766986272</v>
      </c>
      <c r="M15" s="16" t="e">
        <f>M7*100/#REF!</f>
        <v>#REF!</v>
      </c>
    </row>
    <row r="16" spans="1:13" ht="19.5" x14ac:dyDescent="0.2">
      <c r="A16" s="10" t="s">
        <v>9</v>
      </c>
      <c r="B16" s="16">
        <v>9.3086878627244367</v>
      </c>
      <c r="C16" s="16">
        <v>8.2132594375007688</v>
      </c>
      <c r="D16" s="16">
        <v>10.716996047430831</v>
      </c>
      <c r="E16" s="23">
        <f t="shared" si="4"/>
        <v>16.495967859326328</v>
      </c>
      <c r="F16" s="23">
        <f t="shared" si="5"/>
        <v>11.322284678876581</v>
      </c>
      <c r="G16" s="23" t="e">
        <f>G8*100/$N$6</f>
        <v>#DIV/0!</v>
      </c>
      <c r="H16" s="24">
        <v>8.32</v>
      </c>
      <c r="I16" s="24">
        <v>8.02</v>
      </c>
      <c r="J16" s="24">
        <v>8.7100000000000009</v>
      </c>
      <c r="K16" s="16">
        <f t="shared" si="6"/>
        <v>17.933952468291167</v>
      </c>
      <c r="L16" s="16">
        <f t="shared" si="7"/>
        <v>9.0240912985197603</v>
      </c>
      <c r="M16" s="16" t="e">
        <f>M8*100/#REF!</f>
        <v>#REF!</v>
      </c>
    </row>
    <row r="17" spans="1:13" ht="19.5" x14ac:dyDescent="0.2">
      <c r="A17" s="10" t="s">
        <v>10</v>
      </c>
      <c r="B17" s="16">
        <v>21.383131541145087</v>
      </c>
      <c r="C17" s="16">
        <v>23.65</v>
      </c>
      <c r="D17" s="16">
        <v>18.47562582345191</v>
      </c>
      <c r="E17" s="23">
        <f t="shared" si="4"/>
        <v>27.438547458926511</v>
      </c>
      <c r="F17" s="23">
        <f t="shared" si="5"/>
        <v>24.284348518142185</v>
      </c>
      <c r="G17" s="23" t="e">
        <f>G9*100/$N$6</f>
        <v>#DIV/0!</v>
      </c>
      <c r="H17" s="24">
        <v>9.9499999999999993</v>
      </c>
      <c r="I17" s="24">
        <v>11.03</v>
      </c>
      <c r="J17" s="24">
        <v>8.56</v>
      </c>
      <c r="K17" s="16">
        <f t="shared" si="6"/>
        <v>21.057381583161082</v>
      </c>
      <c r="L17" s="16">
        <f t="shared" si="7"/>
        <v>14.256375360221687</v>
      </c>
      <c r="M17" s="16" t="e">
        <f>M9*100/#REF!</f>
        <v>#REF!</v>
      </c>
    </row>
    <row r="18" spans="1:13" ht="19.5" x14ac:dyDescent="0.2">
      <c r="A18" s="10" t="s">
        <v>11</v>
      </c>
      <c r="B18" s="16">
        <v>38.677233183535968</v>
      </c>
      <c r="C18" s="16">
        <v>48.732101645029452</v>
      </c>
      <c r="D18" s="16">
        <v>25.75046113306983</v>
      </c>
      <c r="E18" s="23">
        <f t="shared" si="4"/>
        <v>71.1774238939513</v>
      </c>
      <c r="F18" s="23">
        <f t="shared" si="5"/>
        <v>64.764269232116845</v>
      </c>
      <c r="G18" s="23" t="e">
        <f>G10*100/$N$6</f>
        <v>#DIV/0!</v>
      </c>
      <c r="H18" s="24">
        <v>42.86</v>
      </c>
      <c r="I18" s="24">
        <v>59.93</v>
      </c>
      <c r="J18" s="24">
        <v>20.73</v>
      </c>
      <c r="K18" s="16">
        <f t="shared" si="6"/>
        <v>70.898522033635132</v>
      </c>
      <c r="L18" s="16">
        <f t="shared" si="7"/>
        <v>55.813762825531775</v>
      </c>
      <c r="M18" s="16" t="e">
        <f>M10*100/#REF!</f>
        <v>#REF!</v>
      </c>
    </row>
    <row r="19" spans="1:13" ht="19.5" x14ac:dyDescent="0.2">
      <c r="A19" s="10" t="s">
        <v>12</v>
      </c>
      <c r="B19" s="16">
        <v>27.582275182904194</v>
      </c>
      <c r="C19" s="16">
        <v>14.688846347772262</v>
      </c>
      <c r="D19" s="16">
        <v>44.158366271409747</v>
      </c>
      <c r="E19" s="23">
        <f t="shared" si="4"/>
        <v>57.797898046522462</v>
      </c>
      <c r="F19" s="23">
        <f t="shared" si="5"/>
        <v>23.601607744402678</v>
      </c>
      <c r="G19" s="23" t="e">
        <f>G11*100/$N$6</f>
        <v>#DIV/0!</v>
      </c>
      <c r="H19" s="24">
        <v>37.74</v>
      </c>
      <c r="I19" s="24">
        <v>19.37</v>
      </c>
      <c r="J19" s="24">
        <v>61.55</v>
      </c>
      <c r="K19" s="16">
        <f t="shared" si="6"/>
        <v>60.675225867807896</v>
      </c>
      <c r="L19" s="16">
        <f t="shared" si="7"/>
        <v>18.828065112503946</v>
      </c>
      <c r="M19" s="16" t="e">
        <f>M11*100/#REF!</f>
        <v>#REF!</v>
      </c>
    </row>
    <row r="20" spans="1:13" ht="19.5" x14ac:dyDescent="0.2">
      <c r="A20" s="12" t="s">
        <v>13</v>
      </c>
      <c r="B20" s="16">
        <v>1.7527213699887247</v>
      </c>
      <c r="C20" s="16">
        <v>2.7864659126777536</v>
      </c>
      <c r="D20" s="16">
        <v>0.42371541501976284</v>
      </c>
      <c r="E20" s="23">
        <f t="shared" si="4"/>
        <v>3.6210661154618764</v>
      </c>
      <c r="F20" s="23">
        <f t="shared" si="5"/>
        <v>3.7821035823868896</v>
      </c>
      <c r="G20" s="23" t="e">
        <f>G12*100/$N$6</f>
        <v>#DIV/0!</v>
      </c>
      <c r="H20" s="24">
        <v>0.75</v>
      </c>
      <c r="I20" s="24">
        <v>1.1200000000000001</v>
      </c>
      <c r="J20" s="24">
        <v>0.27</v>
      </c>
      <c r="K20" s="16">
        <f t="shared" si="6"/>
        <v>2.9508864886896271</v>
      </c>
      <c r="L20" s="16">
        <f t="shared" si="7"/>
        <v>2.1777271292534852</v>
      </c>
      <c r="M20" s="16" t="e">
        <f>M12*100/#REF!</f>
        <v>#REF!</v>
      </c>
    </row>
    <row r="21" spans="1:13" ht="19.5" x14ac:dyDescent="0.2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21" x14ac:dyDescent="0.35"/>
  </sheetData>
  <mergeCells count="7">
    <mergeCell ref="B5:D5"/>
    <mergeCell ref="E5:G5"/>
    <mergeCell ref="H5:J5"/>
    <mergeCell ref="K5:M5"/>
    <mergeCell ref="B13:D13"/>
    <mergeCell ref="E13:G13"/>
    <mergeCell ref="K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2020-01-31T03:06:18Z</dcterms:created>
  <dcterms:modified xsi:type="dcterms:W3CDTF">2020-01-31T05:06:01Z</dcterms:modified>
</cp:coreProperties>
</file>