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-6480" yWindow="105" windowWidth="14100" windowHeight="9000" tabRatio="589"/>
  </bookViews>
  <sheets>
    <sheet name="ตาราง 1" sheetId="1" r:id="rId1"/>
    <sheet name="Sheet2" sheetId="2" r:id="rId2"/>
    <sheet name="แผนภุมิ" sheetId="3" r:id="rId3"/>
    <sheet name="53" sheetId="8" r:id="rId4"/>
    <sheet name="54" sheetId="9" r:id="rId5"/>
    <sheet name="55" sheetId="10" r:id="rId6"/>
    <sheet name="รวม" sheetId="11" r:id="rId7"/>
    <sheet name="Sheet1" sheetId="12" r:id="rId8"/>
    <sheet name="Sheet4" sheetId="13" r:id="rId9"/>
  </sheets>
  <definedNames>
    <definedName name="_xlnm.Print_Area" localSheetId="0">'ตาราง 1'!$A$1:$J$135</definedName>
    <definedName name="_xlnm.Print_Titles" localSheetId="6">รวม!$2:$2</definedName>
  </definedNames>
  <calcPr calcId="144525"/>
</workbook>
</file>

<file path=xl/calcChain.xml><?xml version="1.0" encoding="utf-8"?>
<calcChain xmlns="http://schemas.openxmlformats.org/spreadsheetml/2006/main">
  <c r="J24" i="3" l="1"/>
  <c r="J20" i="3"/>
  <c r="J19" i="3"/>
  <c r="L16" i="3"/>
  <c r="L6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1" i="11"/>
  <c r="L22" i="11"/>
  <c r="L23" i="11"/>
  <c r="L25" i="11"/>
  <c r="L26" i="11"/>
  <c r="L27" i="11"/>
  <c r="L28" i="11"/>
  <c r="L29" i="11"/>
  <c r="L30" i="11"/>
  <c r="L33" i="11"/>
  <c r="L34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9" i="11"/>
  <c r="L60" i="11"/>
  <c r="L61" i="11"/>
  <c r="L62" i="11"/>
  <c r="L63" i="11"/>
  <c r="L64" i="11"/>
  <c r="L65" i="11"/>
  <c r="L66" i="11"/>
  <c r="L67" i="11"/>
  <c r="L68" i="11"/>
  <c r="L70" i="11"/>
  <c r="L71" i="11"/>
  <c r="L72" i="11"/>
  <c r="J6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1" i="11"/>
  <c r="J22" i="11"/>
  <c r="J23" i="11"/>
  <c r="J25" i="11"/>
  <c r="J26" i="11"/>
  <c r="J27" i="11"/>
  <c r="J28" i="11"/>
  <c r="J29" i="11"/>
  <c r="J30" i="11"/>
  <c r="J33" i="11"/>
  <c r="J34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9" i="11"/>
  <c r="J60" i="11"/>
  <c r="J61" i="11"/>
  <c r="J62" i="11"/>
  <c r="J63" i="11"/>
  <c r="J64" i="11"/>
  <c r="J65" i="11"/>
  <c r="J66" i="11"/>
  <c r="J67" i="11"/>
  <c r="J68" i="11"/>
  <c r="J70" i="11"/>
  <c r="J71" i="11"/>
  <c r="J72" i="11"/>
  <c r="L5" i="11"/>
  <c r="J5" i="11"/>
  <c r="H6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1" i="11"/>
  <c r="H22" i="11"/>
  <c r="H23" i="11"/>
  <c r="H25" i="11"/>
  <c r="H26" i="11"/>
  <c r="H27" i="11"/>
  <c r="H28" i="11"/>
  <c r="H29" i="11"/>
  <c r="H30" i="11"/>
  <c r="H33" i="11"/>
  <c r="H34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9" i="11"/>
  <c r="H60" i="11"/>
  <c r="H61" i="11"/>
  <c r="H62" i="11"/>
  <c r="H63" i="11"/>
  <c r="H64" i="11"/>
  <c r="H65" i="11"/>
  <c r="H66" i="11"/>
  <c r="H67" i="11"/>
  <c r="H68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5" i="11"/>
  <c r="G18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6" i="2"/>
  <c r="G37" i="2"/>
  <c r="G38" i="2"/>
  <c r="G41" i="2"/>
  <c r="G42" i="2"/>
  <c r="G43" i="2"/>
  <c r="G45" i="2"/>
  <c r="G46" i="2"/>
  <c r="G47" i="2"/>
  <c r="G50" i="2"/>
  <c r="G51" i="2"/>
  <c r="G53" i="2"/>
  <c r="G55" i="2"/>
  <c r="G56" i="2"/>
  <c r="G57" i="2"/>
  <c r="G58" i="2"/>
  <c r="G59" i="2"/>
  <c r="G60" i="2"/>
  <c r="G62" i="2"/>
  <c r="G63" i="2"/>
  <c r="G64" i="2"/>
  <c r="G66" i="2"/>
  <c r="G67" i="2"/>
  <c r="G68" i="2"/>
  <c r="G70" i="2"/>
  <c r="G71" i="2"/>
  <c r="G72" i="2"/>
  <c r="G73" i="2"/>
  <c r="G75" i="2"/>
  <c r="G76" i="2"/>
  <c r="G77" i="2"/>
  <c r="G78" i="2"/>
  <c r="G80" i="2"/>
  <c r="G81" i="2"/>
  <c r="G83" i="2"/>
  <c r="G85" i="2"/>
  <c r="G87" i="2"/>
  <c r="G89" i="2"/>
  <c r="G90" i="2"/>
  <c r="G92" i="2"/>
  <c r="G95" i="2"/>
  <c r="G97" i="2"/>
  <c r="G98" i="2"/>
  <c r="G100" i="2"/>
  <c r="G102" i="2"/>
  <c r="G104" i="2"/>
  <c r="G106" i="2"/>
  <c r="G107" i="2"/>
  <c r="G108" i="2"/>
  <c r="G109" i="2"/>
  <c r="G111" i="2"/>
  <c r="G113" i="2"/>
  <c r="G114" i="2"/>
  <c r="G115" i="2"/>
  <c r="G118" i="2"/>
  <c r="G120" i="2"/>
  <c r="G121" i="2"/>
  <c r="G122" i="2"/>
  <c r="G17" i="2"/>
  <c r="T94" i="12"/>
  <c r="S94" i="12"/>
  <c r="T93" i="12"/>
  <c r="S93" i="12"/>
  <c r="T91" i="12"/>
  <c r="S91" i="12"/>
  <c r="T88" i="12"/>
  <c r="S88" i="12"/>
  <c r="T87" i="12"/>
  <c r="S87" i="12"/>
  <c r="T86" i="12"/>
  <c r="S86" i="12"/>
  <c r="T84" i="12"/>
  <c r="S84" i="12"/>
  <c r="T81" i="12"/>
  <c r="S81" i="12"/>
  <c r="T80" i="12"/>
  <c r="S80" i="12"/>
  <c r="T79" i="12"/>
  <c r="S79" i="12"/>
  <c r="T77" i="12"/>
  <c r="S77" i="12"/>
  <c r="T76" i="12"/>
  <c r="S76" i="12"/>
  <c r="T75" i="12"/>
  <c r="S75" i="12"/>
  <c r="T73" i="12"/>
  <c r="S73" i="12"/>
  <c r="T72" i="12"/>
  <c r="S72" i="12"/>
  <c r="T70" i="12"/>
  <c r="S70" i="12"/>
  <c r="T68" i="12"/>
  <c r="S68" i="12"/>
  <c r="T65" i="12"/>
  <c r="S65" i="12"/>
  <c r="T63" i="12"/>
  <c r="S63" i="12"/>
  <c r="T62" i="12"/>
  <c r="S62" i="12"/>
  <c r="T61" i="12"/>
  <c r="S61" i="12"/>
  <c r="T60" i="12"/>
  <c r="S60" i="12"/>
  <c r="T59" i="12"/>
  <c r="S59" i="12"/>
  <c r="T57" i="12"/>
  <c r="S57" i="12"/>
  <c r="T56" i="12"/>
  <c r="S56" i="12"/>
  <c r="T55" i="12"/>
  <c r="S55" i="12"/>
  <c r="T54" i="12"/>
  <c r="S54" i="12"/>
  <c r="T53" i="12"/>
  <c r="S53" i="12"/>
  <c r="T52" i="12"/>
  <c r="S52" i="12"/>
  <c r="T51" i="12"/>
  <c r="S51" i="12"/>
  <c r="T50" i="12"/>
  <c r="S50" i="12"/>
  <c r="T49" i="12"/>
  <c r="S49" i="12"/>
  <c r="T48" i="12"/>
  <c r="S48" i="12"/>
  <c r="T47" i="12"/>
  <c r="S47" i="12"/>
  <c r="T46" i="12"/>
  <c r="S46" i="12"/>
  <c r="T45" i="12"/>
  <c r="S45" i="12"/>
  <c r="T44" i="12"/>
  <c r="S44" i="12"/>
  <c r="T43" i="12"/>
  <c r="S43" i="12"/>
  <c r="T42" i="12"/>
  <c r="S42" i="12"/>
  <c r="T41" i="12"/>
  <c r="S41" i="12"/>
  <c r="T40" i="12"/>
  <c r="S40" i="12"/>
  <c r="T39" i="12"/>
  <c r="S39" i="12"/>
  <c r="T38" i="12"/>
  <c r="S38" i="12"/>
  <c r="S37" i="12"/>
  <c r="T36" i="12"/>
  <c r="S36" i="12"/>
  <c r="T34" i="12"/>
  <c r="S34" i="12"/>
  <c r="T33" i="12"/>
  <c r="S33" i="12"/>
  <c r="R31" i="12"/>
  <c r="L31" i="12"/>
  <c r="F31" i="12"/>
  <c r="T30" i="12"/>
  <c r="S30" i="12"/>
  <c r="T29" i="12"/>
  <c r="S29" i="12"/>
  <c r="T28" i="12"/>
  <c r="S28" i="12"/>
  <c r="T27" i="12"/>
  <c r="S27" i="12"/>
  <c r="T26" i="12"/>
  <c r="S26" i="12"/>
  <c r="T25" i="12"/>
  <c r="S25" i="12"/>
  <c r="T23" i="12"/>
  <c r="S23" i="12"/>
  <c r="T22" i="12"/>
  <c r="S22" i="12"/>
  <c r="T21" i="12"/>
  <c r="S21" i="12"/>
  <c r="T19" i="12"/>
  <c r="S19" i="12"/>
  <c r="T18" i="12"/>
  <c r="S18" i="12"/>
  <c r="T17" i="12"/>
  <c r="S17" i="12"/>
  <c r="T16" i="12"/>
  <c r="S16" i="12"/>
  <c r="T15" i="12"/>
  <c r="S15" i="12"/>
  <c r="T14" i="12"/>
  <c r="S14" i="12"/>
  <c r="T13" i="12"/>
  <c r="S13" i="12"/>
  <c r="T12" i="12"/>
  <c r="S12" i="12"/>
  <c r="T11" i="12"/>
  <c r="S11" i="12"/>
  <c r="T10" i="12"/>
  <c r="S10" i="12"/>
  <c r="T9" i="12"/>
  <c r="S9" i="12"/>
  <c r="T8" i="12"/>
  <c r="S8" i="12"/>
  <c r="R7" i="12"/>
  <c r="L7" i="12"/>
  <c r="S7" i="12" s="1"/>
  <c r="F7" i="12"/>
  <c r="T6" i="12"/>
  <c r="S6" i="12"/>
  <c r="T5" i="12"/>
  <c r="S5" i="12"/>
  <c r="S31" i="12" l="1"/>
  <c r="T31" i="12"/>
  <c r="T7" i="12"/>
  <c r="J16" i="3"/>
  <c r="M94" i="11"/>
  <c r="M93" i="11"/>
  <c r="M91" i="11"/>
  <c r="M88" i="11"/>
  <c r="M87" i="11"/>
  <c r="M86" i="11"/>
  <c r="M84" i="11"/>
  <c r="M81" i="11"/>
  <c r="M80" i="11"/>
  <c r="M79" i="11"/>
  <c r="M77" i="11"/>
  <c r="M76" i="11"/>
  <c r="M75" i="11"/>
  <c r="M73" i="11"/>
  <c r="M72" i="11"/>
  <c r="M65" i="11" l="1"/>
  <c r="M68" i="11"/>
  <c r="M70" i="11"/>
  <c r="M6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1" i="11"/>
  <c r="M22" i="11"/>
  <c r="M23" i="11"/>
  <c r="M25" i="11"/>
  <c r="M26" i="11"/>
  <c r="M27" i="11"/>
  <c r="M28" i="11"/>
  <c r="M29" i="11"/>
  <c r="M30" i="11"/>
  <c r="M33" i="11"/>
  <c r="M34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9" i="11"/>
  <c r="M60" i="11"/>
  <c r="M61" i="11"/>
  <c r="M62" i="11"/>
  <c r="M63" i="11"/>
  <c r="M5" i="11"/>
  <c r="G31" i="11"/>
  <c r="H31" i="11" s="1"/>
  <c r="G7" i="11"/>
  <c r="H7" i="11" s="1"/>
  <c r="I7" i="11"/>
  <c r="J7" i="11" s="1"/>
  <c r="I31" i="11"/>
  <c r="J31" i="11" s="1"/>
  <c r="K31" i="11"/>
  <c r="L31" i="11" s="1"/>
  <c r="K7" i="11"/>
  <c r="L7" i="11" s="1"/>
  <c r="N5" i="11"/>
  <c r="N6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1" i="11"/>
  <c r="N22" i="11"/>
  <c r="N23" i="11"/>
  <c r="N25" i="11"/>
  <c r="N26" i="11"/>
  <c r="N27" i="11"/>
  <c r="N28" i="11"/>
  <c r="N29" i="11"/>
  <c r="N30" i="11"/>
  <c r="N33" i="11"/>
  <c r="N34" i="11"/>
  <c r="N36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9" i="11"/>
  <c r="N60" i="11"/>
  <c r="N61" i="11"/>
  <c r="N62" i="11"/>
  <c r="N63" i="11"/>
  <c r="N65" i="11"/>
  <c r="N68" i="11"/>
  <c r="N70" i="11"/>
  <c r="N72" i="11"/>
  <c r="N73" i="11"/>
  <c r="N75" i="11"/>
  <c r="N76" i="11"/>
  <c r="N77" i="11"/>
  <c r="N79" i="11"/>
  <c r="N80" i="11"/>
  <c r="N81" i="11"/>
  <c r="N84" i="11"/>
  <c r="N86" i="11"/>
  <c r="N87" i="11"/>
  <c r="N88" i="11"/>
  <c r="N91" i="11"/>
  <c r="N93" i="11"/>
  <c r="N94" i="11"/>
  <c r="M31" i="11" l="1"/>
  <c r="M7" i="11"/>
  <c r="N7" i="11"/>
  <c r="N31" i="11"/>
  <c r="H41" i="2" l="1"/>
  <c r="K16" i="3" l="1"/>
  <c r="I20" i="3" l="1"/>
  <c r="I32" i="2"/>
  <c r="I29" i="2"/>
  <c r="I28" i="2"/>
  <c r="I26" i="2"/>
  <c r="I24" i="2"/>
  <c r="I23" i="2"/>
  <c r="I22" i="2"/>
  <c r="I20" i="2"/>
  <c r="H25" i="2"/>
  <c r="I25" i="2" l="1"/>
  <c r="I21" i="2" s="1"/>
  <c r="H21" i="2"/>
</calcChain>
</file>

<file path=xl/sharedStrings.xml><?xml version="1.0" encoding="utf-8"?>
<sst xmlns="http://schemas.openxmlformats.org/spreadsheetml/2006/main" count="2992" uniqueCount="295">
  <si>
    <t>ครัวเรือน</t>
  </si>
  <si>
    <t>ประเภทของค่าใช้จ่าย</t>
  </si>
  <si>
    <t xml:space="preserve">      </t>
  </si>
  <si>
    <t xml:space="preserve">      ค่าใช้จ่ายการเดินทางในโอกาสพิเศษ</t>
  </si>
  <si>
    <t xml:space="preserve">     ค่าเบี้ยประกันภัย/ทรัพย์สิน/ประกันชีวิต/เงินฌาปนกิจศพ</t>
  </si>
  <si>
    <t>อัตราร้อยละของครัวเรือน</t>
  </si>
  <si>
    <t>ขนาดของครัวเรือนเฉลี่ย</t>
  </si>
  <si>
    <t xml:space="preserve">           (ทั้งสำเร็จรูปและกึ่งสำเร็จรูป)</t>
  </si>
  <si>
    <t xml:space="preserve">          (รวมเครื่องดื่มไม่มีแอลกอฮอล์)</t>
  </si>
  <si>
    <t>ค่าใช้จ่ายเกี่ยวกับที่อยู่อาศัย เครื่องแต่งบ้าน</t>
  </si>
  <si>
    <t xml:space="preserve">      ค่าประเมินค่าเช่าบ้านที่ไม่เสียเงิน</t>
  </si>
  <si>
    <t xml:space="preserve">      ค่าซื้อเครื่องเล่น สัตว์เลี้ยง ไม้ประดับ</t>
  </si>
  <si>
    <t>ค่าใช้จ่ายเกี่ยวกับการจัดงานพิธี</t>
  </si>
  <si>
    <t xml:space="preserve">      ค่าใช้จ่ายเกี่ยวกับการอ่าน/การศาสนาและ</t>
  </si>
  <si>
    <t>1</t>
  </si>
  <si>
    <t>จำนวน</t>
  </si>
  <si>
    <t>เฉลี่ยต่อ</t>
  </si>
  <si>
    <t>Number</t>
  </si>
  <si>
    <t>(1a)</t>
  </si>
  <si>
    <t>(1b)</t>
  </si>
  <si>
    <t xml:space="preserve">    ซื้อ/จ่าย</t>
  </si>
  <si>
    <t xml:space="preserve">                  (รวมยาสูบ)</t>
  </si>
  <si>
    <t xml:space="preserve">                (รวมบ้านตนเอง)</t>
  </si>
  <si>
    <t xml:space="preserve">   ไม่ได้ซื้อ/จ่าย</t>
  </si>
  <si>
    <t xml:space="preserve">                (รวมยาสูบ)</t>
  </si>
  <si>
    <t>( บาท - Baht )</t>
  </si>
  <si>
    <t>จำนวนครัวเรือน (ที่แจงนับได้ข้อมูล)</t>
  </si>
  <si>
    <r>
      <t xml:space="preserve">จำนวนประชากร </t>
    </r>
    <r>
      <rPr>
        <b/>
        <i/>
        <sz val="16"/>
        <rFont val="Angsana New"/>
        <family val="1"/>
      </rPr>
      <t/>
    </r>
  </si>
  <si>
    <r>
      <t>ค่าใช้จ่ายเกี่ยวกับการเดินทางและการสื่อสาร…..</t>
    </r>
    <r>
      <rPr>
        <b/>
        <i/>
        <sz val="14"/>
        <rFont val="Angsana New"/>
        <family val="1"/>
      </rPr>
      <t/>
    </r>
  </si>
  <si>
    <t xml:space="preserve">         อาหารและเครื่องดื่ม</t>
  </si>
  <si>
    <t xml:space="preserve">         ค่าประเมินค่าเช่าที่อยู่อาศัย</t>
  </si>
  <si>
    <t xml:space="preserve">         สินค้าและบริการอื่นๆ </t>
  </si>
  <si>
    <t xml:space="preserve">          ค่าเช่าที่อยู่อาศัย</t>
  </si>
  <si>
    <t>ค่าใช้จ่ายเกี่ยวกับการอุปโภคบริโภคทั้งหมด</t>
  </si>
  <si>
    <t xml:space="preserve">    ค่าใช้จ่ายอื่น ๆ</t>
  </si>
  <si>
    <t xml:space="preserve">    ดอกเบี้ยจ่าย/ดอกเบี้ยแชร์</t>
  </si>
  <si>
    <t xml:space="preserve">    ค่าซื้อสลากกินแบ่ง/หวยของรัฐ/และการพนันอื่นๆ</t>
  </si>
  <si>
    <t xml:space="preserve">         เงินสมทบประกันสังคม</t>
  </si>
  <si>
    <t xml:space="preserve">      เงินทำบุญ/เงินช่วยเหลืออื่นๆ</t>
  </si>
  <si>
    <t xml:space="preserve">     บริจาคเงิน/สิ่งของให้แก่องค์กรต่างๆ</t>
  </si>
  <si>
    <t xml:space="preserve">     เงิน/สิ่งของที่ส่งให้บุคคลนอกครัวเรือน</t>
  </si>
  <si>
    <t xml:space="preserve">      ค่าสมาชิกกลุ่มอาชีพ</t>
  </si>
  <si>
    <r>
      <t xml:space="preserve">      ภาษี/ธรรมเนียม/ค่าปรับ</t>
    </r>
    <r>
      <rPr>
        <i/>
        <sz val="14"/>
        <rFont val="Angsana New"/>
        <family val="1"/>
        <charset val="222"/>
      </rPr>
      <t/>
    </r>
  </si>
  <si>
    <r>
      <t xml:space="preserve">       ในโอกาสพิเศษ</t>
    </r>
    <r>
      <rPr>
        <b/>
        <i/>
        <sz val="14"/>
        <rFont val="Angsana New"/>
        <family val="1"/>
        <charset val="222"/>
      </rPr>
      <t/>
    </r>
  </si>
  <si>
    <t>ค่าใช้จ่ายที่ไม่เกี่ยวกับการอุปโภคบริโภค</t>
  </si>
  <si>
    <t xml:space="preserve">         ลัทธิความเชื่อ</t>
  </si>
  <si>
    <t xml:space="preserve">      ค่าผ่านประตู ค่าเรียนและเล่นกีฬา</t>
  </si>
  <si>
    <t xml:space="preserve">         และการบันเทิง</t>
  </si>
  <si>
    <r>
      <t xml:space="preserve">      ค่าซื้ออุปกรณ์การบันเทิงและกีฬา</t>
    </r>
    <r>
      <rPr>
        <i/>
        <sz val="14"/>
        <rFont val="Angsana New"/>
        <family val="1"/>
        <charset val="222"/>
      </rPr>
      <t/>
    </r>
  </si>
  <si>
    <t>การบันเทิง การอ่านและกิจกรรมทางศาสนา</t>
  </si>
  <si>
    <t>การศึกษา</t>
  </si>
  <si>
    <t xml:space="preserve">      ค่าใช้จ่ายเกี่ยวกับการสื่อสาร</t>
  </si>
  <si>
    <t xml:space="preserve">        และท่องเที่ยว</t>
  </si>
  <si>
    <t xml:space="preserve">      ค่าใช้จ่ายในการเดินทางตามปกติ</t>
  </si>
  <si>
    <t xml:space="preserve">      ค่าใช้จ่ายเกี่ยวกับยานพาหนะ</t>
  </si>
  <si>
    <t xml:space="preserve">      ค่าซื้อยานพาหนะ</t>
  </si>
  <si>
    <t xml:space="preserve">      ค่ารักษาพยาบาล (คนไข้ใน)</t>
  </si>
  <si>
    <t xml:space="preserve">      ค่ารักษาพยาบาล (คนไข้นอก)</t>
  </si>
  <si>
    <t xml:space="preserve">      ยาและเวชภัณฑ์</t>
  </si>
  <si>
    <t>เวชภัณฑ์และค่าตรวจรักษาพยาบาล</t>
  </si>
  <si>
    <t xml:space="preserve">      ค่าบริการส่วนบุคคล</t>
  </si>
  <si>
    <t xml:space="preserve">      ของใช้ส่วนบุคคล</t>
  </si>
  <si>
    <t>ค่าใช้จ่ายส่วนบุคคล</t>
  </si>
  <si>
    <t xml:space="preserve">      รองเท้า</t>
  </si>
  <si>
    <r>
      <t xml:space="preserve">      ผ้า  เสื้อผ้าและเครื่องแต่งกาย</t>
    </r>
    <r>
      <rPr>
        <i/>
        <sz val="16"/>
        <rFont val="Angsana New"/>
        <family val="1"/>
      </rPr>
      <t/>
    </r>
  </si>
  <si>
    <r>
      <t>เครื่องนุ่งห่มและรองเท้า</t>
    </r>
    <r>
      <rPr>
        <b/>
        <i/>
        <sz val="16"/>
        <rFont val="Angsana New"/>
        <family val="1"/>
        <charset val="222"/>
      </rPr>
      <t/>
    </r>
  </si>
  <si>
    <t xml:space="preserve">      ค่าจ้างบุคคลที่ให้บริการครัวเรือน</t>
  </si>
  <si>
    <t xml:space="preserve">      ค่าใช้จ่ายในการทำความสะอาด</t>
  </si>
  <si>
    <t xml:space="preserve">      เชื้อเพลิง แสงสว่างและน้ำ</t>
  </si>
  <si>
    <t xml:space="preserve">      เครื่องใช้สอยเบ็ดเตล็ดในบ้าน</t>
  </si>
  <si>
    <t xml:space="preserve">      สิ่งทอสำหรับใช้ในบ้าน</t>
  </si>
  <si>
    <t xml:space="preserve">      เครื่องแต่งบ้านและบริภัณฑ์อื่น ๆ</t>
  </si>
  <si>
    <t xml:space="preserve">      ค่าบำรุงรักษาและซ่อมแซมบ้าน</t>
  </si>
  <si>
    <t xml:space="preserve">        (รวมบ้านของตนเอง)</t>
  </si>
  <si>
    <t xml:space="preserve">      ค่าที่อยู่อาศัย</t>
  </si>
  <si>
    <t xml:space="preserve">      และเครื่องใช้ต่างๆ</t>
  </si>
  <si>
    <t xml:space="preserve">     หมาก พลู ยานัตถุ์ ฯลฯ</t>
  </si>
  <si>
    <t xml:space="preserve">     บุหรี่ ซิการ์ ยาเส้น  ฯลฯ</t>
  </si>
  <si>
    <t>ยาสูบ หมาก ยานัตถุ์ และอื่นๆ</t>
  </si>
  <si>
    <t xml:space="preserve">      ดื่มนอกบ้าน</t>
  </si>
  <si>
    <t xml:space="preserve">      ดื่มที่บ้าน</t>
  </si>
  <si>
    <r>
      <t>เครื่องดื่มที่มีแอลกอฮอล์</t>
    </r>
    <r>
      <rPr>
        <b/>
        <i/>
        <sz val="16"/>
        <rFont val="Angsana New"/>
        <family val="1"/>
        <charset val="222"/>
      </rPr>
      <t/>
    </r>
  </si>
  <si>
    <t xml:space="preserve">      อาหารบริโภคนอกบ้าน</t>
  </si>
  <si>
    <t xml:space="preserve">      ซื้อมาบริโภคที่บ้าน</t>
  </si>
  <si>
    <r>
      <t xml:space="preserve">   อาหารสำเร็จรูป</t>
    </r>
    <r>
      <rPr>
        <b/>
        <i/>
        <sz val="16"/>
        <rFont val="Angsana New"/>
        <family val="1"/>
        <charset val="222"/>
      </rPr>
      <t/>
    </r>
  </si>
  <si>
    <t xml:space="preserve">      เครื่องดื่มที่ไม่มีแอลกอฮอล์</t>
  </si>
  <si>
    <t xml:space="preserve">      เครื่องปรุงรสและเครื่องเทศ</t>
  </si>
  <si>
    <t xml:space="preserve">      น้ำตาลและขนมหวาน</t>
  </si>
  <si>
    <t xml:space="preserve">      ผัก</t>
  </si>
  <si>
    <t xml:space="preserve">      ผลไม้และถั่วเปลือกแข็ง</t>
  </si>
  <si>
    <t xml:space="preserve">      น้ำมันและไขมัน</t>
  </si>
  <si>
    <t xml:space="preserve">      นม เนยแข็ง และไข่</t>
  </si>
  <si>
    <t xml:space="preserve">      ปลาและสัตว์น้ำอื่น ๆ</t>
  </si>
  <si>
    <t xml:space="preserve">      เนื้อสัตว์และสัตว์ปีก</t>
  </si>
  <si>
    <t xml:space="preserve">      ข้าวและอาหารที่ทำจากแป้ง</t>
  </si>
  <si>
    <r>
      <t xml:space="preserve">   อาหารปรุงที่บ้าน</t>
    </r>
    <r>
      <rPr>
        <b/>
        <i/>
        <sz val="16"/>
        <rFont val="Angsana New"/>
        <family val="1"/>
        <charset val="222"/>
      </rPr>
      <t/>
    </r>
  </si>
  <si>
    <r>
      <t>อาหาร และเครื่องดื่ม</t>
    </r>
    <r>
      <rPr>
        <b/>
        <sz val="16"/>
        <rFont val="Angsana New"/>
        <family val="1"/>
      </rPr>
      <t xml:space="preserve"> </t>
    </r>
    <r>
      <rPr>
        <b/>
        <sz val="14"/>
        <rFont val="Angsana New"/>
        <family val="1"/>
      </rPr>
      <t>(ไม่มีแอลกอฮอล์</t>
    </r>
    <r>
      <rPr>
        <b/>
        <sz val="16"/>
        <rFont val="Angsana New"/>
        <family val="1"/>
      </rPr>
      <t>)</t>
    </r>
  </si>
  <si>
    <r>
      <t xml:space="preserve">   ค่าใช้จ่ายเพื่อการอุปโภคบริโภค</t>
    </r>
    <r>
      <rPr>
        <b/>
        <i/>
        <sz val="14"/>
        <rFont val="Angsana New"/>
        <family val="1"/>
        <charset val="222"/>
      </rPr>
      <t/>
    </r>
  </si>
  <si>
    <r>
      <t>ค่าใช้จ่ายทั้งสิ้นต่อเดือน</t>
    </r>
    <r>
      <rPr>
        <b/>
        <i/>
        <sz val="14"/>
        <rFont val="Angsana New"/>
        <family val="1"/>
        <charset val="222"/>
      </rPr>
      <t/>
    </r>
  </si>
  <si>
    <t>1 - 2</t>
  </si>
  <si>
    <t xml:space="preserve"> 3 - 4</t>
  </si>
  <si>
    <t>5 - 7</t>
  </si>
  <si>
    <t>ขนาดของครัวเรือน  (คน)</t>
  </si>
  <si>
    <t>รวมทั้งสิ้น</t>
  </si>
  <si>
    <t xml:space="preserve">Total  </t>
  </si>
  <si>
    <t>Average per HH</t>
  </si>
  <si>
    <t>-</t>
  </si>
  <si>
    <t xml:space="preserve"> </t>
  </si>
  <si>
    <t>ตาราง 1   ค่าใช้จ่ายเฉลี่ยต่อเดือนของครัวเรือน จำแนกตามขนาดของครัวเรือน</t>
  </si>
  <si>
    <t>TABLE 1  AVERAGE  MONTHLY  EXPENDITURE  PER  HOUSEHOLD  BY HOUSEHOLD SIZE</t>
  </si>
  <si>
    <t>อาหาร/เครื่องดื่ม/ยาสูบ</t>
  </si>
  <si>
    <t>ค่าเช่าบ้าน/ซ่อมแซม</t>
  </si>
  <si>
    <t>ยานพาหนะ/การเดินทาง</t>
  </si>
  <si>
    <t>ส่วนบุคคล/เครื่องนุ่งหม่/รองเท้า</t>
  </si>
  <si>
    <t>การสื่อสาร</t>
  </si>
  <si>
    <t>เวชภัณฑ์/ค่ารักษาพยาบาล</t>
  </si>
  <si>
    <t>กิจกรรมศาสนา</t>
  </si>
  <si>
    <t>ไม่เกี่ยวกับอุปโภคบริโภค</t>
  </si>
  <si>
    <t>เกี่ยวกับอุปโภคบริโภค</t>
  </si>
  <si>
    <t>รวม</t>
  </si>
  <si>
    <t>2554</t>
  </si>
  <si>
    <t>2553</t>
  </si>
  <si>
    <t>2555</t>
  </si>
  <si>
    <t>ค่าใช้จ่ายที่ไม่เกี่ยวกับอุปโภคบริโภค</t>
  </si>
  <si>
    <t>อาหาร และเครื่องดื่ม (ไม่มีแอลกอฮอล์)</t>
  </si>
  <si>
    <t>ตาราง 1   ค่าใช้จ่ายเฉลี่ยต่อเดือนของครัวเรือน จำแนกตามขนาดของครัวเรือน (ต่อ)</t>
  </si>
  <si>
    <r>
      <t>&gt;</t>
    </r>
    <r>
      <rPr>
        <sz val="16"/>
        <rFont val="TH SarabunPSK"/>
        <family val="2"/>
      </rPr>
      <t xml:space="preserve">  8</t>
    </r>
  </si>
  <si>
    <t>( บาท)</t>
  </si>
  <si>
    <t>Household   Size  (Persons)</t>
  </si>
  <si>
    <r>
      <t>&gt;</t>
    </r>
    <r>
      <rPr>
        <sz val="14"/>
        <rFont val="TH SarabunPSK"/>
        <family val="2"/>
      </rPr>
      <t xml:space="preserve">  8</t>
    </r>
  </si>
  <si>
    <t xml:space="preserve">ที่มา : การสำรวจภาวะเศรษฐกิจและสังคมของครัวเรือน  พ.ศ. 2553  สำนักงานสถิติแห่งชาติ     Source : The 2010 Household Socio - Economic Survey   National Statistical Office          </t>
  </si>
  <si>
    <t xml:space="preserve">ตาราง   2.1   ค่าใช้จ่ายเฉลี่ยต่อเดือนของครัวเรือน จำแนกตามสถานะทางเศรษฐสังคมของครัวเรือน </t>
  </si>
  <si>
    <t>TABLE   2.1  AVERAGE  MONTHLY  EXPENDITURE  PER  HOUSEHOLD  BY  SOCIO-ECONOMIC  CLASS</t>
  </si>
  <si>
    <t>(บาท-Baht)</t>
  </si>
  <si>
    <t>ผู้ถือครองทำการเกษตร/ เพาะเลี้ยง</t>
  </si>
  <si>
    <t>ผู้ดำเนินธุรกิจ</t>
  </si>
  <si>
    <t>ลูกจ้าง</t>
  </si>
  <si>
    <t>ผู้ไม่ได้</t>
  </si>
  <si>
    <t>Farm Operators / Culture</t>
  </si>
  <si>
    <t>ของตนเอง</t>
  </si>
  <si>
    <t>Employees</t>
  </si>
  <si>
    <t>ปฏิบัติงาน</t>
  </si>
  <si>
    <t>Total</t>
  </si>
  <si>
    <t>ปลูกพืช/เลี้ยงสัตว์/เพาะเลี้ยง</t>
  </si>
  <si>
    <t>ประมง,ป่าไม้,ล่าสัตว์,</t>
  </si>
  <si>
    <t>ที่ไม่ใช่การเกษตร</t>
  </si>
  <si>
    <t>ผู้ปฏิบัติงาน</t>
  </si>
  <si>
    <t>คนงาน</t>
  </si>
  <si>
    <t>เสมียน</t>
  </si>
  <si>
    <t>เชิงเศรษฐกิจ</t>
  </si>
  <si>
    <t>Plant/Animal/Culture</t>
  </si>
  <si>
    <t>หาของป่า,บริการ</t>
  </si>
  <si>
    <t>Own-Account</t>
  </si>
  <si>
    <t>วิชาชีพ</t>
  </si>
  <si>
    <t>เกษตร</t>
  </si>
  <si>
    <t>ทั่วไป</t>
  </si>
  <si>
    <t>พนักงาน</t>
  </si>
  <si>
    <t>ในกระบวน</t>
  </si>
  <si>
    <t>Econo-</t>
  </si>
  <si>
    <t>ส่วนใหญ่เป็น</t>
  </si>
  <si>
    <t>ส่วนใหญ่</t>
  </si>
  <si>
    <t>ทางการเกษตร</t>
  </si>
  <si>
    <t>Workers,</t>
  </si>
  <si>
    <t>นักวิชาการ</t>
  </si>
  <si>
    <t>Farm</t>
  </si>
  <si>
    <t>General</t>
  </si>
  <si>
    <t>พนักงานขาย</t>
  </si>
  <si>
    <t>การผลิต</t>
  </si>
  <si>
    <t>mically</t>
  </si>
  <si>
    <t>Expenditure Group</t>
  </si>
  <si>
    <t>เจ้าของที่ดิน</t>
  </si>
  <si>
    <t>เช่าที่ดิน</t>
  </si>
  <si>
    <t>Fishing, Forestry,</t>
  </si>
  <si>
    <t>Non-Farm</t>
  </si>
  <si>
    <t>และนักบริหาร</t>
  </si>
  <si>
    <t>Workers</t>
  </si>
  <si>
    <t>และให้บริการ</t>
  </si>
  <si>
    <t>Production</t>
  </si>
  <si>
    <t>Inactive</t>
  </si>
  <si>
    <t>Average</t>
  </si>
  <si>
    <t>Mainly</t>
  </si>
  <si>
    <t>Agricultural services</t>
  </si>
  <si>
    <t>Professional,</t>
  </si>
  <si>
    <t>Clerical,</t>
  </si>
  <si>
    <t>per</t>
  </si>
  <si>
    <t>Owning</t>
  </si>
  <si>
    <t xml:space="preserve">Renting </t>
  </si>
  <si>
    <t>Tech. &amp; Adm.</t>
  </si>
  <si>
    <t>Sales &amp; Services</t>
  </si>
  <si>
    <t>HH.</t>
  </si>
  <si>
    <t>Land</t>
  </si>
  <si>
    <t>Percent of Households</t>
  </si>
  <si>
    <t>Average Household Size</t>
  </si>
  <si>
    <t xml:space="preserve">  Total Monthly Expenditures</t>
  </si>
  <si>
    <t xml:space="preserve">  Consumption Expenditures</t>
  </si>
  <si>
    <t xml:space="preserve">  Food and Beverages (excludes alcoholic)</t>
  </si>
  <si>
    <t xml:space="preserve">   Food Prepared at Home</t>
  </si>
  <si>
    <t xml:space="preserve">      Grains and Cereal Products</t>
  </si>
  <si>
    <t xml:space="preserve">      Meat and Poultry</t>
  </si>
  <si>
    <t xml:space="preserve">      Fishes and Seafood</t>
  </si>
  <si>
    <t xml:space="preserve">      Milk, Cheese and Eggs</t>
  </si>
  <si>
    <t xml:space="preserve">      Oils and Fats</t>
  </si>
  <si>
    <t xml:space="preserve">      Fruits and Nuts</t>
  </si>
  <si>
    <t xml:space="preserve">      Vegetables</t>
  </si>
  <si>
    <t xml:space="preserve">      Sugar and Sweets</t>
  </si>
  <si>
    <t xml:space="preserve">      Spices and Condiments</t>
  </si>
  <si>
    <t xml:space="preserve">      Non-alcoholic Beverages</t>
  </si>
  <si>
    <t xml:space="preserve">           (prepared&amp;semi-prepared bev.)</t>
  </si>
  <si>
    <t xml:space="preserve">   Prepared Food </t>
  </si>
  <si>
    <t xml:space="preserve">      Food Taken Home</t>
  </si>
  <si>
    <t xml:space="preserve">      Food Eaten Away from Home</t>
  </si>
  <si>
    <t xml:space="preserve">        (รวมเครื่องดื่มไม่มีแอลกอฮอล์)</t>
  </si>
  <si>
    <t xml:space="preserve">            (include non-alcoholic bev.)</t>
  </si>
  <si>
    <t>Alcoholic Beverages</t>
  </si>
  <si>
    <t xml:space="preserve">      Drunk At Home</t>
  </si>
  <si>
    <t xml:space="preserve">      Drunk Away from Home</t>
  </si>
  <si>
    <t>Tobacco Products</t>
  </si>
  <si>
    <t xml:space="preserve">      Cigarettes, Tobacco etc.</t>
  </si>
  <si>
    <t xml:space="preserve">      Betelnut, Snuff etc.</t>
  </si>
  <si>
    <t>Household Operation, Furnitures</t>
  </si>
  <si>
    <t xml:space="preserve">      and Equipment</t>
  </si>
  <si>
    <t xml:space="preserve">       Shelter</t>
  </si>
  <si>
    <t xml:space="preserve">      Estimated Rental value of</t>
  </si>
  <si>
    <t xml:space="preserve">         Dwelling (Include owned dwelling)</t>
  </si>
  <si>
    <t>ตาราง   2.1   ค่าใช้จ่ายเฉลี่ยต่อเดือนของครัวเรือน จำแนกตามสถานะทางเศรษฐสังคมของครัวเรือน (ต่อ)</t>
  </si>
  <si>
    <t>TABLE   2.1  AVERAGE  MONTHLY  EXPENDITURE  PER  HOUSEHOLD  BY  SOCIO-ECONOMIC  CLASS  (CONTD.)</t>
  </si>
  <si>
    <t xml:space="preserve">      Repair / Maintenance Dwelling</t>
  </si>
  <si>
    <t xml:space="preserve">      Furnitures and Major Equipment</t>
  </si>
  <si>
    <t xml:space="preserve">      Household Textiles</t>
  </si>
  <si>
    <t xml:space="preserve">      Small Appliances</t>
  </si>
  <si>
    <t xml:space="preserve">      Fuel, Lighting and Water supply</t>
  </si>
  <si>
    <t xml:space="preserve">      Cleaning Supplies</t>
  </si>
  <si>
    <t xml:space="preserve">       Service Workers in Household</t>
  </si>
  <si>
    <t>Apparel and Footwear</t>
  </si>
  <si>
    <t xml:space="preserve">      Cloth and Clothing</t>
  </si>
  <si>
    <t xml:space="preserve">      Footwear</t>
  </si>
  <si>
    <t xml:space="preserve">   Personal Care</t>
  </si>
  <si>
    <t xml:space="preserve">      Personal Supplies</t>
  </si>
  <si>
    <t xml:space="preserve">      Personal Services</t>
  </si>
  <si>
    <t xml:space="preserve">   Medical and Health Care</t>
  </si>
  <si>
    <t xml:space="preserve">      Medicine and Supplies </t>
  </si>
  <si>
    <t xml:space="preserve">      Medical Services (outpatients)</t>
  </si>
  <si>
    <t xml:space="preserve">      Medical Services (inpatients)</t>
  </si>
  <si>
    <t xml:space="preserve">   Transport and Communication</t>
  </si>
  <si>
    <t xml:space="preserve">     Vehicles Purchase</t>
  </si>
  <si>
    <t xml:space="preserve">      Vehicle Repairing &amp; Maintenance</t>
  </si>
  <si>
    <t xml:space="preserve">      Local Transportation</t>
  </si>
  <si>
    <t xml:space="preserve">      Special Occasion Travelling </t>
  </si>
  <si>
    <t xml:space="preserve">         and Tour</t>
  </si>
  <si>
    <t xml:space="preserve">      Communication</t>
  </si>
  <si>
    <t xml:space="preserve">   Education</t>
  </si>
  <si>
    <t xml:space="preserve">   Recreation  Reading and</t>
  </si>
  <si>
    <t xml:space="preserve">        Religious Activity</t>
  </si>
  <si>
    <t xml:space="preserve">      Recreation Equipment and Sports</t>
  </si>
  <si>
    <t xml:space="preserve">      Toys, Pets, Shurbs and Recreation</t>
  </si>
  <si>
    <t xml:space="preserve">      Admission, Sports fee</t>
  </si>
  <si>
    <t xml:space="preserve">      Reading/ Religious Activities </t>
  </si>
  <si>
    <t xml:space="preserve">      Special Ceremony Expenses</t>
  </si>
  <si>
    <t xml:space="preserve">   Non-Consumption Expenditures</t>
  </si>
  <si>
    <t xml:space="preserve">     Taxes/Charge/Fees and Fine</t>
  </si>
  <si>
    <t xml:space="preserve">      Career Membership Expense</t>
  </si>
  <si>
    <t xml:space="preserve">      Money/Meterial Give to Other Person</t>
  </si>
  <si>
    <t xml:space="preserve">          (outside this household)</t>
  </si>
  <si>
    <t xml:space="preserve">      Contribute Money/Material to NGO </t>
  </si>
  <si>
    <t xml:space="preserve">         Institute</t>
  </si>
  <si>
    <t xml:space="preserve">      Other Contributions</t>
  </si>
  <si>
    <t xml:space="preserve">      Insurances Premiums, Cremation fee etc.</t>
  </si>
  <si>
    <t xml:space="preserve">      Lottery Tickets and Other Kind of Gambing</t>
  </si>
  <si>
    <t xml:space="preserve">      Interest Payment</t>
  </si>
  <si>
    <t xml:space="preserve">      Other Expenses</t>
  </si>
  <si>
    <t xml:space="preserve">   Total Consumption Expenditures</t>
  </si>
  <si>
    <t xml:space="preserve">         Paid in Cash</t>
  </si>
  <si>
    <t xml:space="preserve">               Rent of Dwelling</t>
  </si>
  <si>
    <t xml:space="preserve">               Food and Beverages</t>
  </si>
  <si>
    <t xml:space="preserve">               Other Goods and Services</t>
  </si>
  <si>
    <t xml:space="preserve">                        (include tobacco products)</t>
  </si>
  <si>
    <t xml:space="preserve">         Received In-kind</t>
  </si>
  <si>
    <t xml:space="preserve">               Estimated Rental Value of Dwelling</t>
  </si>
  <si>
    <t xml:space="preserve">                     (include owned dwelling)</t>
  </si>
  <si>
    <t xml:space="preserve">         สินค้าและบริการอื่น</t>
  </si>
  <si>
    <t xml:space="preserve">                    (include tobacco products)</t>
  </si>
  <si>
    <t>ตาราง 1.2   ค่าใช้จ่ายเฉลี่ยต่อเดือนของครัวเรือน จำแนกตามขนาดของครัวเรือน</t>
  </si>
  <si>
    <t>พะเยา</t>
  </si>
  <si>
    <t>TABLE 1.2  AVERAGE  MONTHLY  EXPENDITURE  PER  HOUSEHOLD  BY HOUSEHOLD SIZE</t>
  </si>
  <si>
    <r>
      <t>&gt;</t>
    </r>
    <r>
      <rPr>
        <sz val="16"/>
        <rFont val="Angsana New"/>
        <family val="1"/>
      </rPr>
      <t xml:space="preserve"> </t>
    </r>
    <r>
      <rPr>
        <sz val="16"/>
        <rFont val="Angsana New"/>
        <family val="1"/>
      </rPr>
      <t xml:space="preserve"> 8</t>
    </r>
  </si>
  <si>
    <t>Total  Household</t>
  </si>
  <si>
    <t xml:space="preserve">Total  Population </t>
  </si>
  <si>
    <t>53/54</t>
  </si>
  <si>
    <t>54/55</t>
  </si>
  <si>
    <t xml:space="preserve">       อาหาร เครื่องดื่ม และยาสูบ</t>
  </si>
  <si>
    <t>การบันเทิง/กิจกรรมศาสนา/การจัดงานพิธี</t>
  </si>
  <si>
    <t>การบันเทิง/การจัดงานพิธี/กิจกรรมศาสนา</t>
  </si>
  <si>
    <t>ค่าใช้จ่ายสินค้าและบริการ</t>
  </si>
  <si>
    <t>ตาราง 1   ค่าใช้จ่ายเฉลี่ยต่อเดือนของครัวเรือน จำแนกตามขนาดของครัวเรือน  (ต่อ)</t>
  </si>
  <si>
    <t>( บาท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</si>
</sst>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\(0\)"/>
    <numFmt numFmtId="188" formatCode="#,##0.0"/>
    <numFmt numFmtId="189" formatCode="_-* #,##0.0_-;\-* #,##0.0_-;_-* &quot;-&quot;??_-;_-@_-"/>
    <numFmt numFmtId="190" formatCode="_-* #,##0_-;\-* #,##0_-;_-* &quot;-&quot;??_-;_-@_-"/>
    <numFmt numFmtId="191" formatCode="#,##0.0_ ;\-#,##0.0\ "/>
    <numFmt numFmtId="192" formatCode="0.0_ ;\-0.0\ "/>
    <numFmt numFmtId="193" formatCode="0.0"/>
  </numFmts>
  <fonts count="58" x14ac:knownFonts="1">
    <font>
      <sz val="16"/>
      <name val="Angsana New"/>
      <charset val="222"/>
    </font>
    <font>
      <b/>
      <sz val="16"/>
      <name val="Angsana New"/>
      <family val="1"/>
      <charset val="222"/>
    </font>
    <font>
      <b/>
      <sz val="14"/>
      <name val="Angsana New"/>
      <family val="1"/>
      <charset val="222"/>
    </font>
    <font>
      <i/>
      <sz val="14"/>
      <name val="Angsana New"/>
      <family val="1"/>
      <charset val="222"/>
    </font>
    <font>
      <i/>
      <sz val="16"/>
      <name val="Angsana New"/>
      <family val="1"/>
      <charset val="222"/>
    </font>
    <font>
      <b/>
      <i/>
      <sz val="14"/>
      <name val="Angsana New"/>
      <family val="1"/>
      <charset val="222"/>
    </font>
    <font>
      <b/>
      <sz val="15.5"/>
      <name val="Angsana New"/>
      <family val="1"/>
      <charset val="222"/>
    </font>
    <font>
      <sz val="15.5"/>
      <name val="Angsana New"/>
      <family val="1"/>
    </font>
    <font>
      <sz val="15.8"/>
      <name val="Angsana New"/>
      <family val="1"/>
    </font>
    <font>
      <b/>
      <sz val="16"/>
      <name val="Angsana New"/>
      <family val="1"/>
    </font>
    <font>
      <sz val="15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b/>
      <i/>
      <sz val="16"/>
      <name val="Angsana New"/>
      <family val="1"/>
    </font>
    <font>
      <b/>
      <i/>
      <sz val="14"/>
      <name val="Angsana New"/>
      <family val="1"/>
    </font>
    <font>
      <b/>
      <i/>
      <sz val="16"/>
      <name val="Angsana New"/>
      <family val="1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b/>
      <sz val="14"/>
      <name val="Angsana New"/>
      <family val="1"/>
    </font>
    <font>
      <sz val="8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sz val="16"/>
      <name val="Angsana New"/>
      <family val="1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i/>
      <sz val="16"/>
      <name val="TH SarabunPSK"/>
      <family val="2"/>
    </font>
    <font>
      <u/>
      <sz val="16"/>
      <name val="TH SarabunPSK"/>
      <family val="2"/>
    </font>
    <font>
      <b/>
      <i/>
      <sz val="16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i/>
      <sz val="12"/>
      <name val="TH SarabunPSK"/>
      <family val="2"/>
    </font>
    <font>
      <b/>
      <i/>
      <sz val="12"/>
      <name val="TH SarabunPSK"/>
      <family val="2"/>
    </font>
    <font>
      <u/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25"/>
      <name val="Angsana New"/>
      <family val="1"/>
      <charset val="222"/>
    </font>
    <font>
      <sz val="15.5"/>
      <name val="Angsana New"/>
      <family val="1"/>
    </font>
    <font>
      <sz val="15.8"/>
      <name val="Angsana New"/>
      <family val="1"/>
    </font>
    <font>
      <sz val="15"/>
      <name val="Angsana New"/>
      <family val="1"/>
    </font>
    <font>
      <u/>
      <sz val="16"/>
      <name val="Angsana New"/>
      <family val="1"/>
      <charset val="222"/>
    </font>
    <font>
      <b/>
      <u/>
      <sz val="12"/>
      <name val="Angsana New"/>
      <family val="1"/>
      <charset val="222"/>
    </font>
    <font>
      <b/>
      <sz val="12"/>
      <name val="Angsana New"/>
      <family val="1"/>
      <charset val="222"/>
    </font>
    <font>
      <b/>
      <u/>
      <sz val="14"/>
      <name val="Angsana New"/>
      <family val="1"/>
      <charset val="222"/>
    </font>
    <font>
      <b/>
      <u/>
      <sz val="16"/>
      <name val="Angsana New"/>
      <family val="1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rgb="FFFF0000"/>
      <name val="TH SarabunPSK"/>
      <family val="2"/>
    </font>
    <font>
      <i/>
      <sz val="18"/>
      <name val="TH SarabunPSK"/>
      <family val="2"/>
    </font>
    <font>
      <b/>
      <i/>
      <sz val="18"/>
      <name val="TH SarabunPSK"/>
      <family val="2"/>
    </font>
    <font>
      <b/>
      <i/>
      <sz val="18"/>
      <color rgb="FFFF0000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i/>
      <sz val="18"/>
      <color theme="1"/>
      <name val="TH SarabunPSK"/>
      <family val="2"/>
    </font>
    <font>
      <b/>
      <i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22" fillId="0" borderId="0" applyFont="0" applyFill="0" applyBorder="0" applyAlignment="0" applyProtection="0"/>
    <xf numFmtId="0" fontId="11" fillId="0" borderId="0"/>
    <xf numFmtId="0" fontId="37" fillId="0" borderId="0"/>
  </cellStyleXfs>
  <cellXfs count="70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vertical="center"/>
    </xf>
    <xf numFmtId="0" fontId="14" fillId="0" borderId="0" xfId="0" applyFont="1"/>
    <xf numFmtId="0" fontId="1" fillId="0" borderId="0" xfId="0" quotePrefix="1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187" fontId="1" fillId="0" borderId="0" xfId="0" applyNumberFormat="1" applyFont="1" applyBorder="1" applyAlignment="1">
      <alignment vertical="center"/>
    </xf>
    <xf numFmtId="187" fontId="1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0" xfId="0" applyBorder="1" applyAlignment="1">
      <alignment horizontal="left"/>
    </xf>
    <xf numFmtId="0" fontId="14" fillId="0" borderId="0" xfId="0" applyFont="1" applyAlignment="1">
      <alignment horizontal="right" vertical="center"/>
    </xf>
    <xf numFmtId="0" fontId="0" fillId="0" borderId="0" xfId="0" quotePrefix="1" applyAlignment="1">
      <alignment horizontal="center" vertical="center"/>
    </xf>
    <xf numFmtId="187" fontId="10" fillId="0" borderId="2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5" fillId="0" borderId="0" xfId="0" applyFont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quotePrefix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quotePrefix="1" applyNumberFormat="1" applyFont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3" fontId="20" fillId="0" borderId="0" xfId="0" applyNumberFormat="1" applyFont="1" applyFill="1" applyAlignment="1">
      <alignment horizontal="right" vertical="center"/>
    </xf>
    <xf numFmtId="3" fontId="20" fillId="0" borderId="0" xfId="0" quotePrefix="1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horizontal="right"/>
    </xf>
    <xf numFmtId="188" fontId="20" fillId="0" borderId="0" xfId="0" applyNumberFormat="1" applyFont="1" applyAlignment="1">
      <alignment horizontal="right" vertical="center"/>
    </xf>
    <xf numFmtId="188" fontId="20" fillId="0" borderId="0" xfId="0" quotePrefix="1" applyNumberFormat="1" applyFont="1" applyAlignment="1">
      <alignment horizontal="right" vertical="center"/>
    </xf>
    <xf numFmtId="188" fontId="20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horizontal="center" vertical="top"/>
    </xf>
    <xf numFmtId="187" fontId="9" fillId="0" borderId="3" xfId="0" applyNumberFormat="1" applyFont="1" applyBorder="1" applyAlignment="1">
      <alignment vertical="center"/>
    </xf>
    <xf numFmtId="187" fontId="9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87" fontId="10" fillId="0" borderId="2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1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187" fontId="10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9" fontId="0" fillId="0" borderId="0" xfId="1" applyNumberFormat="1" applyFont="1" applyAlignment="1">
      <alignment vertical="center"/>
    </xf>
    <xf numFmtId="189" fontId="12" fillId="0" borderId="0" xfId="1" applyNumberFormat="1" applyFont="1" applyAlignment="1">
      <alignment vertical="center"/>
    </xf>
    <xf numFmtId="190" fontId="0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3" fontId="23" fillId="0" borderId="4" xfId="0" applyNumberFormat="1" applyFont="1" applyBorder="1" applyAlignment="1">
      <alignment horizontal="center" vertical="center"/>
    </xf>
    <xf numFmtId="3" fontId="24" fillId="0" borderId="4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25" fillId="0" borderId="0" xfId="0" applyNumberFormat="1" applyFont="1" applyFill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/>
    </xf>
    <xf numFmtId="3" fontId="25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 vertical="center"/>
    </xf>
    <xf numFmtId="3" fontId="26" fillId="0" borderId="0" xfId="0" applyNumberFormat="1" applyFont="1" applyFill="1" applyAlignment="1">
      <alignment horizontal="center" vertical="center"/>
    </xf>
    <xf numFmtId="189" fontId="0" fillId="0" borderId="5" xfId="1" applyNumberFormat="1" applyFont="1" applyBorder="1" applyAlignment="1">
      <alignment vertical="center"/>
    </xf>
    <xf numFmtId="189" fontId="11" fillId="0" borderId="5" xfId="1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7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vertical="center"/>
    </xf>
    <xf numFmtId="0" fontId="28" fillId="0" borderId="3" xfId="0" applyFont="1" applyBorder="1" applyAlignment="1">
      <alignment vertical="center"/>
    </xf>
    <xf numFmtId="0" fontId="29" fillId="0" borderId="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top"/>
    </xf>
    <xf numFmtId="0" fontId="28" fillId="0" borderId="0" xfId="0" applyFont="1" applyAlignment="1">
      <alignment horizontal="center" vertical="top"/>
    </xf>
    <xf numFmtId="3" fontId="28" fillId="0" borderId="0" xfId="0" applyNumberFormat="1" applyFont="1" applyAlignment="1">
      <alignment horizontal="center"/>
    </xf>
    <xf numFmtId="0" fontId="31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29" fillId="0" borderId="0" xfId="0" quotePrefix="1" applyFont="1" applyAlignment="1">
      <alignment horizontal="right"/>
    </xf>
    <xf numFmtId="3" fontId="28" fillId="0" borderId="0" xfId="0" applyNumberFormat="1" applyFont="1" applyBorder="1" applyAlignment="1">
      <alignment horizontal="center"/>
    </xf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horizontal="left"/>
    </xf>
    <xf numFmtId="0" fontId="28" fillId="0" borderId="1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vertical="center"/>
    </xf>
    <xf numFmtId="0" fontId="27" fillId="0" borderId="0" xfId="0" applyFont="1" applyAlignment="1"/>
    <xf numFmtId="0" fontId="28" fillId="0" borderId="0" xfId="0" applyFont="1" applyAlignment="1"/>
    <xf numFmtId="0" fontId="28" fillId="0" borderId="0" xfId="0" quotePrefix="1" applyFont="1" applyAlignment="1">
      <alignment horizontal="center"/>
    </xf>
    <xf numFmtId="0" fontId="28" fillId="0" borderId="0" xfId="0" applyFont="1" applyBorder="1" applyAlignment="1"/>
    <xf numFmtId="0" fontId="28" fillId="0" borderId="1" xfId="0" applyFont="1" applyBorder="1" applyAlignment="1"/>
    <xf numFmtId="0" fontId="27" fillId="0" borderId="0" xfId="0" quotePrefix="1" applyFont="1" applyAlignment="1">
      <alignment horizontal="center"/>
    </xf>
    <xf numFmtId="0" fontId="27" fillId="0" borderId="0" xfId="0" applyFont="1" applyFill="1" applyAlignment="1"/>
    <xf numFmtId="0" fontId="29" fillId="0" borderId="0" xfId="0" applyFont="1" applyFill="1" applyAlignment="1">
      <alignment horizontal="left"/>
    </xf>
    <xf numFmtId="3" fontId="28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left"/>
    </xf>
    <xf numFmtId="0" fontId="28" fillId="0" borderId="0" xfId="0" applyFont="1" applyFill="1" applyAlignment="1"/>
    <xf numFmtId="0" fontId="27" fillId="0" borderId="0" xfId="0" applyFont="1" applyFill="1" applyAlignment="1">
      <alignment horizontal="left"/>
    </xf>
    <xf numFmtId="0" fontId="29" fillId="0" borderId="0" xfId="0" applyFont="1" applyFill="1" applyAlignment="1">
      <alignment horizontal="right"/>
    </xf>
    <xf numFmtId="0" fontId="29" fillId="0" borderId="0" xfId="0" applyFont="1" applyBorder="1" applyAlignment="1">
      <alignment horizontal="right"/>
    </xf>
    <xf numFmtId="0" fontId="11" fillId="0" borderId="0" xfId="2"/>
    <xf numFmtId="0" fontId="24" fillId="0" borderId="0" xfId="2" applyFont="1" applyAlignment="1">
      <alignment vertical="center"/>
    </xf>
    <xf numFmtId="0" fontId="26" fillId="0" borderId="0" xfId="2" applyFont="1" applyAlignment="1">
      <alignment horizontal="center" vertical="center"/>
    </xf>
    <xf numFmtId="0" fontId="33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5" fillId="0" borderId="0" xfId="2" applyFont="1" applyAlignment="1">
      <alignment horizontal="left" vertical="center"/>
    </xf>
    <xf numFmtId="0" fontId="26" fillId="0" borderId="0" xfId="2" applyFont="1" applyAlignment="1">
      <alignment vertical="center"/>
    </xf>
    <xf numFmtId="0" fontId="25" fillId="0" borderId="0" xfId="2" applyFont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26" fillId="0" borderId="0" xfId="2" applyFont="1" applyBorder="1" applyAlignment="1">
      <alignment vertical="center"/>
    </xf>
    <xf numFmtId="0" fontId="34" fillId="0" borderId="0" xfId="2" applyFont="1" applyBorder="1" applyAlignment="1">
      <alignment horizontal="left" vertical="center"/>
    </xf>
    <xf numFmtId="0" fontId="26" fillId="0" borderId="1" xfId="2" applyFont="1" applyBorder="1" applyAlignment="1">
      <alignment vertical="center"/>
    </xf>
    <xf numFmtId="0" fontId="34" fillId="0" borderId="1" xfId="2" applyFont="1" applyBorder="1" applyAlignment="1">
      <alignment horizontal="left" vertical="center"/>
    </xf>
    <xf numFmtId="0" fontId="25" fillId="0" borderId="0" xfId="2" quotePrefix="1" applyFont="1" applyAlignment="1">
      <alignment horizontal="center" vertical="center"/>
    </xf>
    <xf numFmtId="0" fontId="34" fillId="0" borderId="0" xfId="2" quotePrefix="1" applyFont="1" applyAlignment="1">
      <alignment horizontal="left" vertical="center"/>
    </xf>
    <xf numFmtId="0" fontId="26" fillId="0" borderId="0" xfId="2" quotePrefix="1" applyFont="1" applyAlignment="1">
      <alignment horizontal="center" vertical="center"/>
    </xf>
    <xf numFmtId="0" fontId="35" fillId="0" borderId="0" xfId="2" applyFont="1" applyAlignment="1">
      <alignment horizontal="left" vertical="center"/>
    </xf>
    <xf numFmtId="0" fontId="26" fillId="0" borderId="0" xfId="2" applyFont="1" applyFill="1" applyAlignment="1">
      <alignment vertical="center"/>
    </xf>
    <xf numFmtId="0" fontId="34" fillId="0" borderId="0" xfId="2" applyFont="1" applyFill="1" applyAlignment="1">
      <alignment horizontal="left" vertical="center"/>
    </xf>
    <xf numFmtId="0" fontId="35" fillId="0" borderId="0" xfId="2" applyFont="1" applyFill="1" applyAlignment="1">
      <alignment horizontal="left" vertical="center"/>
    </xf>
    <xf numFmtId="0" fontId="25" fillId="0" borderId="0" xfId="2" applyFont="1" applyFill="1" applyAlignment="1">
      <alignment vertical="center"/>
    </xf>
    <xf numFmtId="0" fontId="25" fillId="0" borderId="0" xfId="2" applyFont="1" applyBorder="1" applyAlignment="1">
      <alignment vertical="center"/>
    </xf>
    <xf numFmtId="0" fontId="25" fillId="0" borderId="0" xfId="2" applyFont="1" applyBorder="1" applyAlignment="1">
      <alignment horizontal="left" vertical="center"/>
    </xf>
    <xf numFmtId="0" fontId="34" fillId="0" borderId="0" xfId="2" applyFont="1" applyAlignment="1">
      <alignment horizontal="right" vertical="center"/>
    </xf>
    <xf numFmtId="0" fontId="25" fillId="0" borderId="0" xfId="2" applyFont="1" applyBorder="1" applyAlignment="1">
      <alignment horizontal="right" vertical="center"/>
    </xf>
    <xf numFmtId="0" fontId="26" fillId="0" borderId="0" xfId="2" applyFont="1" applyFill="1" applyAlignment="1">
      <alignment horizontal="left" vertical="center"/>
    </xf>
    <xf numFmtId="0" fontId="34" fillId="0" borderId="0" xfId="2" applyFont="1" applyFill="1" applyAlignment="1">
      <alignment horizontal="right" vertical="center"/>
    </xf>
    <xf numFmtId="0" fontId="25" fillId="0" borderId="0" xfId="2" applyFont="1"/>
    <xf numFmtId="0" fontId="34" fillId="0" borderId="0" xfId="2" applyFont="1" applyBorder="1" applyAlignment="1">
      <alignment horizontal="right" vertical="center"/>
    </xf>
    <xf numFmtId="0" fontId="26" fillId="0" borderId="0" xfId="2" applyFont="1"/>
    <xf numFmtId="0" fontId="35" fillId="0" borderId="0" xfId="2" applyFont="1" applyAlignment="1">
      <alignment horizontal="right"/>
    </xf>
    <xf numFmtId="0" fontId="26" fillId="0" borderId="0" xfId="2" applyFont="1" applyAlignment="1">
      <alignment horizontal="right"/>
    </xf>
    <xf numFmtId="0" fontId="26" fillId="0" borderId="0" xfId="2" applyFont="1" applyAlignment="1">
      <alignment horizontal="left"/>
    </xf>
    <xf numFmtId="0" fontId="35" fillId="0" borderId="0" xfId="2" applyFont="1"/>
    <xf numFmtId="0" fontId="34" fillId="0" borderId="0" xfId="2" applyFont="1" applyAlignment="1">
      <alignment horizontal="left"/>
    </xf>
    <xf numFmtId="0" fontId="34" fillId="0" borderId="0" xfId="2" quotePrefix="1" applyFont="1" applyAlignment="1">
      <alignment horizontal="left"/>
    </xf>
    <xf numFmtId="0" fontId="35" fillId="0" borderId="0" xfId="2" applyFont="1" applyAlignment="1">
      <alignment horizontal="right" vertical="center"/>
    </xf>
    <xf numFmtId="0" fontId="35" fillId="0" borderId="0" xfId="2" applyFont="1" applyAlignment="1">
      <alignment horizontal="left"/>
    </xf>
    <xf numFmtId="0" fontId="34" fillId="0" borderId="0" xfId="2" applyFont="1" applyAlignment="1">
      <alignment horizontal="right"/>
    </xf>
    <xf numFmtId="0" fontId="34" fillId="0" borderId="0" xfId="2" quotePrefix="1" applyFont="1" applyAlignment="1">
      <alignment horizontal="right"/>
    </xf>
    <xf numFmtId="0" fontId="25" fillId="0" borderId="0" xfId="2" applyFont="1" applyBorder="1"/>
    <xf numFmtId="0" fontId="34" fillId="0" borderId="0" xfId="2" quotePrefix="1" applyFont="1" applyBorder="1" applyAlignment="1">
      <alignment horizontal="right"/>
    </xf>
    <xf numFmtId="0" fontId="25" fillId="0" borderId="0" xfId="2" applyFont="1" applyAlignment="1">
      <alignment horizontal="right"/>
    </xf>
    <xf numFmtId="0" fontId="25" fillId="0" borderId="1" xfId="2" applyFont="1" applyBorder="1"/>
    <xf numFmtId="0" fontId="25" fillId="0" borderId="1" xfId="2" applyFont="1" applyBorder="1" applyAlignment="1">
      <alignment horizontal="left"/>
    </xf>
    <xf numFmtId="0" fontId="25" fillId="0" borderId="0" xfId="2" applyFont="1" applyAlignment="1">
      <alignment horizontal="left"/>
    </xf>
    <xf numFmtId="0" fontId="23" fillId="0" borderId="0" xfId="2" applyFont="1" applyAlignment="1">
      <alignment vertical="center"/>
    </xf>
    <xf numFmtId="0" fontId="32" fillId="0" borderId="0" xfId="2" applyFont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24" fillId="0" borderId="0" xfId="2" applyFont="1" applyBorder="1" applyAlignment="1">
      <alignment horizontal="right" vertical="center"/>
    </xf>
    <xf numFmtId="0" fontId="23" fillId="0" borderId="1" xfId="2" applyFont="1" applyBorder="1" applyAlignment="1">
      <alignment vertical="center"/>
    </xf>
    <xf numFmtId="0" fontId="23" fillId="0" borderId="1" xfId="2" applyFont="1" applyFill="1" applyBorder="1" applyAlignment="1">
      <alignment vertical="center"/>
    </xf>
    <xf numFmtId="0" fontId="23" fillId="0" borderId="1" xfId="2" applyFont="1" applyBorder="1" applyAlignment="1">
      <alignment horizontal="left" vertical="center"/>
    </xf>
    <xf numFmtId="0" fontId="32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top"/>
    </xf>
    <xf numFmtId="0" fontId="23" fillId="0" borderId="0" xfId="2" applyFont="1" applyAlignment="1">
      <alignment horizontal="center" vertical="top"/>
    </xf>
    <xf numFmtId="0" fontId="23" fillId="0" borderId="0" xfId="2" applyFont="1" applyAlignment="1">
      <alignment horizontal="center" vertical="center"/>
    </xf>
    <xf numFmtId="187" fontId="23" fillId="0" borderId="2" xfId="2" applyNumberFormat="1" applyFont="1" applyBorder="1" applyAlignment="1">
      <alignment horizontal="left" vertical="center"/>
    </xf>
    <xf numFmtId="187" fontId="23" fillId="0" borderId="2" xfId="2" applyNumberFormat="1" applyFont="1" applyBorder="1" applyAlignment="1">
      <alignment horizontal="center" vertical="center"/>
    </xf>
    <xf numFmtId="0" fontId="23" fillId="0" borderId="0" xfId="2" applyFont="1" applyBorder="1" applyAlignment="1">
      <alignment vertical="center"/>
    </xf>
    <xf numFmtId="0" fontId="24" fillId="0" borderId="0" xfId="2" applyFont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188" fontId="25" fillId="0" borderId="0" xfId="2" applyNumberFormat="1" applyFont="1" applyAlignment="1">
      <alignment horizontal="center" vertical="center"/>
    </xf>
    <xf numFmtId="188" fontId="25" fillId="0" borderId="0" xfId="2" quotePrefix="1" applyNumberFormat="1" applyFont="1" applyAlignment="1">
      <alignment horizontal="center" vertical="center"/>
    </xf>
    <xf numFmtId="188" fontId="25" fillId="0" borderId="0" xfId="2" applyNumberFormat="1" applyFont="1" applyBorder="1" applyAlignment="1">
      <alignment horizontal="center" vertical="center"/>
    </xf>
    <xf numFmtId="3" fontId="25" fillId="0" borderId="1" xfId="2" applyNumberFormat="1" applyFont="1" applyBorder="1" applyAlignment="1">
      <alignment horizontal="center" vertical="center"/>
    </xf>
    <xf numFmtId="3" fontId="25" fillId="0" borderId="0" xfId="2" applyNumberFormat="1" applyFont="1" applyAlignment="1">
      <alignment horizontal="center" vertical="center"/>
    </xf>
    <xf numFmtId="3" fontId="25" fillId="0" borderId="0" xfId="2" applyNumberFormat="1" applyFont="1" applyBorder="1" applyAlignment="1">
      <alignment horizontal="center" vertical="center"/>
    </xf>
    <xf numFmtId="3" fontId="25" fillId="0" borderId="0" xfId="2" applyNumberFormat="1" applyFont="1" applyFill="1" applyAlignment="1">
      <alignment horizontal="center" vertical="center"/>
    </xf>
    <xf numFmtId="3" fontId="25" fillId="0" borderId="0" xfId="2" applyNumberFormat="1" applyFont="1" applyAlignment="1">
      <alignment horizontal="center"/>
    </xf>
    <xf numFmtId="3" fontId="25" fillId="0" borderId="0" xfId="2" quotePrefix="1" applyNumberFormat="1" applyFont="1" applyAlignment="1">
      <alignment horizontal="center" vertical="center"/>
    </xf>
    <xf numFmtId="3" fontId="25" fillId="0" borderId="0" xfId="2" quotePrefix="1" applyNumberFormat="1" applyFont="1" applyBorder="1" applyAlignment="1">
      <alignment horizontal="center" vertical="center"/>
    </xf>
    <xf numFmtId="3" fontId="25" fillId="0" borderId="0" xfId="2" applyNumberFormat="1" applyFont="1" applyBorder="1" applyAlignment="1">
      <alignment horizontal="center"/>
    </xf>
    <xf numFmtId="0" fontId="25" fillId="0" borderId="1" xfId="2" applyFont="1" applyBorder="1" applyAlignment="1">
      <alignment horizontal="center"/>
    </xf>
    <xf numFmtId="0" fontId="25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25" fillId="0" borderId="0" xfId="2" applyFont="1" applyBorder="1" applyAlignment="1">
      <alignment horizontal="center"/>
    </xf>
    <xf numFmtId="0" fontId="37" fillId="0" borderId="0" xfId="3"/>
    <xf numFmtId="0" fontId="23" fillId="0" borderId="1" xfId="3" applyFont="1" applyFill="1" applyBorder="1" applyAlignment="1">
      <alignment vertical="center"/>
    </xf>
    <xf numFmtId="0" fontId="23" fillId="0" borderId="1" xfId="3" applyFont="1" applyBorder="1" applyAlignment="1">
      <alignment horizontal="left" vertical="center"/>
    </xf>
    <xf numFmtId="0" fontId="23" fillId="0" borderId="1" xfId="3" applyFont="1" applyBorder="1" applyAlignment="1">
      <alignment horizontal="center" vertical="center"/>
    </xf>
    <xf numFmtId="0" fontId="23" fillId="0" borderId="0" xfId="3" applyFont="1" applyBorder="1" applyAlignment="1">
      <alignment vertical="center"/>
    </xf>
    <xf numFmtId="0" fontId="23" fillId="0" borderId="8" xfId="3" applyFont="1" applyBorder="1" applyAlignment="1">
      <alignment vertical="center"/>
    </xf>
    <xf numFmtId="0" fontId="23" fillId="0" borderId="3" xfId="3" applyFont="1" applyBorder="1" applyAlignment="1">
      <alignment vertical="center"/>
    </xf>
    <xf numFmtId="0" fontId="23" fillId="0" borderId="13" xfId="3" applyFont="1" applyBorder="1" applyAlignment="1">
      <alignment horizontal="left" vertical="center"/>
    </xf>
    <xf numFmtId="0" fontId="23" fillId="0" borderId="8" xfId="3" applyFont="1" applyBorder="1" applyAlignment="1">
      <alignment horizontal="center" vertical="center"/>
    </xf>
    <xf numFmtId="0" fontId="23" fillId="0" borderId="13" xfId="3" applyFont="1" applyBorder="1" applyAlignment="1">
      <alignment horizontal="center" vertical="center"/>
    </xf>
    <xf numFmtId="0" fontId="23" fillId="0" borderId="6" xfId="3" applyFont="1" applyBorder="1" applyAlignment="1">
      <alignment horizontal="center" vertical="center"/>
    </xf>
    <xf numFmtId="0" fontId="23" fillId="0" borderId="13" xfId="3" applyFont="1" applyBorder="1" applyAlignment="1">
      <alignment vertical="center"/>
    </xf>
    <xf numFmtId="0" fontId="23" fillId="0" borderId="14" xfId="3" applyFont="1" applyBorder="1" applyAlignment="1">
      <alignment vertical="center"/>
    </xf>
    <xf numFmtId="0" fontId="23" fillId="0" borderId="15" xfId="3" applyFont="1" applyBorder="1" applyAlignment="1">
      <alignment horizontal="left" vertical="center"/>
    </xf>
    <xf numFmtId="0" fontId="24" fillId="0" borderId="0" xfId="3" applyFont="1" applyAlignment="1">
      <alignment vertical="center"/>
    </xf>
    <xf numFmtId="0" fontId="24" fillId="0" borderId="0" xfId="3" applyFont="1" applyAlignment="1">
      <alignment horizontal="center" vertical="center"/>
    </xf>
    <xf numFmtId="0" fontId="23" fillId="0" borderId="0" xfId="3" applyFont="1" applyAlignment="1">
      <alignment horizontal="center"/>
    </xf>
    <xf numFmtId="0" fontId="24" fillId="0" borderId="0" xfId="3" applyFont="1" applyAlignment="1">
      <alignment horizontal="right" vertical="center"/>
    </xf>
    <xf numFmtId="0" fontId="23" fillId="0" borderId="0" xfId="3" applyFont="1" applyBorder="1" applyAlignment="1">
      <alignment horizontal="center" vertical="center"/>
    </xf>
    <xf numFmtId="0" fontId="23" fillId="0" borderId="1" xfId="3" applyFont="1" applyBorder="1" applyAlignment="1">
      <alignment vertical="center"/>
    </xf>
    <xf numFmtId="0" fontId="23" fillId="0" borderId="14" xfId="3" applyFont="1" applyBorder="1" applyAlignment="1">
      <alignment horizontal="center" vertical="center"/>
    </xf>
    <xf numFmtId="0" fontId="23" fillId="0" borderId="15" xfId="3" applyFont="1" applyBorder="1" applyAlignment="1">
      <alignment horizontal="center" vertical="center"/>
    </xf>
    <xf numFmtId="0" fontId="23" fillId="0" borderId="9" xfId="3" applyFont="1" applyBorder="1" applyAlignment="1">
      <alignment horizontal="center" vertical="center"/>
    </xf>
    <xf numFmtId="0" fontId="23" fillId="0" borderId="16" xfId="3" applyFont="1" applyBorder="1" applyAlignment="1">
      <alignment horizontal="center" vertical="center"/>
    </xf>
    <xf numFmtId="0" fontId="23" fillId="0" borderId="4" xfId="3" applyFont="1" applyBorder="1" applyAlignment="1">
      <alignment horizontal="center" vertical="center"/>
    </xf>
    <xf numFmtId="0" fontId="23" fillId="0" borderId="15" xfId="3" applyFont="1" applyBorder="1" applyAlignment="1">
      <alignment vertical="center"/>
    </xf>
    <xf numFmtId="0" fontId="24" fillId="0" borderId="15" xfId="3" applyFont="1" applyBorder="1" applyAlignment="1">
      <alignment vertical="center"/>
    </xf>
    <xf numFmtId="187" fontId="23" fillId="0" borderId="17" xfId="3" applyNumberFormat="1" applyFont="1" applyBorder="1" applyAlignment="1">
      <alignment horizontal="center" vertical="center"/>
    </xf>
    <xf numFmtId="187" fontId="23" fillId="0" borderId="2" xfId="3" applyNumberFormat="1" applyFont="1" applyBorder="1" applyAlignment="1">
      <alignment horizontal="center" vertical="center"/>
    </xf>
    <xf numFmtId="187" fontId="23" fillId="0" borderId="18" xfId="3" applyNumberFormat="1" applyFont="1" applyBorder="1" applyAlignment="1">
      <alignment horizontal="center" vertical="center"/>
    </xf>
    <xf numFmtId="187" fontId="23" fillId="0" borderId="5" xfId="3" applyNumberFormat="1" applyFont="1" applyBorder="1" applyAlignment="1">
      <alignment horizontal="center" vertical="center"/>
    </xf>
    <xf numFmtId="187" fontId="23" fillId="0" borderId="17" xfId="3" applyNumberFormat="1" applyFont="1" applyBorder="1" applyAlignment="1">
      <alignment vertical="center"/>
    </xf>
    <xf numFmtId="0" fontId="24" fillId="0" borderId="14" xfId="3" applyFont="1" applyBorder="1" applyAlignment="1">
      <alignment vertical="center"/>
    </xf>
    <xf numFmtId="0" fontId="24" fillId="0" borderId="0" xfId="3" applyFont="1" applyBorder="1" applyAlignment="1">
      <alignment vertical="center"/>
    </xf>
    <xf numFmtId="188" fontId="23" fillId="0" borderId="0" xfId="3" applyNumberFormat="1" applyFont="1" applyBorder="1" applyAlignment="1">
      <alignment horizontal="center" vertical="center"/>
    </xf>
    <xf numFmtId="188" fontId="23" fillId="0" borderId="4" xfId="3" applyNumberFormat="1" applyFont="1" applyBorder="1" applyAlignment="1">
      <alignment horizontal="center" vertical="center"/>
    </xf>
    <xf numFmtId="188" fontId="23" fillId="0" borderId="14" xfId="3" applyNumberFormat="1" applyFont="1" applyBorder="1" applyAlignment="1">
      <alignment horizontal="center" vertical="center"/>
    </xf>
    <xf numFmtId="188" fontId="23" fillId="0" borderId="15" xfId="3" applyNumberFormat="1" applyFont="1" applyBorder="1" applyAlignment="1">
      <alignment horizontal="center" vertical="center"/>
    </xf>
    <xf numFmtId="0" fontId="24" fillId="0" borderId="9" xfId="3" applyFont="1" applyBorder="1" applyAlignment="1">
      <alignment vertical="center"/>
    </xf>
    <xf numFmtId="0" fontId="24" fillId="0" borderId="1" xfId="3" applyFont="1" applyBorder="1" applyAlignment="1">
      <alignment vertical="center"/>
    </xf>
    <xf numFmtId="0" fontId="23" fillId="0" borderId="16" xfId="3" applyFont="1" applyBorder="1" applyAlignment="1">
      <alignment horizontal="left" vertical="center"/>
    </xf>
    <xf numFmtId="188" fontId="23" fillId="0" borderId="1" xfId="3" applyNumberFormat="1" applyFont="1" applyBorder="1" applyAlignment="1">
      <alignment horizontal="center" vertical="center"/>
    </xf>
    <xf numFmtId="188" fontId="23" fillId="0" borderId="7" xfId="3" applyNumberFormat="1" applyFont="1" applyBorder="1" applyAlignment="1">
      <alignment horizontal="center" vertical="center"/>
    </xf>
    <xf numFmtId="188" fontId="23" fillId="0" borderId="9" xfId="3" applyNumberFormat="1" applyFont="1" applyBorder="1" applyAlignment="1">
      <alignment horizontal="center" vertical="center"/>
    </xf>
    <xf numFmtId="188" fontId="23" fillId="0" borderId="16" xfId="3" applyNumberFormat="1" applyFont="1" applyBorder="1" applyAlignment="1">
      <alignment horizontal="center" vertical="center"/>
    </xf>
    <xf numFmtId="0" fontId="23" fillId="0" borderId="9" xfId="3" applyFont="1" applyBorder="1" applyAlignment="1">
      <alignment vertical="center"/>
    </xf>
    <xf numFmtId="0" fontId="24" fillId="0" borderId="16" xfId="3" applyFont="1" applyBorder="1" applyAlignment="1">
      <alignment vertical="center"/>
    </xf>
    <xf numFmtId="3" fontId="23" fillId="0" borderId="0" xfId="3" applyNumberFormat="1" applyFont="1" applyBorder="1" applyAlignment="1">
      <alignment horizontal="center" vertical="center"/>
    </xf>
    <xf numFmtId="3" fontId="23" fillId="0" borderId="4" xfId="3" applyNumberFormat="1" applyFont="1" applyBorder="1" applyAlignment="1">
      <alignment horizontal="center" vertical="center"/>
    </xf>
    <xf numFmtId="3" fontId="23" fillId="0" borderId="14" xfId="3" applyNumberFormat="1" applyFont="1" applyBorder="1" applyAlignment="1">
      <alignment horizontal="center" vertical="center"/>
    </xf>
    <xf numFmtId="3" fontId="23" fillId="0" borderId="15" xfId="3" applyNumberFormat="1" applyFont="1" applyBorder="1" applyAlignment="1">
      <alignment horizontal="center" vertical="center"/>
    </xf>
    <xf numFmtId="0" fontId="23" fillId="0" borderId="14" xfId="3" quotePrefix="1" applyFont="1" applyBorder="1" applyAlignment="1">
      <alignment horizontal="center" vertical="center"/>
    </xf>
    <xf numFmtId="0" fontId="24" fillId="0" borderId="14" xfId="3" applyFont="1" applyBorder="1" applyAlignment="1">
      <alignment horizontal="center" vertical="center"/>
    </xf>
    <xf numFmtId="0" fontId="23" fillId="0" borderId="0" xfId="3" applyFont="1" applyBorder="1" applyAlignment="1">
      <alignment horizontal="left" vertical="center"/>
    </xf>
    <xf numFmtId="0" fontId="24" fillId="0" borderId="14" xfId="3" quotePrefix="1" applyFont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24" fillId="0" borderId="15" xfId="3" applyFont="1" applyFill="1" applyBorder="1" applyAlignment="1">
      <alignment vertical="center"/>
    </xf>
    <xf numFmtId="0" fontId="23" fillId="0" borderId="15" xfId="3" applyFont="1" applyFill="1" applyBorder="1" applyAlignment="1">
      <alignment vertical="center"/>
    </xf>
    <xf numFmtId="0" fontId="23" fillId="0" borderId="15" xfId="3" applyFont="1" applyBorder="1" applyAlignment="1"/>
    <xf numFmtId="0" fontId="24" fillId="0" borderId="0" xfId="3" applyFont="1" applyFill="1" applyBorder="1" applyAlignment="1">
      <alignment horizontal="left" vertical="center"/>
    </xf>
    <xf numFmtId="0" fontId="23" fillId="0" borderId="14" xfId="3" applyFont="1" applyBorder="1"/>
    <xf numFmtId="0" fontId="23" fillId="0" borderId="0" xfId="3" applyFont="1" applyBorder="1"/>
    <xf numFmtId="0" fontId="24" fillId="0" borderId="0" xfId="3" applyFont="1" applyBorder="1"/>
    <xf numFmtId="0" fontId="24" fillId="0" borderId="15" xfId="3" applyFont="1" applyBorder="1" applyAlignment="1"/>
    <xf numFmtId="0" fontId="38" fillId="0" borderId="0" xfId="3" applyFont="1" applyBorder="1"/>
    <xf numFmtId="0" fontId="23" fillId="0" borderId="7" xfId="3" applyFont="1" applyBorder="1" applyAlignment="1">
      <alignment horizontal="center" vertical="center"/>
    </xf>
    <xf numFmtId="0" fontId="23" fillId="0" borderId="16" xfId="3" applyFont="1" applyBorder="1" applyAlignment="1"/>
    <xf numFmtId="0" fontId="23" fillId="0" borderId="0" xfId="3" applyFont="1"/>
    <xf numFmtId="0" fontId="23" fillId="0" borderId="0" xfId="3" applyFont="1" applyBorder="1" applyAlignment="1">
      <alignment vertical="top"/>
    </xf>
    <xf numFmtId="0" fontId="11" fillId="0" borderId="0" xfId="2"/>
    <xf numFmtId="0" fontId="1" fillId="0" borderId="0" xfId="2" applyFont="1"/>
    <xf numFmtId="0" fontId="11" fillId="0" borderId="1" xfId="2" applyBorder="1"/>
    <xf numFmtId="0" fontId="39" fillId="0" borderId="0" xfId="2" applyFont="1" applyAlignment="1">
      <alignment vertical="center"/>
    </xf>
    <xf numFmtId="0" fontId="11" fillId="0" borderId="0" xfId="2" applyAlignment="1">
      <alignment vertical="center"/>
    </xf>
    <xf numFmtId="0" fontId="11" fillId="0" borderId="0" xfId="2" applyBorder="1" applyAlignment="1">
      <alignment horizontal="center" vertical="center"/>
    </xf>
    <xf numFmtId="0" fontId="11" fillId="0" borderId="0" xfId="2" applyAlignment="1">
      <alignment horizontal="center" vertical="center"/>
    </xf>
    <xf numFmtId="0" fontId="1" fillId="0" borderId="0" xfId="2" applyFont="1" applyAlignment="1">
      <alignment vertical="center"/>
    </xf>
    <xf numFmtId="0" fontId="11" fillId="0" borderId="1" xfId="2" applyBorder="1" applyAlignment="1">
      <alignment vertical="center"/>
    </xf>
    <xf numFmtId="0" fontId="11" fillId="0" borderId="0" xfId="2" applyBorder="1" applyAlignment="1">
      <alignment vertical="center"/>
    </xf>
    <xf numFmtId="0" fontId="40" fillId="0" borderId="0" xfId="2" applyFont="1"/>
    <xf numFmtId="0" fontId="41" fillId="0" borderId="0" xfId="2" applyFont="1"/>
    <xf numFmtId="187" fontId="42" fillId="0" borderId="2" xfId="2" applyNumberFormat="1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1" fillId="0" borderId="0" xfId="2" applyFill="1" applyAlignment="1">
      <alignment vertical="center"/>
    </xf>
    <xf numFmtId="0" fontId="6" fillId="0" borderId="0" xfId="2" applyFont="1" applyFill="1" applyAlignment="1">
      <alignment vertical="center"/>
    </xf>
    <xf numFmtId="0" fontId="11" fillId="0" borderId="0" xfId="2" applyFont="1" applyAlignment="1">
      <alignment vertical="center"/>
    </xf>
    <xf numFmtId="0" fontId="14" fillId="0" borderId="0" xfId="2" applyFont="1"/>
    <xf numFmtId="0" fontId="1" fillId="0" borderId="0" xfId="2" quotePrefix="1" applyFont="1" applyAlignment="1">
      <alignment horizontal="center" vertical="center"/>
    </xf>
    <xf numFmtId="0" fontId="11" fillId="0" borderId="0" xfId="2" applyAlignment="1"/>
    <xf numFmtId="0" fontId="11" fillId="0" borderId="1" xfId="2" applyBorder="1" applyAlignment="1"/>
    <xf numFmtId="0" fontId="1" fillId="0" borderId="0" xfId="2" applyFont="1" applyAlignment="1"/>
    <xf numFmtId="0" fontId="11" fillId="0" borderId="0" xfId="2" applyAlignment="1">
      <alignment horizontal="right"/>
    </xf>
    <xf numFmtId="0" fontId="11" fillId="0" borderId="0" xfId="2" applyBorder="1"/>
    <xf numFmtId="0" fontId="11" fillId="0" borderId="0" xfId="2" applyBorder="1" applyAlignment="1"/>
    <xf numFmtId="0" fontId="11" fillId="0" borderId="0" xfId="2" applyBorder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16" fillId="0" borderId="0" xfId="2" applyFont="1" applyBorder="1" applyAlignment="1">
      <alignment horizontal="right" vertical="center"/>
    </xf>
    <xf numFmtId="0" fontId="3" fillId="0" borderId="0" xfId="2" applyFont="1" applyFill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5" fillId="0" borderId="0" xfId="2" applyFont="1" applyAlignment="1">
      <alignment horizontal="right"/>
    </xf>
    <xf numFmtId="0" fontId="1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0" fontId="3" fillId="0" borderId="0" xfId="2" quotePrefix="1" applyFont="1" applyAlignment="1">
      <alignment horizontal="right"/>
    </xf>
    <xf numFmtId="0" fontId="4" fillId="0" borderId="0" xfId="2" applyFont="1" applyAlignment="1">
      <alignment horizontal="right"/>
    </xf>
    <xf numFmtId="0" fontId="15" fillId="0" borderId="0" xfId="2" applyFont="1" applyAlignment="1">
      <alignment horizontal="right"/>
    </xf>
    <xf numFmtId="187" fontId="1" fillId="0" borderId="0" xfId="2" applyNumberFormat="1" applyFont="1" applyBorder="1" applyAlignment="1">
      <alignment vertical="center"/>
    </xf>
    <xf numFmtId="187" fontId="1" fillId="0" borderId="0" xfId="2" applyNumberFormat="1" applyFont="1" applyBorder="1" applyAlignment="1">
      <alignment horizontal="center" vertical="center"/>
    </xf>
    <xf numFmtId="0" fontId="17" fillId="0" borderId="0" xfId="2" applyFont="1" applyAlignment="1">
      <alignment vertical="center"/>
    </xf>
    <xf numFmtId="0" fontId="11" fillId="0" borderId="0" xfId="2" applyAlignment="1">
      <alignment horizontal="left"/>
    </xf>
    <xf numFmtId="0" fontId="11" fillId="0" borderId="1" xfId="2" applyBorder="1" applyAlignment="1">
      <alignment horizontal="left"/>
    </xf>
    <xf numFmtId="0" fontId="11" fillId="0" borderId="1" xfId="2" applyBorder="1" applyAlignment="1">
      <alignment horizontal="left" vertical="center"/>
    </xf>
    <xf numFmtId="0" fontId="1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3" fillId="0" borderId="0" xfId="2" quotePrefix="1" applyFont="1" applyAlignment="1">
      <alignment horizontal="left"/>
    </xf>
    <xf numFmtId="0" fontId="11" fillId="0" borderId="0" xfId="2" applyBorder="1" applyAlignment="1">
      <alignment horizontal="left"/>
    </xf>
    <xf numFmtId="0" fontId="14" fillId="0" borderId="0" xfId="2" applyFont="1" applyAlignment="1">
      <alignment horizontal="right" vertical="center"/>
    </xf>
    <xf numFmtId="187" fontId="11" fillId="0" borderId="0" xfId="2" applyNumberFormat="1" applyBorder="1" applyAlignment="1">
      <alignment horizontal="center" vertical="center"/>
    </xf>
    <xf numFmtId="187" fontId="9" fillId="0" borderId="0" xfId="2" applyNumberFormat="1" applyFont="1" applyBorder="1" applyAlignment="1">
      <alignment horizontal="left" vertical="center"/>
    </xf>
    <xf numFmtId="0" fontId="11" fillId="0" borderId="0" xfId="2" quotePrefix="1" applyAlignment="1">
      <alignment horizontal="center" vertical="center"/>
    </xf>
    <xf numFmtId="187" fontId="42" fillId="0" borderId="2" xfId="2" applyNumberFormat="1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quotePrefix="1" applyFont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Fill="1" applyAlignment="1">
      <alignment vertical="center"/>
    </xf>
    <xf numFmtId="0" fontId="5" fillId="0" borderId="0" xfId="2" applyFont="1" applyAlignment="1">
      <alignment horizontal="left"/>
    </xf>
    <xf numFmtId="0" fontId="9" fillId="0" borderId="0" xfId="2" applyFont="1"/>
    <xf numFmtId="0" fontId="11" fillId="0" borderId="0" xfId="2" applyFont="1"/>
    <xf numFmtId="0" fontId="5" fillId="0" borderId="0" xfId="2" applyFont="1" applyAlignment="1">
      <alignment horizontal="left" vertical="center"/>
    </xf>
    <xf numFmtId="0" fontId="17" fillId="0" borderId="0" xfId="2" applyFont="1" applyBorder="1" applyAlignment="1">
      <alignment vertical="center"/>
    </xf>
    <xf numFmtId="0" fontId="11" fillId="0" borderId="1" xfId="2" applyFill="1" applyBorder="1" applyAlignment="1">
      <alignment vertical="center"/>
    </xf>
    <xf numFmtId="0" fontId="1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1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1" fillId="0" borderId="0" xfId="2" applyFont="1" applyFill="1" applyAlignment="1">
      <alignment horizontal="left" vertical="center"/>
    </xf>
    <xf numFmtId="0" fontId="3" fillId="0" borderId="0" xfId="2" quotePrefix="1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right" vertical="center"/>
    </xf>
    <xf numFmtId="0" fontId="42" fillId="0" borderId="0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3" fontId="20" fillId="0" borderId="0" xfId="2" applyNumberFormat="1" applyFont="1" applyAlignment="1">
      <alignment horizontal="right" vertical="center"/>
    </xf>
    <xf numFmtId="3" fontId="20" fillId="0" borderId="0" xfId="2" applyNumberFormat="1" applyFont="1" applyAlignment="1">
      <alignment horizontal="right"/>
    </xf>
    <xf numFmtId="3" fontId="20" fillId="0" borderId="0" xfId="2" applyNumberFormat="1" applyFont="1" applyBorder="1" applyAlignment="1">
      <alignment horizontal="right" vertical="center"/>
    </xf>
    <xf numFmtId="3" fontId="20" fillId="0" borderId="0" xfId="2" quotePrefix="1" applyNumberFormat="1" applyFont="1" applyAlignment="1">
      <alignment horizontal="right" vertical="center"/>
    </xf>
    <xf numFmtId="3" fontId="20" fillId="0" borderId="1" xfId="2" applyNumberFormat="1" applyFont="1" applyBorder="1" applyAlignment="1">
      <alignment horizontal="right" vertical="center"/>
    </xf>
    <xf numFmtId="3" fontId="20" fillId="0" borderId="0" xfId="2" applyNumberFormat="1" applyFont="1" applyFill="1" applyAlignment="1">
      <alignment horizontal="right" vertical="center"/>
    </xf>
    <xf numFmtId="3" fontId="20" fillId="0" borderId="0" xfId="2" quotePrefix="1" applyNumberFormat="1" applyFont="1" applyBorder="1" applyAlignment="1">
      <alignment horizontal="right" vertical="center"/>
    </xf>
    <xf numFmtId="3" fontId="20" fillId="0" borderId="0" xfId="2" applyNumberFormat="1" applyFont="1" applyBorder="1" applyAlignment="1">
      <alignment horizontal="right"/>
    </xf>
    <xf numFmtId="188" fontId="20" fillId="0" borderId="0" xfId="2" applyNumberFormat="1" applyFont="1" applyAlignment="1">
      <alignment horizontal="right" vertical="center"/>
    </xf>
    <xf numFmtId="188" fontId="20" fillId="0" borderId="0" xfId="2" quotePrefix="1" applyNumberFormat="1" applyFont="1" applyAlignment="1">
      <alignment horizontal="right" vertical="center"/>
    </xf>
    <xf numFmtId="188" fontId="20" fillId="0" borderId="0" xfId="2" applyNumberFormat="1" applyFont="1" applyBorder="1" applyAlignment="1">
      <alignment horizontal="right" vertical="center"/>
    </xf>
    <xf numFmtId="0" fontId="44" fillId="0" borderId="0" xfId="2" applyFont="1" applyAlignment="1">
      <alignment horizontal="center" vertical="center"/>
    </xf>
    <xf numFmtId="0" fontId="44" fillId="0" borderId="0" xfId="2" applyFont="1" applyBorder="1" applyAlignment="1">
      <alignment horizontal="center" vertical="center"/>
    </xf>
    <xf numFmtId="0" fontId="45" fillId="0" borderId="0" xfId="2" applyFont="1" applyBorder="1" applyAlignment="1">
      <alignment horizontal="center" vertical="center"/>
    </xf>
    <xf numFmtId="0" fontId="43" fillId="0" borderId="0" xfId="2" applyFont="1" applyAlignment="1">
      <alignment horizontal="center" vertical="center"/>
    </xf>
    <xf numFmtId="0" fontId="43" fillId="0" borderId="0" xfId="2" applyFont="1" applyBorder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46" fillId="0" borderId="0" xfId="2" applyFont="1" applyAlignment="1">
      <alignment horizontal="center"/>
    </xf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/>
    </xf>
    <xf numFmtId="0" fontId="11" fillId="0" borderId="0" xfId="2" applyBorder="1" applyAlignment="1">
      <alignment horizontal="center" vertical="top"/>
    </xf>
    <xf numFmtId="0" fontId="11" fillId="0" borderId="0" xfId="2" applyAlignment="1">
      <alignment horizontal="center" vertical="top"/>
    </xf>
    <xf numFmtId="0" fontId="1" fillId="0" borderId="0" xfId="2" applyFont="1" applyBorder="1"/>
    <xf numFmtId="0" fontId="44" fillId="0" borderId="1" xfId="2" applyFont="1" applyBorder="1" applyAlignment="1">
      <alignment horizontal="center" vertical="center"/>
    </xf>
    <xf numFmtId="3" fontId="21" fillId="0" borderId="0" xfId="2" applyNumberFormat="1" applyFont="1" applyAlignment="1">
      <alignment horizontal="right" vertical="center"/>
    </xf>
    <xf numFmtId="3" fontId="21" fillId="0" borderId="1" xfId="2" applyNumberFormat="1" applyFont="1" applyBorder="1" applyAlignment="1">
      <alignment horizontal="right" vertical="center"/>
    </xf>
    <xf numFmtId="3" fontId="11" fillId="0" borderId="0" xfId="2" applyNumberFormat="1" applyFont="1" applyAlignment="1">
      <alignment horizontal="right" vertical="center"/>
    </xf>
    <xf numFmtId="3" fontId="11" fillId="0" borderId="0" xfId="2" applyNumberFormat="1" applyFont="1" applyBorder="1" applyAlignment="1">
      <alignment horizontal="right" vertical="center"/>
    </xf>
    <xf numFmtId="3" fontId="11" fillId="0" borderId="0" xfId="2" applyNumberFormat="1" applyFont="1" applyFill="1" applyAlignment="1">
      <alignment horizontal="right" vertical="center"/>
    </xf>
    <xf numFmtId="3" fontId="11" fillId="0" borderId="0" xfId="2" applyNumberFormat="1" applyFont="1" applyAlignment="1">
      <alignment horizontal="right"/>
    </xf>
    <xf numFmtId="3" fontId="11" fillId="0" borderId="0" xfId="2" applyNumberFormat="1" applyFont="1" applyBorder="1" applyAlignment="1">
      <alignment horizontal="right"/>
    </xf>
    <xf numFmtId="187" fontId="9" fillId="0" borderId="3" xfId="2" applyNumberFormat="1" applyFont="1" applyBorder="1" applyAlignment="1">
      <alignment vertical="center"/>
    </xf>
    <xf numFmtId="187" fontId="9" fillId="0" borderId="0" xfId="2" applyNumberFormat="1" applyFont="1" applyBorder="1" applyAlignment="1">
      <alignment vertical="center"/>
    </xf>
    <xf numFmtId="0" fontId="48" fillId="0" borderId="0" xfId="3" applyFont="1" applyAlignment="1">
      <alignment vertical="center"/>
    </xf>
    <xf numFmtId="0" fontId="49" fillId="0" borderId="6" xfId="3" applyFont="1" applyBorder="1" applyAlignment="1">
      <alignment horizontal="center" vertical="center"/>
    </xf>
    <xf numFmtId="0" fontId="49" fillId="0" borderId="14" xfId="3" applyFont="1" applyBorder="1" applyAlignment="1">
      <alignment vertical="center"/>
    </xf>
    <xf numFmtId="0" fontId="49" fillId="0" borderId="4" xfId="3" applyFont="1" applyBorder="1" applyAlignment="1">
      <alignment horizontal="center" vertical="center"/>
    </xf>
    <xf numFmtId="0" fontId="48" fillId="0" borderId="14" xfId="3" applyFont="1" applyBorder="1" applyAlignment="1">
      <alignment vertical="center"/>
    </xf>
    <xf numFmtId="3" fontId="49" fillId="0" borderId="4" xfId="3" applyNumberFormat="1" applyFont="1" applyBorder="1" applyAlignment="1">
      <alignment horizontal="center" vertical="center"/>
    </xf>
    <xf numFmtId="0" fontId="49" fillId="0" borderId="14" xfId="3" quotePrefix="1" applyFont="1" applyBorder="1" applyAlignment="1">
      <alignment horizontal="center" vertical="center"/>
    </xf>
    <xf numFmtId="0" fontId="48" fillId="0" borderId="14" xfId="3" applyFont="1" applyBorder="1" applyAlignment="1">
      <alignment horizontal="center" vertical="center"/>
    </xf>
    <xf numFmtId="0" fontId="48" fillId="0" borderId="14" xfId="3" quotePrefix="1" applyFont="1" applyBorder="1" applyAlignment="1">
      <alignment horizontal="center" vertical="center"/>
    </xf>
    <xf numFmtId="0" fontId="49" fillId="0" borderId="14" xfId="3" applyFont="1" applyBorder="1"/>
    <xf numFmtId="0" fontId="49" fillId="0" borderId="0" xfId="3" applyFont="1"/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51" fillId="0" borderId="0" xfId="2" applyFont="1" applyAlignment="1">
      <alignment horizontal="center" vertical="center"/>
    </xf>
    <xf numFmtId="0" fontId="49" fillId="0" borderId="0" xfId="2" applyFont="1" applyAlignment="1">
      <alignment horizontal="center" vertical="center"/>
    </xf>
    <xf numFmtId="0" fontId="49" fillId="0" borderId="0" xfId="2" applyFont="1" applyBorder="1" applyAlignment="1">
      <alignment horizontal="center" vertical="top"/>
    </xf>
    <xf numFmtId="0" fontId="49" fillId="0" borderId="0" xfId="2" applyFont="1" applyAlignment="1">
      <alignment horizontal="center" vertical="top"/>
    </xf>
    <xf numFmtId="0" fontId="51" fillId="0" borderId="0" xfId="2" applyFont="1" applyBorder="1" applyAlignment="1">
      <alignment horizontal="center" vertical="center"/>
    </xf>
    <xf numFmtId="0" fontId="51" fillId="0" borderId="0" xfId="2" applyFont="1" applyAlignment="1">
      <alignment horizontal="left" vertical="center"/>
    </xf>
    <xf numFmtId="3" fontId="49" fillId="0" borderId="0" xfId="2" applyNumberFormat="1" applyFont="1" applyAlignment="1">
      <alignment horizontal="center" vertical="center"/>
    </xf>
    <xf numFmtId="0" fontId="49" fillId="0" borderId="0" xfId="2" applyFont="1" applyAlignment="1">
      <alignment horizontal="left" vertical="center"/>
    </xf>
    <xf numFmtId="0" fontId="51" fillId="0" borderId="0" xfId="2" quotePrefix="1" applyFont="1" applyAlignment="1">
      <alignment horizontal="left" vertical="center"/>
    </xf>
    <xf numFmtId="0" fontId="52" fillId="0" borderId="0" xfId="2" applyFont="1" applyAlignment="1">
      <alignment horizontal="left" vertical="center"/>
    </xf>
    <xf numFmtId="0" fontId="48" fillId="0" borderId="0" xfId="2" applyFont="1" applyFill="1" applyAlignment="1">
      <alignment vertical="center"/>
    </xf>
    <xf numFmtId="0" fontId="51" fillId="0" borderId="0" xfId="2" applyFont="1" applyFill="1" applyAlignment="1">
      <alignment horizontal="left" vertical="center"/>
    </xf>
    <xf numFmtId="3" fontId="49" fillId="0" borderId="0" xfId="2" applyNumberFormat="1" applyFont="1" applyFill="1" applyAlignment="1">
      <alignment horizontal="center" vertical="center"/>
    </xf>
    <xf numFmtId="0" fontId="52" fillId="0" borderId="0" xfId="2" applyFont="1" applyFill="1" applyAlignment="1">
      <alignment horizontal="left" vertical="center"/>
    </xf>
    <xf numFmtId="0" fontId="49" fillId="0" borderId="0" xfId="2" applyFont="1" applyFill="1" applyAlignment="1">
      <alignment vertical="center"/>
    </xf>
    <xf numFmtId="0" fontId="49" fillId="0" borderId="0" xfId="2" applyFont="1" applyBorder="1" applyAlignment="1">
      <alignment vertical="center"/>
    </xf>
    <xf numFmtId="3" fontId="49" fillId="0" borderId="0" xfId="2" applyNumberFormat="1" applyFont="1" applyBorder="1" applyAlignment="1">
      <alignment horizontal="center" vertical="center"/>
    </xf>
    <xf numFmtId="0" fontId="51" fillId="0" borderId="0" xfId="2" applyFont="1" applyAlignment="1">
      <alignment horizontal="right" vertical="center"/>
    </xf>
    <xf numFmtId="3" fontId="49" fillId="0" borderId="0" xfId="2" applyNumberFormat="1" applyFont="1" applyAlignment="1">
      <alignment horizontal="center"/>
    </xf>
    <xf numFmtId="0" fontId="48" fillId="0" borderId="0" xfId="2" applyFont="1" applyFill="1" applyAlignment="1">
      <alignment horizontal="left" vertical="center"/>
    </xf>
    <xf numFmtId="0" fontId="51" fillId="0" borderId="0" xfId="2" applyFont="1" applyFill="1" applyAlignment="1">
      <alignment horizontal="right" vertical="center"/>
    </xf>
    <xf numFmtId="0" fontId="49" fillId="0" borderId="0" xfId="2" applyFont="1"/>
    <xf numFmtId="0" fontId="51" fillId="0" borderId="0" xfId="2" applyFont="1" applyBorder="1" applyAlignment="1">
      <alignment horizontal="right" vertical="center"/>
    </xf>
    <xf numFmtId="0" fontId="48" fillId="0" borderId="0" xfId="2" applyFont="1"/>
    <xf numFmtId="0" fontId="52" fillId="0" borderId="0" xfId="2" applyFont="1" applyAlignment="1">
      <alignment horizontal="right"/>
    </xf>
    <xf numFmtId="0" fontId="48" fillId="0" borderId="0" xfId="2" applyFont="1" applyAlignment="1">
      <alignment horizontal="right"/>
    </xf>
    <xf numFmtId="0" fontId="48" fillId="0" borderId="0" xfId="2" applyFont="1" applyAlignment="1">
      <alignment horizontal="left"/>
    </xf>
    <xf numFmtId="0" fontId="51" fillId="0" borderId="0" xfId="2" applyFont="1" applyAlignment="1">
      <alignment horizontal="left"/>
    </xf>
    <xf numFmtId="0" fontId="51" fillId="0" borderId="0" xfId="2" quotePrefix="1" applyFont="1" applyAlignment="1">
      <alignment horizontal="left"/>
    </xf>
    <xf numFmtId="0" fontId="52" fillId="0" borderId="0" xfId="2" applyFont="1" applyAlignment="1">
      <alignment horizontal="right" vertical="center"/>
    </xf>
    <xf numFmtId="0" fontId="52" fillId="0" borderId="0" xfId="2" applyFont="1" applyAlignment="1">
      <alignment horizontal="left"/>
    </xf>
    <xf numFmtId="0" fontId="51" fillId="0" borderId="0" xfId="2" applyFont="1" applyAlignment="1">
      <alignment horizontal="right"/>
    </xf>
    <xf numFmtId="0" fontId="51" fillId="0" borderId="0" xfId="2" quotePrefix="1" applyFont="1" applyAlignment="1">
      <alignment horizontal="right"/>
    </xf>
    <xf numFmtId="0" fontId="49" fillId="0" borderId="0" xfId="2" applyFont="1" applyAlignment="1">
      <alignment horizontal="right"/>
    </xf>
    <xf numFmtId="0" fontId="49" fillId="0" borderId="1" xfId="2" applyFont="1" applyBorder="1"/>
    <xf numFmtId="0" fontId="49" fillId="0" borderId="0" xfId="2" applyFont="1" applyAlignment="1">
      <alignment horizontal="left"/>
    </xf>
    <xf numFmtId="0" fontId="49" fillId="0" borderId="0" xfId="2" applyFont="1" applyAlignment="1">
      <alignment horizontal="center"/>
    </xf>
    <xf numFmtId="0" fontId="51" fillId="0" borderId="1" xfId="2" applyFont="1" applyBorder="1" applyAlignment="1">
      <alignment horizontal="right"/>
    </xf>
    <xf numFmtId="3" fontId="49" fillId="0" borderId="1" xfId="2" applyNumberFormat="1" applyFont="1" applyBorder="1" applyAlignment="1">
      <alignment horizontal="center"/>
    </xf>
    <xf numFmtId="0" fontId="49" fillId="0" borderId="9" xfId="3" applyFont="1" applyBorder="1"/>
    <xf numFmtId="3" fontId="49" fillId="0" borderId="7" xfId="3" applyNumberFormat="1" applyFont="1" applyBorder="1" applyAlignment="1">
      <alignment horizontal="center" vertical="center"/>
    </xf>
    <xf numFmtId="0" fontId="49" fillId="0" borderId="0" xfId="0" applyFont="1"/>
    <xf numFmtId="3" fontId="49" fillId="0" borderId="0" xfId="2" applyNumberFormat="1" applyFont="1" applyAlignment="1">
      <alignment horizontal="right" vertical="center"/>
    </xf>
    <xf numFmtId="3" fontId="49" fillId="0" borderId="0" xfId="2" applyNumberFormat="1" applyFont="1" applyFill="1" applyAlignment="1">
      <alignment horizontal="right" vertical="center"/>
    </xf>
    <xf numFmtId="3" fontId="49" fillId="0" borderId="0" xfId="2" applyNumberFormat="1" applyFont="1" applyAlignment="1">
      <alignment horizontal="right"/>
    </xf>
    <xf numFmtId="3" fontId="49" fillId="0" borderId="1" xfId="2" applyNumberFormat="1" applyFont="1" applyBorder="1" applyAlignment="1">
      <alignment horizontal="right"/>
    </xf>
    <xf numFmtId="0" fontId="49" fillId="0" borderId="0" xfId="2" applyFont="1" applyBorder="1"/>
    <xf numFmtId="0" fontId="52" fillId="0" borderId="0" xfId="2" applyFont="1" applyAlignment="1">
      <alignment horizontal="center" vertical="center"/>
    </xf>
    <xf numFmtId="0" fontId="53" fillId="0" borderId="0" xfId="0" applyFont="1"/>
    <xf numFmtId="0" fontId="53" fillId="0" borderId="5" xfId="2" applyFont="1" applyBorder="1" applyAlignment="1">
      <alignment horizontal="center" vertical="center"/>
    </xf>
    <xf numFmtId="0" fontId="52" fillId="0" borderId="0" xfId="3" applyFont="1" applyAlignment="1">
      <alignment horizontal="center" vertical="center"/>
    </xf>
    <xf numFmtId="0" fontId="53" fillId="0" borderId="5" xfId="3" applyFont="1" applyBorder="1" applyAlignment="1">
      <alignment horizontal="center"/>
    </xf>
    <xf numFmtId="0" fontId="53" fillId="0" borderId="5" xfId="2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3" fillId="0" borderId="2" xfId="2" applyFont="1" applyBorder="1" applyAlignment="1">
      <alignment vertical="center"/>
    </xf>
    <xf numFmtId="0" fontId="53" fillId="0" borderId="2" xfId="2" applyFont="1" applyBorder="1"/>
    <xf numFmtId="0" fontId="53" fillId="0" borderId="2" xfId="2" applyFont="1" applyBorder="1" applyAlignment="1">
      <alignment horizontal="left" vertical="center"/>
    </xf>
    <xf numFmtId="3" fontId="53" fillId="0" borderId="2" xfId="2" applyNumberFormat="1" applyFont="1" applyBorder="1" applyAlignment="1">
      <alignment horizontal="center" vertical="center"/>
    </xf>
    <xf numFmtId="3" fontId="53" fillId="0" borderId="2" xfId="2" applyNumberFormat="1" applyFont="1" applyBorder="1" applyAlignment="1">
      <alignment horizontal="right" vertical="center"/>
    </xf>
    <xf numFmtId="0" fontId="53" fillId="0" borderId="17" xfId="3" applyFont="1" applyBorder="1" applyAlignment="1">
      <alignment vertical="center"/>
    </xf>
    <xf numFmtId="0" fontId="53" fillId="0" borderId="17" xfId="2" applyFont="1" applyBorder="1" applyAlignment="1">
      <alignment vertical="center"/>
    </xf>
    <xf numFmtId="3" fontId="53" fillId="0" borderId="5" xfId="3" applyNumberFormat="1" applyFont="1" applyBorder="1" applyAlignment="1">
      <alignment horizontal="center" vertical="center"/>
    </xf>
    <xf numFmtId="191" fontId="53" fillId="0" borderId="5" xfId="1" applyNumberFormat="1" applyFont="1" applyBorder="1" applyAlignment="1">
      <alignment horizontal="right"/>
    </xf>
    <xf numFmtId="192" fontId="49" fillId="0" borderId="10" xfId="1" applyNumberFormat="1" applyFont="1" applyBorder="1" applyAlignment="1">
      <alignment horizontal="right"/>
    </xf>
    <xf numFmtId="192" fontId="49" fillId="0" borderId="19" xfId="1" applyNumberFormat="1" applyFont="1" applyBorder="1" applyAlignment="1">
      <alignment horizontal="right"/>
    </xf>
    <xf numFmtId="191" fontId="49" fillId="0" borderId="12" xfId="1" applyNumberFormat="1" applyFont="1" applyBorder="1" applyAlignment="1">
      <alignment horizontal="right"/>
    </xf>
    <xf numFmtId="191" fontId="49" fillId="0" borderId="10" xfId="1" applyNumberFormat="1" applyFont="1" applyBorder="1" applyAlignment="1">
      <alignment horizontal="right"/>
    </xf>
    <xf numFmtId="191" fontId="50" fillId="0" borderId="10" xfId="1" applyNumberFormat="1" applyFont="1" applyBorder="1" applyAlignment="1">
      <alignment horizontal="right"/>
    </xf>
    <xf numFmtId="191" fontId="49" fillId="0" borderId="19" xfId="1" applyNumberFormat="1" applyFont="1" applyBorder="1" applyAlignment="1">
      <alignment horizontal="right"/>
    </xf>
    <xf numFmtId="191" fontId="50" fillId="3" borderId="10" xfId="1" applyNumberFormat="1" applyFont="1" applyFill="1" applyBorder="1" applyAlignment="1">
      <alignment horizontal="right"/>
    </xf>
    <xf numFmtId="191" fontId="49" fillId="4" borderId="10" xfId="1" applyNumberFormat="1" applyFont="1" applyFill="1" applyBorder="1" applyAlignment="1">
      <alignment horizontal="right"/>
    </xf>
    <xf numFmtId="191" fontId="50" fillId="4" borderId="10" xfId="1" applyNumberFormat="1" applyFont="1" applyFill="1" applyBorder="1" applyAlignment="1">
      <alignment horizontal="right"/>
    </xf>
    <xf numFmtId="191" fontId="49" fillId="0" borderId="10" xfId="1" applyNumberFormat="1" applyFont="1" applyFill="1" applyBorder="1" applyAlignment="1">
      <alignment horizontal="right"/>
    </xf>
    <xf numFmtId="191" fontId="49" fillId="0" borderId="11" xfId="1" applyNumberFormat="1" applyFont="1" applyBorder="1" applyAlignment="1">
      <alignment horizontal="right"/>
    </xf>
    <xf numFmtId="187" fontId="42" fillId="0" borderId="2" xfId="2" applyNumberFormat="1" applyFont="1" applyBorder="1" applyAlignment="1">
      <alignment horizontal="center" vertical="center"/>
    </xf>
    <xf numFmtId="0" fontId="53" fillId="0" borderId="2" xfId="2" applyFont="1" applyFill="1" applyBorder="1" applyAlignment="1">
      <alignment vertical="center"/>
    </xf>
    <xf numFmtId="0" fontId="53" fillId="0" borderId="2" xfId="2" applyFont="1" applyFill="1" applyBorder="1" applyAlignment="1">
      <alignment horizontal="left" vertical="center"/>
    </xf>
    <xf numFmtId="3" fontId="53" fillId="0" borderId="5" xfId="3" applyNumberFormat="1" applyFont="1" applyFill="1" applyBorder="1" applyAlignment="1">
      <alignment horizontal="center" vertical="center"/>
    </xf>
    <xf numFmtId="0" fontId="53" fillId="0" borderId="17" xfId="3" applyFont="1" applyFill="1" applyBorder="1" applyAlignment="1">
      <alignment vertical="center"/>
    </xf>
    <xf numFmtId="0" fontId="53" fillId="0" borderId="2" xfId="3" applyFont="1" applyFill="1" applyBorder="1" applyAlignment="1">
      <alignment vertical="center"/>
    </xf>
    <xf numFmtId="0" fontId="53" fillId="0" borderId="18" xfId="3" applyFont="1" applyFill="1" applyBorder="1" applyAlignment="1">
      <alignment horizontal="left" vertical="center"/>
    </xf>
    <xf numFmtId="3" fontId="53" fillId="0" borderId="2" xfId="3" applyNumberFormat="1" applyFont="1" applyFill="1" applyBorder="1" applyAlignment="1">
      <alignment horizontal="center" vertical="center"/>
    </xf>
    <xf numFmtId="3" fontId="53" fillId="0" borderId="2" xfId="2" applyNumberFormat="1" applyFont="1" applyFill="1" applyBorder="1" applyAlignment="1">
      <alignment horizontal="right" vertical="center"/>
    </xf>
    <xf numFmtId="189" fontId="53" fillId="0" borderId="5" xfId="1" applyNumberFormat="1" applyFont="1" applyFill="1" applyBorder="1" applyAlignment="1">
      <alignment horizontal="right"/>
    </xf>
    <xf numFmtId="191" fontId="53" fillId="0" borderId="5" xfId="1" applyNumberFormat="1" applyFont="1" applyFill="1" applyBorder="1" applyAlignment="1">
      <alignment horizontal="right"/>
    </xf>
    <xf numFmtId="0" fontId="53" fillId="0" borderId="2" xfId="2" applyFont="1" applyFill="1" applyBorder="1"/>
    <xf numFmtId="0" fontId="54" fillId="0" borderId="0" xfId="0" applyFont="1" applyFill="1"/>
    <xf numFmtId="0" fontId="55" fillId="0" borderId="0" xfId="2" applyFont="1" applyFill="1" applyAlignment="1">
      <alignment vertical="center"/>
    </xf>
    <xf numFmtId="0" fontId="54" fillId="0" borderId="0" xfId="2" applyFont="1" applyFill="1" applyAlignment="1">
      <alignment vertical="center"/>
    </xf>
    <xf numFmtId="0" fontId="56" fillId="0" borderId="0" xfId="2" applyFont="1" applyFill="1" applyAlignment="1">
      <alignment horizontal="center" vertical="center"/>
    </xf>
    <xf numFmtId="0" fontId="54" fillId="0" borderId="0" xfId="2" applyFont="1" applyFill="1" applyAlignment="1">
      <alignment horizontal="center" vertical="center"/>
    </xf>
    <xf numFmtId="0" fontId="55" fillId="0" borderId="0" xfId="3" applyFont="1" applyFill="1" applyAlignment="1">
      <alignment vertical="center"/>
    </xf>
    <xf numFmtId="0" fontId="54" fillId="0" borderId="0" xfId="3" applyFont="1" applyFill="1"/>
    <xf numFmtId="0" fontId="54" fillId="0" borderId="0" xfId="2" applyFont="1" applyFill="1"/>
    <xf numFmtId="0" fontId="57" fillId="0" borderId="0" xfId="0" applyFont="1" applyFill="1" applyAlignment="1">
      <alignment horizontal="center"/>
    </xf>
    <xf numFmtId="0" fontId="57" fillId="0" borderId="0" xfId="2" applyFont="1" applyFill="1" applyAlignment="1">
      <alignment horizontal="center" vertical="center"/>
    </xf>
    <xf numFmtId="0" fontId="57" fillId="0" borderId="5" xfId="2" applyFont="1" applyFill="1" applyBorder="1" applyAlignment="1">
      <alignment horizontal="center" vertical="center"/>
    </xf>
    <xf numFmtId="0" fontId="57" fillId="0" borderId="0" xfId="3" applyFont="1" applyFill="1" applyAlignment="1">
      <alignment horizontal="center" vertical="center"/>
    </xf>
    <xf numFmtId="0" fontId="57" fillId="0" borderId="0" xfId="3" applyFont="1" applyFill="1" applyAlignment="1">
      <alignment horizontal="center"/>
    </xf>
    <xf numFmtId="0" fontId="57" fillId="0" borderId="5" xfId="3" applyFont="1" applyFill="1" applyBorder="1" applyAlignment="1">
      <alignment horizontal="center"/>
    </xf>
    <xf numFmtId="0" fontId="57" fillId="0" borderId="0" xfId="2" applyFont="1" applyFill="1" applyAlignment="1">
      <alignment horizontal="center"/>
    </xf>
    <xf numFmtId="0" fontId="57" fillId="0" borderId="5" xfId="2" applyFont="1" applyFill="1" applyBorder="1" applyAlignment="1">
      <alignment horizontal="center"/>
    </xf>
    <xf numFmtId="0" fontId="54" fillId="0" borderId="0" xfId="2" applyFont="1" applyFill="1" applyBorder="1" applyAlignment="1">
      <alignment horizontal="center" vertical="top"/>
    </xf>
    <xf numFmtId="0" fontId="54" fillId="0" borderId="0" xfId="2" applyFont="1" applyFill="1" applyAlignment="1">
      <alignment horizontal="center" vertical="top"/>
    </xf>
    <xf numFmtId="0" fontId="54" fillId="0" borderId="0" xfId="3" applyFont="1" applyFill="1" applyBorder="1" applyAlignment="1">
      <alignment horizontal="center" vertical="center"/>
    </xf>
    <xf numFmtId="0" fontId="54" fillId="0" borderId="6" xfId="3" applyFont="1" applyFill="1" applyBorder="1" applyAlignment="1">
      <alignment horizontal="center" vertical="center"/>
    </xf>
    <xf numFmtId="0" fontId="56" fillId="0" borderId="0" xfId="2" applyFont="1" applyFill="1" applyBorder="1" applyAlignment="1">
      <alignment horizontal="center" vertical="center"/>
    </xf>
    <xf numFmtId="0" fontId="54" fillId="0" borderId="14" xfId="3" applyFont="1" applyFill="1" applyBorder="1" applyAlignment="1">
      <alignment vertical="center"/>
    </xf>
    <xf numFmtId="0" fontId="54" fillId="0" borderId="0" xfId="3" applyFont="1" applyFill="1" applyBorder="1" applyAlignment="1">
      <alignment vertical="center"/>
    </xf>
    <xf numFmtId="0" fontId="54" fillId="0" borderId="15" xfId="3" applyFont="1" applyFill="1" applyBorder="1" applyAlignment="1">
      <alignment horizontal="left" vertical="center"/>
    </xf>
    <xf numFmtId="0" fontId="54" fillId="0" borderId="4" xfId="3" applyFont="1" applyFill="1" applyBorder="1" applyAlignment="1">
      <alignment horizontal="center" vertical="center"/>
    </xf>
    <xf numFmtId="0" fontId="56" fillId="0" borderId="0" xfId="2" applyFont="1" applyFill="1" applyAlignment="1">
      <alignment horizontal="left" vertical="center"/>
    </xf>
    <xf numFmtId="3" fontId="54" fillId="0" borderId="0" xfId="2" applyNumberFormat="1" applyFont="1" applyFill="1" applyAlignment="1">
      <alignment horizontal="center" vertical="center"/>
    </xf>
    <xf numFmtId="0" fontId="55" fillId="0" borderId="14" xfId="3" applyFont="1" applyFill="1" applyBorder="1" applyAlignment="1">
      <alignment vertical="center"/>
    </xf>
    <xf numFmtId="0" fontId="55" fillId="0" borderId="0" xfId="3" applyFont="1" applyFill="1" applyBorder="1" applyAlignment="1">
      <alignment vertical="center"/>
    </xf>
    <xf numFmtId="3" fontId="54" fillId="0" borderId="0" xfId="3" applyNumberFormat="1" applyFont="1" applyFill="1" applyBorder="1" applyAlignment="1">
      <alignment horizontal="center" vertical="center"/>
    </xf>
    <xf numFmtId="3" fontId="54" fillId="0" borderId="4" xfId="3" applyNumberFormat="1" applyFont="1" applyFill="1" applyBorder="1" applyAlignment="1">
      <alignment horizontal="center" vertical="center"/>
    </xf>
    <xf numFmtId="3" fontId="54" fillId="0" borderId="0" xfId="2" applyNumberFormat="1" applyFont="1" applyFill="1" applyAlignment="1">
      <alignment horizontal="right" vertical="center"/>
    </xf>
    <xf numFmtId="189" fontId="54" fillId="0" borderId="10" xfId="1" applyNumberFormat="1" applyFont="1" applyFill="1" applyBorder="1" applyAlignment="1">
      <alignment horizontal="right"/>
    </xf>
    <xf numFmtId="192" fontId="54" fillId="0" borderId="10" xfId="1" applyNumberFormat="1" applyFont="1" applyFill="1" applyBorder="1" applyAlignment="1">
      <alignment horizontal="right"/>
    </xf>
    <xf numFmtId="189" fontId="54" fillId="0" borderId="19" xfId="1" applyNumberFormat="1" applyFont="1" applyFill="1" applyBorder="1" applyAlignment="1">
      <alignment horizontal="right"/>
    </xf>
    <xf numFmtId="192" fontId="54" fillId="0" borderId="19" xfId="1" applyNumberFormat="1" applyFont="1" applyFill="1" applyBorder="1" applyAlignment="1">
      <alignment horizontal="right"/>
    </xf>
    <xf numFmtId="0" fontId="57" fillId="0" borderId="17" xfId="2" applyFont="1" applyFill="1" applyBorder="1" applyAlignment="1">
      <alignment vertical="center"/>
    </xf>
    <xf numFmtId="0" fontId="57" fillId="0" borderId="0" xfId="0" applyFont="1" applyFill="1"/>
    <xf numFmtId="0" fontId="57" fillId="0" borderId="2" xfId="2" applyFont="1" applyFill="1" applyBorder="1" applyAlignment="1">
      <alignment vertical="center"/>
    </xf>
    <xf numFmtId="0" fontId="57" fillId="0" borderId="2" xfId="2" applyFont="1" applyFill="1" applyBorder="1" applyAlignment="1">
      <alignment horizontal="left" vertical="center"/>
    </xf>
    <xf numFmtId="3" fontId="57" fillId="0" borderId="2" xfId="2" applyNumberFormat="1" applyFont="1" applyFill="1" applyBorder="1" applyAlignment="1">
      <alignment horizontal="center" vertical="center"/>
    </xf>
    <xf numFmtId="0" fontId="54" fillId="0" borderId="14" xfId="3" quotePrefix="1" applyFont="1" applyFill="1" applyBorder="1" applyAlignment="1">
      <alignment horizontal="center" vertical="center"/>
    </xf>
    <xf numFmtId="0" fontId="54" fillId="0" borderId="0" xfId="2" quotePrefix="1" applyFont="1" applyFill="1" applyAlignment="1">
      <alignment horizontal="center" vertical="center"/>
    </xf>
    <xf numFmtId="189" fontId="54" fillId="0" borderId="12" xfId="1" applyNumberFormat="1" applyFont="1" applyFill="1" applyBorder="1" applyAlignment="1">
      <alignment horizontal="right"/>
    </xf>
    <xf numFmtId="191" fontId="54" fillId="0" borderId="12" xfId="1" applyNumberFormat="1" applyFont="1" applyFill="1" applyBorder="1" applyAlignment="1">
      <alignment horizontal="right"/>
    </xf>
    <xf numFmtId="0" fontId="55" fillId="0" borderId="14" xfId="3" applyFont="1" applyFill="1" applyBorder="1" applyAlignment="1">
      <alignment horizontal="center" vertical="center"/>
    </xf>
    <xf numFmtId="191" fontId="54" fillId="0" borderId="10" xfId="1" applyNumberFormat="1" applyFont="1" applyFill="1" applyBorder="1" applyAlignment="1">
      <alignment horizontal="right"/>
    </xf>
    <xf numFmtId="0" fontId="54" fillId="0" borderId="0" xfId="2" applyFont="1" applyFill="1" applyAlignment="1">
      <alignment horizontal="left" vertical="center"/>
    </xf>
    <xf numFmtId="0" fontId="54" fillId="0" borderId="0" xfId="3" applyFont="1" applyFill="1" applyBorder="1" applyAlignment="1">
      <alignment horizontal="left" vertical="center"/>
    </xf>
    <xf numFmtId="0" fontId="55" fillId="0" borderId="0" xfId="2" applyFont="1" applyFill="1" applyAlignment="1">
      <alignment horizontal="center" vertical="center"/>
    </xf>
    <xf numFmtId="0" fontId="56" fillId="0" borderId="0" xfId="2" quotePrefix="1" applyFont="1" applyFill="1" applyAlignment="1">
      <alignment horizontal="left" vertical="center"/>
    </xf>
    <xf numFmtId="0" fontId="55" fillId="0" borderId="14" xfId="3" quotePrefix="1" applyFont="1" applyFill="1" applyBorder="1" applyAlignment="1">
      <alignment horizontal="center" vertical="center"/>
    </xf>
    <xf numFmtId="0" fontId="55" fillId="0" borderId="0" xfId="2" quotePrefix="1" applyFont="1" applyFill="1" applyAlignment="1">
      <alignment horizontal="center" vertical="center"/>
    </xf>
    <xf numFmtId="0" fontId="57" fillId="0" borderId="0" xfId="2" applyFont="1" applyFill="1" applyAlignment="1">
      <alignment horizontal="left" vertical="center"/>
    </xf>
    <xf numFmtId="191" fontId="54" fillId="0" borderId="19" xfId="1" applyNumberFormat="1" applyFont="1" applyFill="1" applyBorder="1" applyAlignment="1">
      <alignment horizontal="right"/>
    </xf>
    <xf numFmtId="0" fontId="57" fillId="0" borderId="2" xfId="2" applyFont="1" applyFill="1" applyBorder="1"/>
    <xf numFmtId="0" fontId="56" fillId="0" borderId="0" xfId="2" applyFont="1" applyFill="1" applyAlignment="1">
      <alignment horizontal="right" vertical="center"/>
    </xf>
    <xf numFmtId="0" fontId="55" fillId="0" borderId="0" xfId="2" applyFont="1" applyFill="1" applyAlignment="1">
      <alignment horizontal="left" vertical="center"/>
    </xf>
    <xf numFmtId="0" fontId="55" fillId="0" borderId="0" xfId="3" applyFont="1" applyFill="1" applyBorder="1" applyAlignment="1">
      <alignment horizontal="left" vertical="center"/>
    </xf>
    <xf numFmtId="0" fontId="54" fillId="0" borderId="0" xfId="2" applyFont="1" applyFill="1" applyBorder="1" applyAlignment="1">
      <alignment vertical="center"/>
    </xf>
    <xf numFmtId="0" fontId="56" fillId="0" borderId="0" xfId="2" applyFont="1" applyFill="1" applyBorder="1" applyAlignment="1">
      <alignment horizontal="right" vertical="center"/>
    </xf>
    <xf numFmtId="3" fontId="54" fillId="0" borderId="0" xfId="2" applyNumberFormat="1" applyFont="1" applyFill="1" applyBorder="1" applyAlignment="1">
      <alignment horizontal="center" vertical="center"/>
    </xf>
    <xf numFmtId="3" fontId="54" fillId="0" borderId="0" xfId="2" applyNumberFormat="1" applyFont="1" applyFill="1" applyAlignment="1">
      <alignment horizontal="center"/>
    </xf>
    <xf numFmtId="0" fontId="54" fillId="0" borderId="14" xfId="3" applyFont="1" applyFill="1" applyBorder="1"/>
    <xf numFmtId="0" fontId="54" fillId="0" borderId="0" xfId="3" applyFont="1" applyFill="1" applyBorder="1"/>
    <xf numFmtId="3" fontId="54" fillId="0" borderId="0" xfId="2" applyNumberFormat="1" applyFont="1" applyFill="1" applyBorder="1" applyAlignment="1">
      <alignment horizontal="right" vertical="center"/>
    </xf>
    <xf numFmtId="3" fontId="54" fillId="0" borderId="0" xfId="2" applyNumberFormat="1" applyFont="1" applyFill="1" applyAlignment="1">
      <alignment horizontal="right"/>
    </xf>
    <xf numFmtId="0" fontId="55" fillId="0" borderId="0" xfId="2" applyFont="1" applyFill="1"/>
    <xf numFmtId="0" fontId="57" fillId="0" borderId="0" xfId="2" applyFont="1" applyFill="1" applyAlignment="1">
      <alignment horizontal="right"/>
    </xf>
    <xf numFmtId="0" fontId="55" fillId="0" borderId="0" xfId="3" applyFont="1" applyFill="1" applyBorder="1"/>
    <xf numFmtId="0" fontId="55" fillId="0" borderId="0" xfId="2" applyFont="1" applyFill="1" applyAlignment="1">
      <alignment horizontal="left"/>
    </xf>
    <xf numFmtId="0" fontId="56" fillId="0" borderId="0" xfId="2" applyFont="1" applyFill="1" applyAlignment="1">
      <alignment horizontal="left"/>
    </xf>
    <xf numFmtId="0" fontId="54" fillId="0" borderId="0" xfId="3" applyFont="1" applyFill="1" applyBorder="1" applyAlignment="1">
      <alignment vertical="top"/>
    </xf>
    <xf numFmtId="0" fontId="56" fillId="0" borderId="0" xfId="2" quotePrefix="1" applyFont="1" applyFill="1" applyAlignment="1">
      <alignment horizontal="left"/>
    </xf>
    <xf numFmtId="0" fontId="57" fillId="0" borderId="0" xfId="2" applyFont="1" applyFill="1" applyAlignment="1">
      <alignment horizontal="right" vertical="center"/>
    </xf>
    <xf numFmtId="0" fontId="57" fillId="0" borderId="0" xfId="2" applyFont="1" applyFill="1" applyAlignment="1">
      <alignment horizontal="left"/>
    </xf>
    <xf numFmtId="0" fontId="56" fillId="0" borderId="0" xfId="2" applyFont="1" applyFill="1" applyAlignment="1">
      <alignment horizontal="right"/>
    </xf>
    <xf numFmtId="0" fontId="56" fillId="0" borderId="0" xfId="2" quotePrefix="1" applyFont="1" applyFill="1" applyAlignment="1">
      <alignment horizontal="right"/>
    </xf>
    <xf numFmtId="0" fontId="55" fillId="0" borderId="0" xfId="2" applyFont="1" applyFill="1" applyAlignment="1">
      <alignment horizontal="right"/>
    </xf>
    <xf numFmtId="0" fontId="54" fillId="0" borderId="0" xfId="2" applyFont="1" applyFill="1" applyAlignment="1">
      <alignment horizontal="right"/>
    </xf>
    <xf numFmtId="0" fontId="54" fillId="0" borderId="1" xfId="2" applyFont="1" applyFill="1" applyBorder="1"/>
    <xf numFmtId="0" fontId="56" fillId="0" borderId="1" xfId="2" applyFont="1" applyFill="1" applyBorder="1" applyAlignment="1">
      <alignment horizontal="right"/>
    </xf>
    <xf numFmtId="3" fontId="54" fillId="0" borderId="1" xfId="2" applyNumberFormat="1" applyFont="1" applyFill="1" applyBorder="1" applyAlignment="1">
      <alignment horizontal="center"/>
    </xf>
    <xf numFmtId="0" fontId="54" fillId="0" borderId="9" xfId="3" applyFont="1" applyFill="1" applyBorder="1"/>
    <xf numFmtId="0" fontId="54" fillId="0" borderId="1" xfId="3" applyFont="1" applyFill="1" applyBorder="1"/>
    <xf numFmtId="0" fontId="54" fillId="0" borderId="16" xfId="3" applyFont="1" applyFill="1" applyBorder="1" applyAlignment="1">
      <alignment horizontal="left" vertical="center"/>
    </xf>
    <xf numFmtId="3" fontId="54" fillId="0" borderId="1" xfId="3" applyNumberFormat="1" applyFont="1" applyFill="1" applyBorder="1" applyAlignment="1">
      <alignment horizontal="center" vertical="center"/>
    </xf>
    <xf numFmtId="3" fontId="54" fillId="0" borderId="7" xfId="3" applyNumberFormat="1" applyFont="1" applyFill="1" applyBorder="1" applyAlignment="1">
      <alignment horizontal="center" vertical="center"/>
    </xf>
    <xf numFmtId="0" fontId="54" fillId="0" borderId="1" xfId="0" applyFont="1" applyFill="1" applyBorder="1"/>
    <xf numFmtId="3" fontId="54" fillId="0" borderId="1" xfId="2" applyNumberFormat="1" applyFont="1" applyFill="1" applyBorder="1" applyAlignment="1">
      <alignment horizontal="right"/>
    </xf>
    <xf numFmtId="189" fontId="54" fillId="0" borderId="11" xfId="1" applyNumberFormat="1" applyFont="1" applyFill="1" applyBorder="1" applyAlignment="1">
      <alignment horizontal="right"/>
    </xf>
    <xf numFmtId="191" fontId="54" fillId="0" borderId="11" xfId="1" applyNumberFormat="1" applyFont="1" applyFill="1" applyBorder="1" applyAlignment="1">
      <alignment horizontal="right"/>
    </xf>
    <xf numFmtId="0" fontId="54" fillId="0" borderId="0" xfId="2" applyFont="1" applyFill="1" applyAlignment="1">
      <alignment horizontal="left"/>
    </xf>
    <xf numFmtId="0" fontId="54" fillId="0" borderId="0" xfId="2" applyFont="1" applyFill="1" applyAlignment="1">
      <alignment horizontal="center"/>
    </xf>
    <xf numFmtId="0" fontId="54" fillId="0" borderId="0" xfId="2" applyFont="1" applyFill="1" applyBorder="1"/>
    <xf numFmtId="0" fontId="54" fillId="0" borderId="0" xfId="2" applyFont="1" applyFill="1" applyBorder="1" applyAlignment="1">
      <alignment horizontal="left"/>
    </xf>
    <xf numFmtId="191" fontId="54" fillId="3" borderId="10" xfId="1" applyNumberFormat="1" applyFont="1" applyFill="1" applyBorder="1" applyAlignment="1">
      <alignment horizontal="right"/>
    </xf>
    <xf numFmtId="43" fontId="20" fillId="0" borderId="0" xfId="1" applyFont="1" applyAlignment="1">
      <alignment horizontal="right" vertical="center"/>
    </xf>
    <xf numFmtId="193" fontId="48" fillId="0" borderId="0" xfId="3" applyNumberFormat="1" applyFont="1" applyAlignment="1">
      <alignment vertical="center"/>
    </xf>
    <xf numFmtId="193" fontId="52" fillId="0" borderId="0" xfId="3" applyNumberFormat="1" applyFont="1" applyAlignment="1">
      <alignment horizontal="center" vertical="center"/>
    </xf>
    <xf numFmtId="193" fontId="49" fillId="0" borderId="14" xfId="3" applyNumberFormat="1" applyFont="1" applyBorder="1" applyAlignment="1">
      <alignment horizontal="center" vertical="center"/>
    </xf>
    <xf numFmtId="193" fontId="49" fillId="0" borderId="14" xfId="3" applyNumberFormat="1" applyFont="1" applyBorder="1" applyAlignment="1">
      <alignment vertical="center"/>
    </xf>
    <xf numFmtId="193" fontId="48" fillId="0" borderId="14" xfId="1" applyNumberFormat="1" applyFont="1" applyBorder="1" applyAlignment="1">
      <alignment vertical="center"/>
    </xf>
    <xf numFmtId="193" fontId="49" fillId="0" borderId="0" xfId="3" applyNumberFormat="1" applyFont="1"/>
    <xf numFmtId="193" fontId="49" fillId="0" borderId="0" xfId="0" applyNumberFormat="1" applyFont="1"/>
    <xf numFmtId="193" fontId="49" fillId="0" borderId="0" xfId="2" applyNumberFormat="1" applyFont="1"/>
    <xf numFmtId="193" fontId="52" fillId="0" borderId="0" xfId="2" applyNumberFormat="1" applyFont="1" applyAlignment="1">
      <alignment horizontal="center"/>
    </xf>
    <xf numFmtId="193" fontId="49" fillId="0" borderId="0" xfId="2" applyNumberFormat="1" applyFont="1" applyBorder="1" applyAlignment="1">
      <alignment horizontal="center" vertical="top"/>
    </xf>
    <xf numFmtId="193" fontId="49" fillId="0" borderId="0" xfId="2" applyNumberFormat="1" applyFont="1" applyAlignment="1">
      <alignment horizontal="right"/>
    </xf>
    <xf numFmtId="193" fontId="49" fillId="0" borderId="1" xfId="2" applyNumberFormat="1" applyFont="1" applyBorder="1" applyAlignment="1">
      <alignment horizontal="right"/>
    </xf>
    <xf numFmtId="193" fontId="49" fillId="0" borderId="0" xfId="2" applyNumberFormat="1" applyFont="1" applyBorder="1"/>
    <xf numFmtId="193" fontId="53" fillId="0" borderId="5" xfId="2" applyNumberFormat="1" applyFont="1" applyBorder="1" applyAlignment="1">
      <alignment horizontal="center"/>
    </xf>
    <xf numFmtId="193" fontId="49" fillId="0" borderId="0" xfId="2" applyNumberFormat="1" applyFont="1" applyAlignment="1">
      <alignment horizontal="center" vertical="top"/>
    </xf>
    <xf numFmtId="193" fontId="53" fillId="0" borderId="5" xfId="2" applyNumberFormat="1" applyFont="1" applyBorder="1" applyAlignment="1">
      <alignment horizontal="center" vertical="center"/>
    </xf>
    <xf numFmtId="193" fontId="49" fillId="0" borderId="10" xfId="1" applyNumberFormat="1" applyFont="1" applyBorder="1" applyAlignment="1">
      <alignment horizontal="right"/>
    </xf>
    <xf numFmtId="193" fontId="49" fillId="0" borderId="19" xfId="1" applyNumberFormat="1" applyFont="1" applyBorder="1" applyAlignment="1">
      <alignment horizontal="right"/>
    </xf>
    <xf numFmtId="193" fontId="53" fillId="0" borderId="5" xfId="1" applyNumberFormat="1" applyFont="1" applyBorder="1" applyAlignment="1">
      <alignment horizontal="right"/>
    </xf>
    <xf numFmtId="193" fontId="49" fillId="0" borderId="12" xfId="1" applyNumberFormat="1" applyFont="1" applyBorder="1" applyAlignment="1">
      <alignment horizontal="right"/>
    </xf>
    <xf numFmtId="193" fontId="49" fillId="0" borderId="11" xfId="1" applyNumberFormat="1" applyFont="1" applyBorder="1" applyAlignment="1">
      <alignment horizontal="right"/>
    </xf>
    <xf numFmtId="49" fontId="9" fillId="0" borderId="0" xfId="1" applyNumberFormat="1" applyFont="1" applyAlignment="1">
      <alignment horizontal="right" vertical="center"/>
    </xf>
    <xf numFmtId="193" fontId="0" fillId="0" borderId="0" xfId="0" applyNumberFormat="1" applyAlignment="1">
      <alignment vertical="center"/>
    </xf>
    <xf numFmtId="189" fontId="9" fillId="0" borderId="0" xfId="1" applyNumberFormat="1" applyFont="1" applyAlignment="1">
      <alignment vertical="center"/>
    </xf>
    <xf numFmtId="187" fontId="28" fillId="0" borderId="2" xfId="0" applyNumberFormat="1" applyFont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87" fontId="28" fillId="0" borderId="2" xfId="0" applyNumberFormat="1" applyFont="1" applyBorder="1" applyAlignment="1">
      <alignment horizontal="center" vertical="center"/>
    </xf>
    <xf numFmtId="188" fontId="28" fillId="0" borderId="0" xfId="0" applyNumberFormat="1" applyFont="1" applyAlignment="1">
      <alignment horizontal="center"/>
    </xf>
    <xf numFmtId="188" fontId="28" fillId="0" borderId="0" xfId="0" quotePrefix="1" applyNumberFormat="1" applyFont="1" applyAlignment="1">
      <alignment horizontal="center"/>
    </xf>
    <xf numFmtId="188" fontId="28" fillId="0" borderId="0" xfId="0" applyNumberFormat="1" applyFont="1" applyBorder="1" applyAlignment="1">
      <alignment horizontal="center"/>
    </xf>
    <xf numFmtId="0" fontId="27" fillId="0" borderId="1" xfId="0" applyFont="1" applyBorder="1" applyAlignment="1"/>
    <xf numFmtId="0" fontId="29" fillId="0" borderId="1" xfId="0" applyFont="1" applyBorder="1" applyAlignment="1">
      <alignment horizontal="left"/>
    </xf>
    <xf numFmtId="188" fontId="28" fillId="0" borderId="1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3" fontId="11" fillId="0" borderId="0" xfId="0" applyNumberFormat="1" applyFont="1" applyFill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187" fontId="28" fillId="0" borderId="2" xfId="0" applyNumberFormat="1" applyFont="1" applyBorder="1" applyAlignment="1">
      <alignment horizontal="center" vertical="center"/>
    </xf>
    <xf numFmtId="16" fontId="28" fillId="0" borderId="0" xfId="0" quotePrefix="1" applyNumberFormat="1" applyFont="1" applyBorder="1" applyAlignment="1">
      <alignment horizontal="center" vertical="center"/>
    </xf>
    <xf numFmtId="16" fontId="28" fillId="0" borderId="1" xfId="0" quotePrefix="1" applyNumberFormat="1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6" fontId="28" fillId="0" borderId="3" xfId="0" quotePrefix="1" applyNumberFormat="1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7" fontId="10" fillId="0" borderId="2" xfId="0" applyNumberFormat="1" applyFont="1" applyBorder="1" applyAlignment="1">
      <alignment horizontal="center" vertical="center"/>
    </xf>
    <xf numFmtId="0" fontId="26" fillId="2" borderId="0" xfId="2" applyFont="1" applyFill="1" applyAlignment="1">
      <alignment horizontal="center" vertical="center"/>
    </xf>
    <xf numFmtId="0" fontId="23" fillId="0" borderId="3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187" fontId="23" fillId="0" borderId="2" xfId="2" applyNumberFormat="1" applyFont="1" applyBorder="1" applyAlignment="1">
      <alignment horizontal="center" vertical="center"/>
    </xf>
    <xf numFmtId="0" fontId="32" fillId="0" borderId="1" xfId="2" applyFont="1" applyBorder="1" applyAlignment="1">
      <alignment horizontal="center" vertical="center"/>
    </xf>
    <xf numFmtId="16" fontId="23" fillId="0" borderId="3" xfId="2" quotePrefix="1" applyNumberFormat="1" applyFont="1" applyBorder="1" applyAlignment="1">
      <alignment horizontal="center" vertical="center"/>
    </xf>
    <xf numFmtId="49" fontId="23" fillId="0" borderId="3" xfId="2" applyNumberFormat="1" applyFont="1" applyBorder="1" applyAlignment="1">
      <alignment horizontal="center" vertical="center"/>
    </xf>
    <xf numFmtId="0" fontId="36" fillId="0" borderId="3" xfId="2" applyFont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3" fillId="0" borderId="15" xfId="3" applyFont="1" applyBorder="1" applyAlignment="1">
      <alignment horizontal="center" vertical="center"/>
    </xf>
    <xf numFmtId="0" fontId="23" fillId="0" borderId="8" xfId="3" applyFont="1" applyBorder="1" applyAlignment="1">
      <alignment horizontal="center" vertical="center"/>
    </xf>
    <xf numFmtId="0" fontId="23" fillId="0" borderId="13" xfId="3" applyFont="1" applyBorder="1" applyAlignment="1">
      <alignment horizontal="center" vertical="center"/>
    </xf>
    <xf numFmtId="0" fontId="24" fillId="0" borderId="0" xfId="3" applyFont="1" applyAlignment="1">
      <alignment horizontal="left" vertical="center"/>
    </xf>
    <xf numFmtId="0" fontId="23" fillId="0" borderId="0" xfId="3" applyFont="1" applyBorder="1" applyAlignment="1">
      <alignment horizontal="center" vertical="center"/>
    </xf>
    <xf numFmtId="187" fontId="23" fillId="0" borderId="17" xfId="3" applyNumberFormat="1" applyFont="1" applyBorder="1" applyAlignment="1">
      <alignment horizontal="center" vertical="center"/>
    </xf>
    <xf numFmtId="187" fontId="23" fillId="0" borderId="2" xfId="3" applyNumberFormat="1" applyFont="1" applyBorder="1" applyAlignment="1">
      <alignment horizontal="center" vertical="center"/>
    </xf>
    <xf numFmtId="187" fontId="23" fillId="0" borderId="18" xfId="3" applyNumberFormat="1" applyFont="1" applyBorder="1" applyAlignment="1">
      <alignment horizontal="center" vertical="center"/>
    </xf>
    <xf numFmtId="0" fontId="23" fillId="0" borderId="9" xfId="3" applyFont="1" applyBorder="1" applyAlignment="1">
      <alignment horizontal="center" vertical="center"/>
    </xf>
    <xf numFmtId="0" fontId="23" fillId="0" borderId="16" xfId="3" applyFont="1" applyBorder="1" applyAlignment="1">
      <alignment horizontal="center" vertical="center"/>
    </xf>
    <xf numFmtId="0" fontId="24" fillId="0" borderId="0" xfId="3" applyFont="1" applyAlignment="1">
      <alignment horizontal="right" vertical="center"/>
    </xf>
    <xf numFmtId="0" fontId="23" fillId="0" borderId="3" xfId="3" applyFont="1" applyBorder="1" applyAlignment="1">
      <alignment horizontal="center" vertical="center"/>
    </xf>
    <xf numFmtId="0" fontId="23" fillId="0" borderId="1" xfId="3" applyFont="1" applyBorder="1" applyAlignment="1">
      <alignment horizontal="center" vertical="center"/>
    </xf>
    <xf numFmtId="187" fontId="42" fillId="0" borderId="2" xfId="2" applyNumberFormat="1" applyFont="1" applyBorder="1" applyAlignment="1">
      <alignment horizontal="center" vertical="center"/>
    </xf>
    <xf numFmtId="0" fontId="1" fillId="0" borderId="0" xfId="2" applyFont="1" applyAlignment="1">
      <alignment horizontal="right" vertical="center"/>
    </xf>
    <xf numFmtId="0" fontId="11" fillId="0" borderId="0" xfId="2" applyAlignment="1">
      <alignment horizontal="center" vertical="center"/>
    </xf>
    <xf numFmtId="0" fontId="11" fillId="0" borderId="3" xfId="2" applyBorder="1" applyAlignment="1">
      <alignment horizontal="center" vertical="center"/>
    </xf>
    <xf numFmtId="0" fontId="11" fillId="0" borderId="1" xfId="2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6" fontId="11" fillId="0" borderId="3" xfId="2" quotePrefix="1" applyNumberFormat="1" applyBorder="1" applyAlignment="1">
      <alignment horizontal="center" vertical="center"/>
    </xf>
    <xf numFmtId="49" fontId="11" fillId="0" borderId="3" xfId="2" applyNumberFormat="1" applyBorder="1" applyAlignment="1">
      <alignment horizontal="center" vertical="center"/>
    </xf>
    <xf numFmtId="0" fontId="43" fillId="0" borderId="3" xfId="2" applyFont="1" applyBorder="1" applyAlignment="1">
      <alignment horizontal="center" vertical="center"/>
    </xf>
    <xf numFmtId="0" fontId="49" fillId="0" borderId="0" xfId="2" applyFont="1" applyAlignment="1">
      <alignment horizontal="center" vertical="center"/>
    </xf>
    <xf numFmtId="0" fontId="54" fillId="0" borderId="0" xfId="2" applyFont="1" applyFill="1" applyAlignment="1">
      <alignment horizontal="center" vertical="center"/>
    </xf>
    <xf numFmtId="0" fontId="54" fillId="0" borderId="14" xfId="3" applyFont="1" applyFill="1" applyBorder="1" applyAlignment="1">
      <alignment horizontal="center" vertical="center"/>
    </xf>
    <xf numFmtId="0" fontId="54" fillId="0" borderId="0" xfId="3" applyFont="1" applyFill="1" applyBorder="1" applyAlignment="1">
      <alignment horizontal="center" vertical="center"/>
    </xf>
    <xf numFmtId="0" fontId="54" fillId="0" borderId="15" xfId="3" applyFont="1" applyFill="1" applyBorder="1" applyAlignment="1">
      <alignment horizontal="center" vertical="center"/>
    </xf>
    <xf numFmtId="0" fontId="54" fillId="0" borderId="14" xfId="2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66FF33"/>
      <color rgb="FFFF0000"/>
      <color rgb="FF008000"/>
      <color rgb="FFFFFF00"/>
      <color rgb="FFCC0066"/>
      <color rgb="FF0066FF"/>
      <color rgb="FFFF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view3D>
      <c:rotX val="30"/>
      <c:rotY val="3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61111111111108E-2"/>
          <c:y val="0.10114730306871482"/>
          <c:w val="0.81388888888889022"/>
          <c:h val="0.79770539386257189"/>
        </c:manualLayout>
      </c:layout>
      <c:pie3DChart>
        <c:varyColors val="1"/>
        <c:ser>
          <c:idx val="0"/>
          <c:order val="0"/>
          <c:explosion val="21"/>
          <c:dPt>
            <c:idx val="0"/>
            <c:bubble3D val="0"/>
            <c:explosion val="25"/>
          </c:dPt>
          <c:dLbls>
            <c:dLbl>
              <c:idx val="0"/>
              <c:layout>
                <c:manualLayout>
                  <c:x val="-0.13307020997375285"/>
                  <c:y val="-8.6323268795691674E-2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latin typeface="TH SarabunPSK" pitchFamily="34" charset="-34"/>
                        <a:cs typeface="TH SarabunPSK" pitchFamily="34" charset="-34"/>
                      </a:rPr>
                      <a:t>88.5%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642366579177603"/>
                  <c:y val="3.7266877986731096E-3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latin typeface="TH SarabunPSK" pitchFamily="34" charset="-34"/>
                        <a:cs typeface="TH SarabunPSK" pitchFamily="34" charset="-34"/>
                      </a:rPr>
                      <a:t>11.5%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(Sheet2!$H$20,Sheet2!$H$32)</c:f>
              <c:numCache>
                <c:formatCode>General</c:formatCode>
                <c:ptCount val="2"/>
                <c:pt idx="0" formatCode="#,##0">
                  <c:v>11484</c:v>
                </c:pt>
                <c:pt idx="1">
                  <c:v>1319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hPercent val="100"/>
      <c:rotY val="0"/>
      <c:depthPercent val="100"/>
      <c:rAngAx val="0"/>
      <c:perspective val="20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90842490842495"/>
          <c:y val="5.1629552674644381E-3"/>
          <c:w val="0.50330824031611421"/>
          <c:h val="0.9432074920578924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Sheet2!$J$22</c:f>
              <c:strCache>
                <c:ptCount val="1"/>
                <c:pt idx="0">
                  <c:v>อาหาร/เครื่องดื่ม/ยาสูบ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Sheet2!$I$22</c:f>
              <c:numCache>
                <c:formatCode>_-* #,##0.0_-;\-* #,##0.0_-;_-* "-"??_-;_-@_-</c:formatCode>
                <c:ptCount val="1"/>
                <c:pt idx="0">
                  <c:v>42.441657958899334</c:v>
                </c:pt>
              </c:numCache>
            </c:numRef>
          </c:val>
        </c:ser>
        <c:ser>
          <c:idx val="1"/>
          <c:order val="1"/>
          <c:tx>
            <c:strRef>
              <c:f>Sheet2!$J$23</c:f>
              <c:strCache>
                <c:ptCount val="1"/>
                <c:pt idx="0">
                  <c:v>ค่าเช่าบ้าน/ซ่อมแซม</c:v>
                </c:pt>
              </c:strCache>
            </c:strRef>
          </c:tx>
          <c:invertIfNegative val="0"/>
          <c:val>
            <c:numRef>
              <c:f>Sheet2!$I$23</c:f>
              <c:numCache>
                <c:formatCode>_-* #,##0.0_-;\-* #,##0.0_-;_-* "-"??_-;_-@_-</c:formatCode>
                <c:ptCount val="1"/>
                <c:pt idx="0">
                  <c:v>17.624521072796934</c:v>
                </c:pt>
              </c:numCache>
            </c:numRef>
          </c:val>
        </c:ser>
        <c:ser>
          <c:idx val="2"/>
          <c:order val="2"/>
          <c:tx>
            <c:strRef>
              <c:f>Sheet2!$J$24</c:f>
              <c:strCache>
                <c:ptCount val="1"/>
                <c:pt idx="0">
                  <c:v>ยานพาหนะ/การเดินทาง</c:v>
                </c:pt>
              </c:strCache>
            </c:strRef>
          </c:tx>
          <c:invertIfNegative val="0"/>
          <c:val>
            <c:numRef>
              <c:f>Sheet2!$I$24</c:f>
              <c:numCache>
                <c:formatCode>_-* #,##0.0_-;\-* #,##0.0_-;_-* "-"??_-;_-@_-</c:formatCode>
                <c:ptCount val="1"/>
                <c:pt idx="0">
                  <c:v>16.597004528039012</c:v>
                </c:pt>
              </c:numCache>
            </c:numRef>
          </c:val>
        </c:ser>
        <c:ser>
          <c:idx val="3"/>
          <c:order val="3"/>
          <c:tx>
            <c:strRef>
              <c:f>Sheet2!$J$25</c:f>
              <c:strCache>
                <c:ptCount val="1"/>
                <c:pt idx="0">
                  <c:v>ส่วนบุคคล/เครื่องนุ่งหม่/รองเท้า</c:v>
                </c:pt>
              </c:strCache>
            </c:strRef>
          </c:tx>
          <c:invertIfNegative val="0"/>
          <c:val>
            <c:numRef>
              <c:f>Sheet2!$I$25</c:f>
              <c:numCache>
                <c:formatCode>_-* #,##0.0_-;\-* #,##0.0_-;_-* "-"??_-;_-@_-</c:formatCode>
                <c:ptCount val="1"/>
                <c:pt idx="0">
                  <c:v>3.6901776384535006</c:v>
                </c:pt>
              </c:numCache>
            </c:numRef>
          </c:val>
        </c:ser>
        <c:ser>
          <c:idx val="4"/>
          <c:order val="4"/>
          <c:tx>
            <c:strRef>
              <c:f>Sheet2!$J$26</c:f>
              <c:strCache>
                <c:ptCount val="1"/>
                <c:pt idx="0">
                  <c:v>การสื่อสาร</c:v>
                </c:pt>
              </c:strCache>
            </c:strRef>
          </c:tx>
          <c:invertIfNegative val="0"/>
          <c:val>
            <c:numRef>
              <c:f>Sheet2!$I$26</c:f>
              <c:numCache>
                <c:formatCode>_-* #,##0.0_-;\-* #,##0.0_-;_-* "-"??_-;_-@_-</c:formatCode>
                <c:ptCount val="1"/>
                <c:pt idx="0">
                  <c:v>2.9693486590038316</c:v>
                </c:pt>
              </c:numCache>
            </c:numRef>
          </c:val>
        </c:ser>
        <c:ser>
          <c:idx val="5"/>
          <c:order val="5"/>
          <c:tx>
            <c:strRef>
              <c:f>Sheet2!$J$27</c:f>
              <c:strCache>
                <c:ptCount val="1"/>
                <c:pt idx="0">
                  <c:v>การบันเทิง/การจัดงานพิธี/กิจกรรมศาสนา</c:v>
                </c:pt>
              </c:strCache>
            </c:strRef>
          </c:tx>
          <c:invertIfNegative val="0"/>
          <c:val>
            <c:numRef>
              <c:f>Sheet2!$I$27</c:f>
              <c:numCache>
                <c:formatCode>_-* #,##0.0_-;\-* #,##0.0_-;_-* "-"??_-;_-@_-</c:formatCode>
                <c:ptCount val="1"/>
                <c:pt idx="0">
                  <c:v>2.9</c:v>
                </c:pt>
              </c:numCache>
            </c:numRef>
          </c:val>
        </c:ser>
        <c:ser>
          <c:idx val="6"/>
          <c:order val="6"/>
          <c:tx>
            <c:strRef>
              <c:f>Sheet2!$J$28</c:f>
              <c:strCache>
                <c:ptCount val="1"/>
                <c:pt idx="0">
                  <c:v>การศึกษา</c:v>
                </c:pt>
              </c:strCache>
            </c:strRef>
          </c:tx>
          <c:invertIfNegative val="0"/>
          <c:val>
            <c:numRef>
              <c:f>Sheet2!$I$28</c:f>
              <c:numCache>
                <c:formatCode>_-* #,##0.0_-;\-* #,##0.0_-;_-* "-"??_-;_-@_-</c:formatCode>
                <c:ptCount val="1"/>
                <c:pt idx="0">
                  <c:v>1.5064437478230581</c:v>
                </c:pt>
              </c:numCache>
            </c:numRef>
          </c:val>
        </c:ser>
        <c:ser>
          <c:idx val="7"/>
          <c:order val="7"/>
          <c:tx>
            <c:strRef>
              <c:f>Sheet2!$J$29</c:f>
              <c:strCache>
                <c:ptCount val="1"/>
                <c:pt idx="0">
                  <c:v>เวชภัณฑ์/ค่ารักษาพยาบาล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6954474097331249"/>
                  <c:y val="2.81888716549575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Sheet2!$I$29</c:f>
              <c:numCache>
                <c:formatCode>_-* #,##0.0_-;\-* #,##0.0_-;_-* "-"??_-;_-@_-</c:formatCode>
                <c:ptCount val="1"/>
                <c:pt idx="0">
                  <c:v>0.6530825496342737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92491136"/>
        <c:axId val="92918144"/>
        <c:axId val="0"/>
      </c:bar3DChart>
      <c:catAx>
        <c:axId val="92491136"/>
        <c:scaling>
          <c:orientation val="minMax"/>
        </c:scaling>
        <c:delete val="1"/>
        <c:axPos val="b"/>
        <c:majorTickMark val="none"/>
        <c:minorTickMark val="none"/>
        <c:tickLblPos val="nextTo"/>
        <c:crossAx val="92918144"/>
        <c:crosses val="autoZero"/>
        <c:auto val="1"/>
        <c:lblAlgn val="ctr"/>
        <c:lblOffset val="100"/>
        <c:noMultiLvlLbl val="0"/>
      </c:catAx>
      <c:valAx>
        <c:axId val="92918144"/>
        <c:scaling>
          <c:orientation val="minMax"/>
        </c:scaling>
        <c:delete val="1"/>
        <c:axPos val="l"/>
        <c:numFmt formatCode="_-* #,##0.0_-;\-* #,##0.0_-;_-* &quot;-&quot;??_-;_-@_-" sourceLinked="1"/>
        <c:majorTickMark val="none"/>
        <c:minorTickMark val="none"/>
        <c:tickLblPos val="nextTo"/>
        <c:crossAx val="92491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568812140240742"/>
          <c:y val="0.17129822405669429"/>
          <c:w val="0.31175300889586621"/>
          <c:h val="0.63767134172814344"/>
        </c:manualLayout>
      </c:layout>
      <c:overlay val="0"/>
      <c:txPr>
        <a:bodyPr/>
        <a:lstStyle/>
        <a:p>
          <a:pPr>
            <a:defRPr sz="1300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แผนภุมิ!$M$17</c:f>
              <c:strCache>
                <c:ptCount val="1"/>
                <c:pt idx="0">
                  <c:v>อาหาร/เครื่องดื่ม/ยาสูบ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แผนภุมิ!$J$15:$L$15</c:f>
              <c:strCache>
                <c:ptCount val="3"/>
                <c:pt idx="0">
                  <c:v>2553</c:v>
                </c:pt>
                <c:pt idx="1">
                  <c:v>2554</c:v>
                </c:pt>
                <c:pt idx="2">
                  <c:v>2555</c:v>
                </c:pt>
              </c:strCache>
            </c:strRef>
          </c:cat>
          <c:val>
            <c:numRef>
              <c:f>แผนภุมิ!$J$17:$L$17</c:f>
              <c:numCache>
                <c:formatCode>General</c:formatCode>
                <c:ptCount val="3"/>
                <c:pt idx="0" formatCode="_-* #,##0.0_-;\-* #,##0.0_-;_-* &quot;-&quot;??_-;_-@_-">
                  <c:v>36.6</c:v>
                </c:pt>
                <c:pt idx="1">
                  <c:v>40.299999999999997</c:v>
                </c:pt>
                <c:pt idx="2">
                  <c:v>42.4</c:v>
                </c:pt>
              </c:numCache>
            </c:numRef>
          </c:val>
        </c:ser>
        <c:ser>
          <c:idx val="1"/>
          <c:order val="1"/>
          <c:tx>
            <c:strRef>
              <c:f>แผนภุมิ!$M$18</c:f>
              <c:strCache>
                <c:ptCount val="1"/>
                <c:pt idx="0">
                  <c:v>ค่าเช่าบ้าน/ซ่อมแซม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แผนภุมิ!$J$15:$L$15</c:f>
              <c:strCache>
                <c:ptCount val="3"/>
                <c:pt idx="0">
                  <c:v>2553</c:v>
                </c:pt>
                <c:pt idx="1">
                  <c:v>2554</c:v>
                </c:pt>
                <c:pt idx="2">
                  <c:v>2555</c:v>
                </c:pt>
              </c:strCache>
            </c:strRef>
          </c:cat>
          <c:val>
            <c:numRef>
              <c:f>แผนภุมิ!$J$18:$L$18</c:f>
              <c:numCache>
                <c:formatCode>General</c:formatCode>
                <c:ptCount val="3"/>
                <c:pt idx="0" formatCode="_-* #,##0.0_-;\-* #,##0.0_-;_-* &quot;-&quot;??_-;_-@_-">
                  <c:v>22.9</c:v>
                </c:pt>
                <c:pt idx="1">
                  <c:v>19.899999999999999</c:v>
                </c:pt>
                <c:pt idx="2">
                  <c:v>17.600000000000001</c:v>
                </c:pt>
              </c:numCache>
            </c:numRef>
          </c:val>
        </c:ser>
        <c:ser>
          <c:idx val="2"/>
          <c:order val="2"/>
          <c:tx>
            <c:strRef>
              <c:f>แผนภุมิ!$M$19</c:f>
              <c:strCache>
                <c:ptCount val="1"/>
                <c:pt idx="0">
                  <c:v>ยานพาหนะ/การเดินทาง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แผนภุมิ!$J$15:$L$15</c:f>
              <c:strCache>
                <c:ptCount val="3"/>
                <c:pt idx="0">
                  <c:v>2553</c:v>
                </c:pt>
                <c:pt idx="1">
                  <c:v>2554</c:v>
                </c:pt>
                <c:pt idx="2">
                  <c:v>2555</c:v>
                </c:pt>
              </c:strCache>
            </c:strRef>
          </c:cat>
          <c:val>
            <c:numRef>
              <c:f>แผนภุมิ!$J$19:$L$19</c:f>
              <c:numCache>
                <c:formatCode>General</c:formatCode>
                <c:ptCount val="3"/>
                <c:pt idx="0" formatCode="_-* #,##0.0_-;\-* #,##0.0_-;_-* &quot;-&quot;??_-;_-@_-">
                  <c:v>16.039707419017766</c:v>
                </c:pt>
                <c:pt idx="1">
                  <c:v>16.3</c:v>
                </c:pt>
                <c:pt idx="2">
                  <c:v>16.600000000000001</c:v>
                </c:pt>
              </c:numCache>
            </c:numRef>
          </c:val>
        </c:ser>
        <c:ser>
          <c:idx val="3"/>
          <c:order val="3"/>
          <c:tx>
            <c:strRef>
              <c:f>แผนภุมิ!$M$20</c:f>
              <c:strCache>
                <c:ptCount val="1"/>
                <c:pt idx="0">
                  <c:v>ส่วนบุคคล/เครื่องนุ่งหม่/รองเท้า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แผนภุมิ!$J$15:$L$15</c:f>
              <c:strCache>
                <c:ptCount val="3"/>
                <c:pt idx="0">
                  <c:v>2553</c:v>
                </c:pt>
                <c:pt idx="1">
                  <c:v>2554</c:v>
                </c:pt>
                <c:pt idx="2">
                  <c:v>2555</c:v>
                </c:pt>
              </c:strCache>
            </c:strRef>
          </c:cat>
          <c:val>
            <c:numRef>
              <c:f>แผนภุมิ!$J$20:$L$20</c:f>
              <c:numCache>
                <c:formatCode>General</c:formatCode>
                <c:ptCount val="3"/>
                <c:pt idx="0" formatCode="_-* #,##0.0_-;\-* #,##0.0_-;_-* &quot;-&quot;??_-;_-@_-">
                  <c:v>3.5527690700104495</c:v>
                </c:pt>
                <c:pt idx="1">
                  <c:v>3.9</c:v>
                </c:pt>
                <c:pt idx="2">
                  <c:v>3.7</c:v>
                </c:pt>
              </c:numCache>
            </c:numRef>
          </c:val>
        </c:ser>
        <c:ser>
          <c:idx val="4"/>
          <c:order val="4"/>
          <c:tx>
            <c:strRef>
              <c:f>แผนภุมิ!$M$21</c:f>
              <c:strCache>
                <c:ptCount val="1"/>
                <c:pt idx="0">
                  <c:v>การสื่อสาร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แผนภุมิ!$J$15:$L$15</c:f>
              <c:strCache>
                <c:ptCount val="3"/>
                <c:pt idx="0">
                  <c:v>2553</c:v>
                </c:pt>
                <c:pt idx="1">
                  <c:v>2554</c:v>
                </c:pt>
                <c:pt idx="2">
                  <c:v>2555</c:v>
                </c:pt>
              </c:strCache>
            </c:strRef>
          </c:cat>
          <c:val>
            <c:numRef>
              <c:f>แผนภุมิ!$J$21:$L$21</c:f>
              <c:numCache>
                <c:formatCode>General</c:formatCode>
                <c:ptCount val="3"/>
                <c:pt idx="0" formatCode="_-* #,##0.0_-;\-* #,##0.0_-;_-* &quot;-&quot;??_-;_-@_-">
                  <c:v>2.8</c:v>
                </c:pt>
                <c:pt idx="1">
                  <c:v>2.5</c:v>
                </c:pt>
                <c:pt idx="2" formatCode="0.0">
                  <c:v>3</c:v>
                </c:pt>
              </c:numCache>
            </c:numRef>
          </c:val>
        </c:ser>
        <c:ser>
          <c:idx val="5"/>
          <c:order val="5"/>
          <c:tx>
            <c:strRef>
              <c:f>แผนภุมิ!$M$22</c:f>
              <c:strCache>
                <c:ptCount val="1"/>
                <c:pt idx="0">
                  <c:v>การบันเทิง/กิจกรรมศาสนา/การจัดงานพิธี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746355685131163E-2"/>
                  <c:y val="-2.216152288008120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แผนภุมิ!$J$15:$L$15</c:f>
              <c:strCache>
                <c:ptCount val="3"/>
                <c:pt idx="0">
                  <c:v>2553</c:v>
                </c:pt>
                <c:pt idx="1">
                  <c:v>2554</c:v>
                </c:pt>
                <c:pt idx="2">
                  <c:v>2555</c:v>
                </c:pt>
              </c:strCache>
            </c:strRef>
          </c:cat>
          <c:val>
            <c:numRef>
              <c:f>แผนภุมิ!$J$22:$L$22</c:f>
              <c:numCache>
                <c:formatCode>General</c:formatCode>
                <c:ptCount val="3"/>
                <c:pt idx="0" formatCode="_-* #,##0.0_-;\-* #,##0.0_-;_-* &quot;-&quot;??_-;_-@_-">
                  <c:v>3</c:v>
                </c:pt>
                <c:pt idx="1">
                  <c:v>2.7</c:v>
                </c:pt>
                <c:pt idx="2" formatCode="0.0">
                  <c:v>3</c:v>
                </c:pt>
              </c:numCache>
            </c:numRef>
          </c:val>
        </c:ser>
        <c:ser>
          <c:idx val="6"/>
          <c:order val="6"/>
          <c:tx>
            <c:strRef>
              <c:f>แผนภุมิ!$M$23</c:f>
              <c:strCache>
                <c:ptCount val="1"/>
                <c:pt idx="0">
                  <c:v>การศึกษา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2.41764860638738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3576287657920315E-2"/>
                  <c:y val="4.83529721277479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9407191448007781E-2"/>
                  <c:y val="-2.41764860638738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แผนภุมิ!$J$15:$L$15</c:f>
              <c:strCache>
                <c:ptCount val="3"/>
                <c:pt idx="0">
                  <c:v>2553</c:v>
                </c:pt>
                <c:pt idx="1">
                  <c:v>2554</c:v>
                </c:pt>
                <c:pt idx="2">
                  <c:v>2555</c:v>
                </c:pt>
              </c:strCache>
            </c:strRef>
          </c:cat>
          <c:val>
            <c:numRef>
              <c:f>แผนภุมิ!$J$23:$L$23</c:f>
              <c:numCache>
                <c:formatCode>General</c:formatCode>
                <c:ptCount val="3"/>
                <c:pt idx="0" formatCode="_-* #,##0.0_-;\-* #,##0.0_-;_-* &quot;-&quot;??_-;_-@_-">
                  <c:v>1.2</c:v>
                </c:pt>
                <c:pt idx="1">
                  <c:v>0.9</c:v>
                </c:pt>
                <c:pt idx="2">
                  <c:v>1.5</c:v>
                </c:pt>
              </c:numCache>
            </c:numRef>
          </c:val>
        </c:ser>
        <c:ser>
          <c:idx val="7"/>
          <c:order val="7"/>
          <c:tx>
            <c:strRef>
              <c:f>แผนภุมิ!$M$24</c:f>
              <c:strCache>
                <c:ptCount val="1"/>
                <c:pt idx="0">
                  <c:v>เวชภัณฑ์/ค่ารักษาพยาบาล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5519922254616451E-2"/>
                  <c:y val="-4.83529721277479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5519922254616423E-2"/>
                  <c:y val="-2.41764860638738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7463556851311866E-2"/>
                  <c:y val="-9.67059442554957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แผนภุมิ!$J$15:$L$15</c:f>
              <c:strCache>
                <c:ptCount val="3"/>
                <c:pt idx="0">
                  <c:v>2553</c:v>
                </c:pt>
                <c:pt idx="1">
                  <c:v>2554</c:v>
                </c:pt>
                <c:pt idx="2">
                  <c:v>2555</c:v>
                </c:pt>
              </c:strCache>
            </c:strRef>
          </c:cat>
          <c:val>
            <c:numRef>
              <c:f>แผนภุมิ!$J$24:$L$24</c:f>
              <c:numCache>
                <c:formatCode>General</c:formatCode>
                <c:ptCount val="3"/>
                <c:pt idx="0" formatCode="_-* #,##0.0_-;\-* #,##0.0_-;_-* &quot;-&quot;??_-;_-@_-">
                  <c:v>1.6109369557645421</c:v>
                </c:pt>
                <c:pt idx="1">
                  <c:v>0.7</c:v>
                </c:pt>
                <c:pt idx="2">
                  <c:v>0.7</c:v>
                </c:pt>
              </c:numCache>
            </c:numRef>
          </c:val>
        </c:ser>
        <c:ser>
          <c:idx val="9"/>
          <c:order val="8"/>
          <c:tx>
            <c:strRef>
              <c:f>แผนภุมิ!$M$26</c:f>
              <c:strCache>
                <c:ptCount val="1"/>
                <c:pt idx="0">
                  <c:v>ค่าใช้จ่ายที่ไม่เกี่ยวกับอุปโภคบริโภค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แผนภุมิ!$J$15:$L$15</c:f>
              <c:strCache>
                <c:ptCount val="3"/>
                <c:pt idx="0">
                  <c:v>2553</c:v>
                </c:pt>
                <c:pt idx="1">
                  <c:v>2554</c:v>
                </c:pt>
                <c:pt idx="2">
                  <c:v>2555</c:v>
                </c:pt>
              </c:strCache>
            </c:strRef>
          </c:cat>
          <c:val>
            <c:numRef>
              <c:f>แผนภุมิ!$J$26:$L$26</c:f>
              <c:numCache>
                <c:formatCode>General</c:formatCode>
                <c:ptCount val="3"/>
                <c:pt idx="0" formatCode="_-* #,##0.0_-;\-* #,##0.0_-;_-* &quot;-&quot;??_-;_-@_-">
                  <c:v>11.9</c:v>
                </c:pt>
                <c:pt idx="1">
                  <c:v>12.8</c:v>
                </c:pt>
                <c:pt idx="2">
                  <c:v>11.5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92257664"/>
        <c:axId val="92296320"/>
      </c:barChart>
      <c:catAx>
        <c:axId val="9225766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crossAx val="92296320"/>
        <c:crosses val="autoZero"/>
        <c:auto val="1"/>
        <c:lblAlgn val="ctr"/>
        <c:lblOffset val="100"/>
        <c:noMultiLvlLbl val="0"/>
      </c:catAx>
      <c:valAx>
        <c:axId val="92296320"/>
        <c:scaling>
          <c:orientation val="minMax"/>
          <c:max val="100"/>
        </c:scaling>
        <c:delete val="0"/>
        <c:axPos val="l"/>
        <c:numFmt formatCode="0.0" sourceLinked="0"/>
        <c:majorTickMark val="none"/>
        <c:minorTickMark val="none"/>
        <c:tickLblPos val="nextTo"/>
        <c:txPr>
          <a:bodyPr/>
          <a:lstStyle/>
          <a:p>
            <a:pPr>
              <a:defRPr sz="1300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922576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21</xdr:row>
      <xdr:rowOff>85725</xdr:rowOff>
    </xdr:from>
    <xdr:to>
      <xdr:col>0</xdr:col>
      <xdr:colOff>266700</xdr:colOff>
      <xdr:row>21</xdr:row>
      <xdr:rowOff>247650</xdr:rowOff>
    </xdr:to>
    <xdr:sp macro="" textlink="">
      <xdr:nvSpPr>
        <xdr:cNvPr id="15" name="Oval 155"/>
        <xdr:cNvSpPr>
          <a:spLocks noChangeArrowheads="1"/>
        </xdr:cNvSpPr>
      </xdr:nvSpPr>
      <xdr:spPr bwMode="auto">
        <a:xfrm>
          <a:off x="114300" y="504825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40</xdr:row>
      <xdr:rowOff>104775</xdr:rowOff>
    </xdr:from>
    <xdr:to>
      <xdr:col>0</xdr:col>
      <xdr:colOff>266700</xdr:colOff>
      <xdr:row>40</xdr:row>
      <xdr:rowOff>266700</xdr:rowOff>
    </xdr:to>
    <xdr:sp macro="" textlink="">
      <xdr:nvSpPr>
        <xdr:cNvPr id="16" name="Oval 163"/>
        <xdr:cNvSpPr>
          <a:spLocks noChangeArrowheads="1"/>
        </xdr:cNvSpPr>
      </xdr:nvSpPr>
      <xdr:spPr bwMode="auto">
        <a:xfrm>
          <a:off x="114300" y="1093470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123825</xdr:colOff>
      <xdr:row>48</xdr:row>
      <xdr:rowOff>104775</xdr:rowOff>
    </xdr:from>
    <xdr:to>
      <xdr:col>0</xdr:col>
      <xdr:colOff>276225</xdr:colOff>
      <xdr:row>48</xdr:row>
      <xdr:rowOff>266700</xdr:rowOff>
    </xdr:to>
    <xdr:sp macro="" textlink="">
      <xdr:nvSpPr>
        <xdr:cNvPr id="17" name="Oval 165"/>
        <xdr:cNvSpPr>
          <a:spLocks noChangeArrowheads="1"/>
        </xdr:cNvSpPr>
      </xdr:nvSpPr>
      <xdr:spPr bwMode="auto">
        <a:xfrm>
          <a:off x="123825" y="1325880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44</xdr:row>
      <xdr:rowOff>104775</xdr:rowOff>
    </xdr:from>
    <xdr:to>
      <xdr:col>0</xdr:col>
      <xdr:colOff>266700</xdr:colOff>
      <xdr:row>44</xdr:row>
      <xdr:rowOff>266700</xdr:rowOff>
    </xdr:to>
    <xdr:sp macro="" textlink="">
      <xdr:nvSpPr>
        <xdr:cNvPr id="18" name="Oval 166"/>
        <xdr:cNvSpPr>
          <a:spLocks noChangeArrowheads="1"/>
        </xdr:cNvSpPr>
      </xdr:nvSpPr>
      <xdr:spPr bwMode="auto">
        <a:xfrm>
          <a:off x="114300" y="1209675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61</xdr:row>
      <xdr:rowOff>104775</xdr:rowOff>
    </xdr:from>
    <xdr:to>
      <xdr:col>0</xdr:col>
      <xdr:colOff>266700</xdr:colOff>
      <xdr:row>61</xdr:row>
      <xdr:rowOff>266700</xdr:rowOff>
    </xdr:to>
    <xdr:sp macro="" textlink="">
      <xdr:nvSpPr>
        <xdr:cNvPr id="19" name="Oval 167"/>
        <xdr:cNvSpPr>
          <a:spLocks noChangeArrowheads="1"/>
        </xdr:cNvSpPr>
      </xdr:nvSpPr>
      <xdr:spPr bwMode="auto">
        <a:xfrm>
          <a:off x="114300" y="1722120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123825</xdr:colOff>
      <xdr:row>65</xdr:row>
      <xdr:rowOff>104775</xdr:rowOff>
    </xdr:from>
    <xdr:to>
      <xdr:col>0</xdr:col>
      <xdr:colOff>276225</xdr:colOff>
      <xdr:row>65</xdr:row>
      <xdr:rowOff>266700</xdr:rowOff>
    </xdr:to>
    <xdr:sp macro="" textlink="">
      <xdr:nvSpPr>
        <xdr:cNvPr id="20" name="Oval 168"/>
        <xdr:cNvSpPr>
          <a:spLocks noChangeArrowheads="1"/>
        </xdr:cNvSpPr>
      </xdr:nvSpPr>
      <xdr:spPr bwMode="auto">
        <a:xfrm>
          <a:off x="123825" y="1838325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69</xdr:row>
      <xdr:rowOff>95250</xdr:rowOff>
    </xdr:from>
    <xdr:to>
      <xdr:col>0</xdr:col>
      <xdr:colOff>266700</xdr:colOff>
      <xdr:row>69</xdr:row>
      <xdr:rowOff>257175</xdr:rowOff>
    </xdr:to>
    <xdr:sp macro="" textlink="">
      <xdr:nvSpPr>
        <xdr:cNvPr id="21" name="Oval 207"/>
        <xdr:cNvSpPr>
          <a:spLocks noChangeArrowheads="1"/>
        </xdr:cNvSpPr>
      </xdr:nvSpPr>
      <xdr:spPr bwMode="auto">
        <a:xfrm>
          <a:off x="114300" y="1953577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74</xdr:row>
      <xdr:rowOff>95250</xdr:rowOff>
    </xdr:from>
    <xdr:to>
      <xdr:col>0</xdr:col>
      <xdr:colOff>266700</xdr:colOff>
      <xdr:row>74</xdr:row>
      <xdr:rowOff>257175</xdr:rowOff>
    </xdr:to>
    <xdr:sp macro="" textlink="">
      <xdr:nvSpPr>
        <xdr:cNvPr id="22" name="Oval 208"/>
        <xdr:cNvSpPr>
          <a:spLocks noChangeArrowheads="1"/>
        </xdr:cNvSpPr>
      </xdr:nvSpPr>
      <xdr:spPr bwMode="auto">
        <a:xfrm>
          <a:off x="114300" y="2095500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82</xdr:row>
      <xdr:rowOff>95250</xdr:rowOff>
    </xdr:from>
    <xdr:to>
      <xdr:col>0</xdr:col>
      <xdr:colOff>266700</xdr:colOff>
      <xdr:row>82</xdr:row>
      <xdr:rowOff>257175</xdr:rowOff>
    </xdr:to>
    <xdr:sp macro="" textlink="">
      <xdr:nvSpPr>
        <xdr:cNvPr id="23" name="Oval 209"/>
        <xdr:cNvSpPr>
          <a:spLocks noChangeArrowheads="1"/>
        </xdr:cNvSpPr>
      </xdr:nvSpPr>
      <xdr:spPr bwMode="auto">
        <a:xfrm>
          <a:off x="114300" y="2346960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84</xdr:row>
      <xdr:rowOff>95250</xdr:rowOff>
    </xdr:from>
    <xdr:to>
      <xdr:col>0</xdr:col>
      <xdr:colOff>285750</xdr:colOff>
      <xdr:row>84</xdr:row>
      <xdr:rowOff>276225</xdr:rowOff>
    </xdr:to>
    <xdr:sp macro="" textlink="">
      <xdr:nvSpPr>
        <xdr:cNvPr id="24" name="Oval 210"/>
        <xdr:cNvSpPr>
          <a:spLocks noChangeArrowheads="1"/>
        </xdr:cNvSpPr>
      </xdr:nvSpPr>
      <xdr:spPr bwMode="auto">
        <a:xfrm>
          <a:off x="104775" y="240411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93</xdr:row>
      <xdr:rowOff>95250</xdr:rowOff>
    </xdr:from>
    <xdr:to>
      <xdr:col>0</xdr:col>
      <xdr:colOff>285750</xdr:colOff>
      <xdr:row>93</xdr:row>
      <xdr:rowOff>276225</xdr:rowOff>
    </xdr:to>
    <xdr:sp macro="" textlink="">
      <xdr:nvSpPr>
        <xdr:cNvPr id="25" name="Oval 211"/>
        <xdr:cNvSpPr>
          <a:spLocks noChangeArrowheads="1"/>
        </xdr:cNvSpPr>
      </xdr:nvSpPr>
      <xdr:spPr bwMode="auto">
        <a:xfrm>
          <a:off x="104775" y="269367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96</xdr:row>
      <xdr:rowOff>85725</xdr:rowOff>
    </xdr:from>
    <xdr:to>
      <xdr:col>0</xdr:col>
      <xdr:colOff>285750</xdr:colOff>
      <xdr:row>96</xdr:row>
      <xdr:rowOff>266700</xdr:rowOff>
    </xdr:to>
    <xdr:sp macro="" textlink="">
      <xdr:nvSpPr>
        <xdr:cNvPr id="26" name="Oval 212"/>
        <xdr:cNvSpPr>
          <a:spLocks noChangeArrowheads="1"/>
        </xdr:cNvSpPr>
      </xdr:nvSpPr>
      <xdr:spPr bwMode="auto">
        <a:xfrm>
          <a:off x="104775" y="278796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28575</xdr:colOff>
      <xdr:row>21</xdr:row>
      <xdr:rowOff>195262</xdr:rowOff>
    </xdr:from>
    <xdr:to>
      <xdr:col>18</xdr:col>
      <xdr:colOff>333375</xdr:colOff>
      <xdr:row>30</xdr:row>
      <xdr:rowOff>257175</xdr:rowOff>
    </xdr:to>
    <xdr:graphicFrame macro="">
      <xdr:nvGraphicFramePr>
        <xdr:cNvPr id="8" name="แผนภูมิ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552449</xdr:colOff>
      <xdr:row>22</xdr:row>
      <xdr:rowOff>171450</xdr:rowOff>
    </xdr:from>
    <xdr:to>
      <xdr:col>24</xdr:col>
      <xdr:colOff>523874</xdr:colOff>
      <xdr:row>37</xdr:row>
      <xdr:rowOff>247649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0.42708</cdr:x>
      <cdr:y>0.32286</cdr:y>
    </cdr:from>
    <cdr:to>
      <cdr:x>0.60208</cdr:x>
      <cdr:y>0.44407</cdr:y>
    </cdr:to>
    <cdr:sp macro="" textlink="">
      <cdr:nvSpPr>
        <cdr:cNvPr id="2" name="วงรี 1"/>
        <cdr:cNvSpPr/>
      </cdr:nvSpPr>
      <cdr:spPr bwMode="auto">
        <a:xfrm xmlns:a="http://schemas.openxmlformats.org/drawingml/2006/main">
          <a:off x="1952625" y="877977"/>
          <a:ext cx="800100" cy="329622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11,484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0.62166</cdr:x>
      <cdr:y>0.17759</cdr:y>
    </cdr:from>
    <cdr:to>
      <cdr:x>0.65149</cdr:x>
      <cdr:y>0.18182</cdr:y>
    </cdr:to>
    <cdr:cxnSp macro="">
      <cdr:nvCxnSpPr>
        <cdr:cNvPr id="13" name="ตัวเชื่อมต่อตรง 12"/>
        <cdr:cNvCxnSpPr/>
      </cdr:nvCxnSpPr>
      <cdr:spPr bwMode="auto">
        <a:xfrm xmlns:a="http://schemas.openxmlformats.org/drawingml/2006/main" flipV="1">
          <a:off x="3771880" y="800089"/>
          <a:ext cx="180991" cy="1905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85725</xdr:rowOff>
    </xdr:from>
    <xdr:to>
      <xdr:col>0</xdr:col>
      <xdr:colOff>266700</xdr:colOff>
      <xdr:row>16</xdr:row>
      <xdr:rowOff>247650</xdr:rowOff>
    </xdr:to>
    <xdr:sp macro="" textlink="">
      <xdr:nvSpPr>
        <xdr:cNvPr id="15" name="Oval 155"/>
        <xdr:cNvSpPr>
          <a:spLocks noChangeArrowheads="1"/>
        </xdr:cNvSpPr>
      </xdr:nvSpPr>
      <xdr:spPr bwMode="auto">
        <a:xfrm>
          <a:off x="114300" y="451485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35</xdr:row>
      <xdr:rowOff>104775</xdr:rowOff>
    </xdr:from>
    <xdr:to>
      <xdr:col>0</xdr:col>
      <xdr:colOff>266700</xdr:colOff>
      <xdr:row>35</xdr:row>
      <xdr:rowOff>266700</xdr:rowOff>
    </xdr:to>
    <xdr:sp macro="" textlink="">
      <xdr:nvSpPr>
        <xdr:cNvPr id="16" name="Oval 163"/>
        <xdr:cNvSpPr>
          <a:spLocks noChangeArrowheads="1"/>
        </xdr:cNvSpPr>
      </xdr:nvSpPr>
      <xdr:spPr bwMode="auto">
        <a:xfrm>
          <a:off x="114300" y="1014412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123825</xdr:colOff>
      <xdr:row>43</xdr:row>
      <xdr:rowOff>104775</xdr:rowOff>
    </xdr:from>
    <xdr:to>
      <xdr:col>0</xdr:col>
      <xdr:colOff>276225</xdr:colOff>
      <xdr:row>43</xdr:row>
      <xdr:rowOff>266700</xdr:rowOff>
    </xdr:to>
    <xdr:sp macro="" textlink="">
      <xdr:nvSpPr>
        <xdr:cNvPr id="17" name="Oval 165"/>
        <xdr:cNvSpPr>
          <a:spLocks noChangeArrowheads="1"/>
        </xdr:cNvSpPr>
      </xdr:nvSpPr>
      <xdr:spPr bwMode="auto">
        <a:xfrm>
          <a:off x="123825" y="1250632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39</xdr:row>
      <xdr:rowOff>104775</xdr:rowOff>
    </xdr:from>
    <xdr:to>
      <xdr:col>0</xdr:col>
      <xdr:colOff>266700</xdr:colOff>
      <xdr:row>39</xdr:row>
      <xdr:rowOff>266700</xdr:rowOff>
    </xdr:to>
    <xdr:sp macro="" textlink="">
      <xdr:nvSpPr>
        <xdr:cNvPr id="18" name="Oval 166"/>
        <xdr:cNvSpPr>
          <a:spLocks noChangeArrowheads="1"/>
        </xdr:cNvSpPr>
      </xdr:nvSpPr>
      <xdr:spPr bwMode="auto">
        <a:xfrm>
          <a:off x="114300" y="1132522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56</xdr:row>
      <xdr:rowOff>104775</xdr:rowOff>
    </xdr:from>
    <xdr:to>
      <xdr:col>0</xdr:col>
      <xdr:colOff>266700</xdr:colOff>
      <xdr:row>56</xdr:row>
      <xdr:rowOff>266700</xdr:rowOff>
    </xdr:to>
    <xdr:sp macro="" textlink="">
      <xdr:nvSpPr>
        <xdr:cNvPr id="19" name="Oval 167"/>
        <xdr:cNvSpPr>
          <a:spLocks noChangeArrowheads="1"/>
        </xdr:cNvSpPr>
      </xdr:nvSpPr>
      <xdr:spPr bwMode="auto">
        <a:xfrm>
          <a:off x="114300" y="1634490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123825</xdr:colOff>
      <xdr:row>60</xdr:row>
      <xdr:rowOff>104775</xdr:rowOff>
    </xdr:from>
    <xdr:to>
      <xdr:col>0</xdr:col>
      <xdr:colOff>276225</xdr:colOff>
      <xdr:row>60</xdr:row>
      <xdr:rowOff>266700</xdr:rowOff>
    </xdr:to>
    <xdr:sp macro="" textlink="">
      <xdr:nvSpPr>
        <xdr:cNvPr id="20" name="Oval 168"/>
        <xdr:cNvSpPr>
          <a:spLocks noChangeArrowheads="1"/>
        </xdr:cNvSpPr>
      </xdr:nvSpPr>
      <xdr:spPr bwMode="auto">
        <a:xfrm>
          <a:off x="123825" y="1752600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64</xdr:row>
      <xdr:rowOff>95250</xdr:rowOff>
    </xdr:from>
    <xdr:to>
      <xdr:col>0</xdr:col>
      <xdr:colOff>266700</xdr:colOff>
      <xdr:row>64</xdr:row>
      <xdr:rowOff>257175</xdr:rowOff>
    </xdr:to>
    <xdr:sp macro="" textlink="">
      <xdr:nvSpPr>
        <xdr:cNvPr id="21" name="Oval 207"/>
        <xdr:cNvSpPr>
          <a:spLocks noChangeArrowheads="1"/>
        </xdr:cNvSpPr>
      </xdr:nvSpPr>
      <xdr:spPr bwMode="auto">
        <a:xfrm>
          <a:off x="114300" y="18697575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69</xdr:row>
      <xdr:rowOff>95250</xdr:rowOff>
    </xdr:from>
    <xdr:to>
      <xdr:col>0</xdr:col>
      <xdr:colOff>266700</xdr:colOff>
      <xdr:row>69</xdr:row>
      <xdr:rowOff>257175</xdr:rowOff>
    </xdr:to>
    <xdr:sp macro="" textlink="">
      <xdr:nvSpPr>
        <xdr:cNvPr id="22" name="Oval 208"/>
        <xdr:cNvSpPr>
          <a:spLocks noChangeArrowheads="1"/>
        </xdr:cNvSpPr>
      </xdr:nvSpPr>
      <xdr:spPr bwMode="auto">
        <a:xfrm>
          <a:off x="114300" y="2017395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77</xdr:row>
      <xdr:rowOff>95250</xdr:rowOff>
    </xdr:from>
    <xdr:to>
      <xdr:col>0</xdr:col>
      <xdr:colOff>266700</xdr:colOff>
      <xdr:row>77</xdr:row>
      <xdr:rowOff>257175</xdr:rowOff>
    </xdr:to>
    <xdr:sp macro="" textlink="">
      <xdr:nvSpPr>
        <xdr:cNvPr id="23" name="Oval 209"/>
        <xdr:cNvSpPr>
          <a:spLocks noChangeArrowheads="1"/>
        </xdr:cNvSpPr>
      </xdr:nvSpPr>
      <xdr:spPr bwMode="auto">
        <a:xfrm>
          <a:off x="114300" y="22536150"/>
          <a:ext cx="15240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79</xdr:row>
      <xdr:rowOff>95250</xdr:rowOff>
    </xdr:from>
    <xdr:to>
      <xdr:col>0</xdr:col>
      <xdr:colOff>285750</xdr:colOff>
      <xdr:row>79</xdr:row>
      <xdr:rowOff>276225</xdr:rowOff>
    </xdr:to>
    <xdr:sp macro="" textlink="">
      <xdr:nvSpPr>
        <xdr:cNvPr id="24" name="Oval 210"/>
        <xdr:cNvSpPr>
          <a:spLocks noChangeArrowheads="1"/>
        </xdr:cNvSpPr>
      </xdr:nvSpPr>
      <xdr:spPr bwMode="auto">
        <a:xfrm>
          <a:off x="104775" y="231267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88</xdr:row>
      <xdr:rowOff>95250</xdr:rowOff>
    </xdr:from>
    <xdr:to>
      <xdr:col>0</xdr:col>
      <xdr:colOff>285750</xdr:colOff>
      <xdr:row>88</xdr:row>
      <xdr:rowOff>276225</xdr:rowOff>
    </xdr:to>
    <xdr:sp macro="" textlink="">
      <xdr:nvSpPr>
        <xdr:cNvPr id="25" name="Oval 211"/>
        <xdr:cNvSpPr>
          <a:spLocks noChangeArrowheads="1"/>
        </xdr:cNvSpPr>
      </xdr:nvSpPr>
      <xdr:spPr bwMode="auto">
        <a:xfrm>
          <a:off x="104775" y="257841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91</xdr:row>
      <xdr:rowOff>85725</xdr:rowOff>
    </xdr:from>
    <xdr:to>
      <xdr:col>0</xdr:col>
      <xdr:colOff>285750</xdr:colOff>
      <xdr:row>91</xdr:row>
      <xdr:rowOff>266700</xdr:rowOff>
    </xdr:to>
    <xdr:sp macro="" textlink="">
      <xdr:nvSpPr>
        <xdr:cNvPr id="26" name="Oval 212"/>
        <xdr:cNvSpPr>
          <a:spLocks noChangeArrowheads="1"/>
        </xdr:cNvSpPr>
      </xdr:nvSpPr>
      <xdr:spPr bwMode="auto">
        <a:xfrm>
          <a:off x="104775" y="266604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590550</xdr:colOff>
      <xdr:row>10</xdr:row>
      <xdr:rowOff>61912</xdr:rowOff>
    </xdr:from>
    <xdr:to>
      <xdr:col>24</xdr:col>
      <xdr:colOff>419100</xdr:colOff>
      <xdr:row>28</xdr:row>
      <xdr:rowOff>0</xdr:rowOff>
    </xdr:to>
    <xdr:graphicFrame macro="">
      <xdr:nvGraphicFramePr>
        <xdr:cNvPr id="3" name="แผนภูมิ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142875</xdr:colOff>
      <xdr:row>17</xdr:row>
      <xdr:rowOff>123825</xdr:rowOff>
    </xdr:from>
    <xdr:to>
      <xdr:col>12</xdr:col>
      <xdr:colOff>257175</xdr:colOff>
      <xdr:row>17</xdr:row>
      <xdr:rowOff>123825</xdr:rowOff>
    </xdr:to>
    <xdr:cxnSp macro="">
      <xdr:nvCxnSpPr>
        <xdr:cNvPr id="9" name="ตัวเชื่อมต่อตรง 8"/>
        <xdr:cNvCxnSpPr/>
      </xdr:nvCxnSpPr>
      <xdr:spPr bwMode="auto">
        <a:xfrm>
          <a:off x="8039100" y="5143500"/>
          <a:ext cx="1143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0.98397</cdr:x>
      <cdr:y>0.96525</cdr:y>
    </cdr:from>
    <cdr:to>
      <cdr:x>1</cdr:x>
      <cdr:y>0.96525</cdr:y>
    </cdr:to>
    <cdr:cxnSp macro="">
      <cdr:nvCxnSpPr>
        <cdr:cNvPr id="2" name="ตัวเชื่อมต่อตรง 1"/>
        <cdr:cNvCxnSpPr/>
      </cdr:nvCxnSpPr>
      <cdr:spPr bwMode="auto">
        <a:xfrm xmlns:a="http://schemas.openxmlformats.org/drawingml/2006/main">
          <a:off x="8089900" y="5070475"/>
          <a:ext cx="104775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abSelected="1" zoomScale="90" zoomScaleNormal="90" zoomScaleSheetLayoutView="100" workbookViewId="0">
      <selection activeCell="P124" sqref="P123:P124"/>
    </sheetView>
  </sheetViews>
  <sheetFormatPr defaultRowHeight="21" x14ac:dyDescent="0.5"/>
  <cols>
    <col min="1" max="1" width="1.5703125" style="110" customWidth="1"/>
    <col min="2" max="2" width="35.140625" style="110" customWidth="1"/>
    <col min="3" max="3" width="7.85546875" style="110" customWidth="1"/>
    <col min="4" max="4" width="6.85546875" style="113" customWidth="1"/>
    <col min="5" max="5" width="18.85546875" style="638" customWidth="1"/>
    <col min="6" max="6" width="17.7109375" style="638" customWidth="1"/>
    <col min="7" max="10" width="13.5703125" style="638" customWidth="1"/>
    <col min="11" max="16384" width="9.140625" style="110"/>
  </cols>
  <sheetData>
    <row r="1" spans="1:11" s="109" customFormat="1" x14ac:dyDescent="0.5">
      <c r="A1" s="109" t="s">
        <v>108</v>
      </c>
      <c r="D1" s="637"/>
      <c r="E1" s="637"/>
      <c r="F1" s="112"/>
      <c r="G1" s="112"/>
      <c r="H1" s="112"/>
      <c r="I1" s="112"/>
      <c r="J1" s="112"/>
    </row>
    <row r="2" spans="1:11" ht="29.25" customHeight="1" x14ac:dyDescent="0.35">
      <c r="A2" s="109"/>
      <c r="J2" s="114" t="s">
        <v>294</v>
      </c>
      <c r="K2" s="115"/>
    </row>
    <row r="3" spans="1:11" ht="27" customHeight="1" x14ac:dyDescent="0.5">
      <c r="A3" s="116"/>
      <c r="B3" s="116"/>
      <c r="C3" s="116"/>
      <c r="D3" s="117"/>
      <c r="E3" s="652" t="s">
        <v>103</v>
      </c>
      <c r="F3" s="652"/>
      <c r="G3" s="652" t="s">
        <v>102</v>
      </c>
      <c r="H3" s="652"/>
      <c r="I3" s="652"/>
      <c r="J3" s="652"/>
    </row>
    <row r="4" spans="1:11" ht="21.75" customHeight="1" x14ac:dyDescent="0.5">
      <c r="A4" s="651" t="s">
        <v>1</v>
      </c>
      <c r="B4" s="651"/>
      <c r="C4" s="651"/>
      <c r="D4" s="651"/>
      <c r="E4" s="119" t="s">
        <v>15</v>
      </c>
      <c r="F4" s="120" t="s">
        <v>16</v>
      </c>
      <c r="G4" s="654" t="s">
        <v>99</v>
      </c>
      <c r="H4" s="656" t="s">
        <v>100</v>
      </c>
      <c r="I4" s="656" t="s">
        <v>101</v>
      </c>
      <c r="J4" s="658" t="s">
        <v>126</v>
      </c>
    </row>
    <row r="5" spans="1:11" ht="24.75" customHeight="1" x14ac:dyDescent="0.5">
      <c r="D5" s="118"/>
      <c r="E5" s="119"/>
      <c r="F5" s="120" t="s">
        <v>0</v>
      </c>
      <c r="G5" s="655"/>
      <c r="H5" s="657"/>
      <c r="I5" s="657"/>
      <c r="J5" s="659"/>
    </row>
    <row r="6" spans="1:11" s="138" customFormat="1" ht="18" customHeight="1" x14ac:dyDescent="0.5">
      <c r="A6" s="653">
        <v>1</v>
      </c>
      <c r="B6" s="653"/>
      <c r="C6" s="653"/>
      <c r="D6" s="635"/>
      <c r="E6" s="639">
        <v>2</v>
      </c>
      <c r="F6" s="639">
        <v>3</v>
      </c>
      <c r="G6" s="639">
        <v>4</v>
      </c>
      <c r="H6" s="639">
        <v>5</v>
      </c>
      <c r="I6" s="639">
        <v>6</v>
      </c>
      <c r="J6" s="639">
        <v>7</v>
      </c>
      <c r="K6" s="636"/>
    </row>
    <row r="7" spans="1:11" s="140" customFormat="1" ht="33" customHeight="1" x14ac:dyDescent="0.35">
      <c r="A7" s="139" t="s">
        <v>5</v>
      </c>
      <c r="B7" s="139"/>
      <c r="C7" s="139"/>
      <c r="D7" s="125"/>
      <c r="E7" s="640">
        <v>100</v>
      </c>
      <c r="F7" s="641" t="s">
        <v>106</v>
      </c>
      <c r="G7" s="642">
        <v>53.4</v>
      </c>
      <c r="H7" s="642">
        <v>36.4</v>
      </c>
      <c r="I7" s="642">
        <v>9.3000000000000007</v>
      </c>
      <c r="J7" s="642">
        <v>1</v>
      </c>
    </row>
    <row r="8" spans="1:11" s="140" customFormat="1" ht="24.75" customHeight="1" x14ac:dyDescent="0.35">
      <c r="A8" s="643" t="s">
        <v>6</v>
      </c>
      <c r="B8" s="643"/>
      <c r="C8" s="643"/>
      <c r="D8" s="644"/>
      <c r="E8" s="645" t="s">
        <v>107</v>
      </c>
      <c r="F8" s="645">
        <v>2.74</v>
      </c>
      <c r="G8" s="645">
        <v>1.7</v>
      </c>
      <c r="H8" s="645">
        <v>3.39</v>
      </c>
      <c r="I8" s="645">
        <v>5.5</v>
      </c>
      <c r="J8" s="645">
        <v>9.6</v>
      </c>
    </row>
    <row r="9" spans="1:11" s="140" customFormat="1" ht="30.75" customHeight="1" x14ac:dyDescent="0.45">
      <c r="A9" s="139" t="s">
        <v>98</v>
      </c>
      <c r="B9" s="139"/>
      <c r="C9" s="139"/>
      <c r="D9" s="125"/>
      <c r="E9" s="69">
        <v>1700118693.9000001</v>
      </c>
      <c r="F9" s="69">
        <v>11835.15</v>
      </c>
      <c r="G9" s="69">
        <v>9129.18</v>
      </c>
      <c r="H9" s="69">
        <v>14380.08</v>
      </c>
      <c r="I9" s="69">
        <v>17198.32</v>
      </c>
      <c r="J9" s="69">
        <v>13925.11</v>
      </c>
    </row>
    <row r="10" spans="1:11" s="140" customFormat="1" ht="26.25" customHeight="1" x14ac:dyDescent="0.45">
      <c r="A10" s="139" t="s">
        <v>97</v>
      </c>
      <c r="B10" s="139"/>
      <c r="C10" s="139"/>
      <c r="D10" s="125"/>
      <c r="E10" s="69">
        <v>1519286735.0999999</v>
      </c>
      <c r="F10" s="69">
        <v>10576.31</v>
      </c>
      <c r="G10" s="69">
        <v>8024.92</v>
      </c>
      <c r="H10" s="69">
        <v>12952.2</v>
      </c>
      <c r="I10" s="69">
        <v>15654.03</v>
      </c>
      <c r="J10" s="69">
        <v>13234.5</v>
      </c>
    </row>
    <row r="11" spans="1:11" s="140" customFormat="1" ht="26.25" customHeight="1" x14ac:dyDescent="0.35">
      <c r="A11" s="141"/>
      <c r="B11" s="139" t="s">
        <v>124</v>
      </c>
      <c r="C11" s="139"/>
      <c r="D11" s="125"/>
      <c r="E11" s="69">
        <v>718020860.26999998</v>
      </c>
      <c r="F11" s="69">
        <v>4998.3999999999996</v>
      </c>
      <c r="G11" s="646">
        <v>3582.34</v>
      </c>
      <c r="H11" s="646">
        <v>6135.26</v>
      </c>
      <c r="I11" s="646">
        <v>8261.0400000000009</v>
      </c>
      <c r="J11" s="646">
        <v>9028.56</v>
      </c>
    </row>
    <row r="12" spans="1:11" s="140" customFormat="1" ht="26.25" customHeight="1" x14ac:dyDescent="0.5">
      <c r="A12" s="135"/>
      <c r="B12" s="139" t="s">
        <v>95</v>
      </c>
      <c r="C12" s="139"/>
      <c r="D12" s="125"/>
      <c r="E12" s="69">
        <v>538709269.75</v>
      </c>
      <c r="F12" s="69">
        <v>3750.15</v>
      </c>
      <c r="G12" s="646">
        <v>2709.86</v>
      </c>
      <c r="H12" s="646">
        <v>4642.45</v>
      </c>
      <c r="I12" s="646">
        <v>6040.56</v>
      </c>
      <c r="J12" s="646">
        <v>5588.66</v>
      </c>
    </row>
    <row r="13" spans="1:11" s="140" customFormat="1" ht="26.25" customHeight="1" x14ac:dyDescent="0.35">
      <c r="B13" s="140" t="s">
        <v>94</v>
      </c>
      <c r="D13" s="125"/>
      <c r="E13" s="69">
        <v>169057740.28</v>
      </c>
      <c r="F13" s="69">
        <v>1176.8699999999999</v>
      </c>
      <c r="G13" s="646">
        <v>856.3</v>
      </c>
      <c r="H13" s="646">
        <v>1490.1</v>
      </c>
      <c r="I13" s="646">
        <v>1738.58</v>
      </c>
      <c r="J13" s="646">
        <v>1692.88</v>
      </c>
    </row>
    <row r="14" spans="1:11" s="140" customFormat="1" ht="26.25" customHeight="1" x14ac:dyDescent="0.35">
      <c r="B14" s="140" t="s">
        <v>93</v>
      </c>
      <c r="D14" s="125"/>
      <c r="E14" s="69">
        <v>102539614.59</v>
      </c>
      <c r="F14" s="69">
        <v>713.82</v>
      </c>
      <c r="G14" s="646">
        <v>482.31</v>
      </c>
      <c r="H14" s="646">
        <v>907.36</v>
      </c>
      <c r="I14" s="646">
        <v>1193.45</v>
      </c>
      <c r="J14" s="646">
        <v>1601.71</v>
      </c>
    </row>
    <row r="15" spans="1:11" s="140" customFormat="1" ht="26.25" customHeight="1" x14ac:dyDescent="0.35">
      <c r="B15" s="140" t="s">
        <v>92</v>
      </c>
      <c r="D15" s="125"/>
      <c r="E15" s="69">
        <v>52885479.079999998</v>
      </c>
      <c r="F15" s="69">
        <v>368.16</v>
      </c>
      <c r="G15" s="646">
        <v>291.04000000000002</v>
      </c>
      <c r="H15" s="646">
        <v>425.73</v>
      </c>
      <c r="I15" s="646">
        <v>574.91</v>
      </c>
      <c r="J15" s="646">
        <v>470.89</v>
      </c>
    </row>
    <row r="16" spans="1:11" s="140" customFormat="1" ht="26.25" customHeight="1" x14ac:dyDescent="0.35">
      <c r="B16" s="140" t="s">
        <v>91</v>
      </c>
      <c r="D16" s="125"/>
      <c r="E16" s="69">
        <v>50059548.619999997</v>
      </c>
      <c r="F16" s="69">
        <v>348.48</v>
      </c>
      <c r="G16" s="646">
        <v>160.03</v>
      </c>
      <c r="H16" s="646">
        <v>483.07</v>
      </c>
      <c r="I16" s="646">
        <v>893.37</v>
      </c>
      <c r="J16" s="646">
        <v>447.48</v>
      </c>
    </row>
    <row r="17" spans="1:11" s="140" customFormat="1" ht="26.25" customHeight="1" x14ac:dyDescent="0.35">
      <c r="B17" s="140" t="s">
        <v>90</v>
      </c>
      <c r="D17" s="125"/>
      <c r="E17" s="69">
        <v>8432522.3499999996</v>
      </c>
      <c r="F17" s="69">
        <v>58.7</v>
      </c>
      <c r="G17" s="646">
        <v>46.76</v>
      </c>
      <c r="H17" s="646">
        <v>69.489999999999995</v>
      </c>
      <c r="I17" s="646">
        <v>82.68</v>
      </c>
      <c r="J17" s="646">
        <v>81.73</v>
      </c>
    </row>
    <row r="18" spans="1:11" s="140" customFormat="1" ht="26.25" customHeight="1" x14ac:dyDescent="0.35">
      <c r="B18" s="140" t="s">
        <v>89</v>
      </c>
      <c r="D18" s="125"/>
      <c r="E18" s="69">
        <v>36293717.880000003</v>
      </c>
      <c r="F18" s="69">
        <v>252.65</v>
      </c>
      <c r="G18" s="646">
        <v>209.08</v>
      </c>
      <c r="H18" s="646">
        <v>287.25</v>
      </c>
      <c r="I18" s="646">
        <v>354.52</v>
      </c>
      <c r="J18" s="646">
        <v>377.26</v>
      </c>
    </row>
    <row r="19" spans="1:11" s="140" customFormat="1" ht="26.25" customHeight="1" x14ac:dyDescent="0.35">
      <c r="B19" s="140" t="s">
        <v>88</v>
      </c>
      <c r="D19" s="125"/>
      <c r="E19" s="69">
        <v>74858645</v>
      </c>
      <c r="F19" s="69">
        <v>521.12</v>
      </c>
      <c r="G19" s="646">
        <v>425.11</v>
      </c>
      <c r="H19" s="646">
        <v>608.52</v>
      </c>
      <c r="I19" s="646">
        <v>723.67</v>
      </c>
      <c r="J19" s="646">
        <v>586.16</v>
      </c>
    </row>
    <row r="20" spans="1:11" s="140" customFormat="1" ht="30.75" customHeight="1" x14ac:dyDescent="0.35">
      <c r="B20" s="140" t="s">
        <v>87</v>
      </c>
      <c r="D20" s="125"/>
      <c r="E20" s="69">
        <v>8578746.1899999995</v>
      </c>
      <c r="F20" s="69">
        <v>59.72</v>
      </c>
      <c r="G20" s="646">
        <v>25.25</v>
      </c>
      <c r="H20" s="646">
        <v>91.17</v>
      </c>
      <c r="I20" s="646">
        <v>119.3</v>
      </c>
      <c r="J20" s="646">
        <v>206.7</v>
      </c>
    </row>
    <row r="21" spans="1:11" x14ac:dyDescent="0.5">
      <c r="A21" s="109" t="s">
        <v>293</v>
      </c>
      <c r="D21" s="111"/>
      <c r="E21" s="111"/>
      <c r="J21" s="112"/>
    </row>
    <row r="22" spans="1:11" ht="29.25" customHeight="1" x14ac:dyDescent="0.35">
      <c r="A22" s="109"/>
      <c r="J22" s="114" t="s">
        <v>294</v>
      </c>
      <c r="K22" s="115"/>
    </row>
    <row r="23" spans="1:11" ht="27" customHeight="1" x14ac:dyDescent="0.5">
      <c r="A23" s="116"/>
      <c r="B23" s="116"/>
      <c r="C23" s="116"/>
      <c r="D23" s="117"/>
      <c r="E23" s="652" t="s">
        <v>103</v>
      </c>
      <c r="F23" s="652"/>
      <c r="G23" s="652" t="s">
        <v>102</v>
      </c>
      <c r="H23" s="652"/>
      <c r="I23" s="652"/>
      <c r="J23" s="652"/>
    </row>
    <row r="24" spans="1:11" ht="21.75" customHeight="1" x14ac:dyDescent="0.5">
      <c r="A24" s="651" t="s">
        <v>1</v>
      </c>
      <c r="B24" s="651"/>
      <c r="C24" s="651"/>
      <c r="D24" s="651"/>
      <c r="E24" s="119" t="s">
        <v>15</v>
      </c>
      <c r="F24" s="120" t="s">
        <v>16</v>
      </c>
      <c r="G24" s="654" t="s">
        <v>99</v>
      </c>
      <c r="H24" s="656" t="s">
        <v>100</v>
      </c>
      <c r="I24" s="656" t="s">
        <v>101</v>
      </c>
      <c r="J24" s="658" t="s">
        <v>126</v>
      </c>
    </row>
    <row r="25" spans="1:11" ht="24.75" customHeight="1" x14ac:dyDescent="0.5">
      <c r="D25" s="118"/>
      <c r="E25" s="119"/>
      <c r="F25" s="120" t="s">
        <v>0</v>
      </c>
      <c r="G25" s="655"/>
      <c r="H25" s="657"/>
      <c r="I25" s="657"/>
      <c r="J25" s="659"/>
    </row>
    <row r="26" spans="1:11" s="138" customFormat="1" ht="18" customHeight="1" x14ac:dyDescent="0.5">
      <c r="A26" s="653">
        <v>1</v>
      </c>
      <c r="B26" s="653"/>
      <c r="C26" s="653"/>
      <c r="D26" s="635"/>
      <c r="E26" s="639">
        <v>2</v>
      </c>
      <c r="F26" s="639">
        <v>3</v>
      </c>
      <c r="G26" s="639">
        <v>4</v>
      </c>
      <c r="H26" s="639">
        <v>5</v>
      </c>
      <c r="I26" s="639">
        <v>6</v>
      </c>
      <c r="J26" s="639">
        <v>7</v>
      </c>
      <c r="K26" s="636"/>
    </row>
    <row r="27" spans="1:11" s="140" customFormat="1" ht="24" customHeight="1" x14ac:dyDescent="0.35">
      <c r="B27" s="140" t="s">
        <v>86</v>
      </c>
      <c r="D27" s="125"/>
      <c r="E27" s="69">
        <v>16088959.060000001</v>
      </c>
      <c r="F27" s="69">
        <v>112</v>
      </c>
      <c r="G27" s="646">
        <v>91.42</v>
      </c>
      <c r="H27" s="646">
        <v>131.5</v>
      </c>
      <c r="I27" s="646">
        <v>154.63999999999999</v>
      </c>
      <c r="J27" s="646">
        <v>104.53</v>
      </c>
    </row>
    <row r="28" spans="1:11" s="140" customFormat="1" ht="24" customHeight="1" x14ac:dyDescent="0.35">
      <c r="B28" s="136" t="s">
        <v>85</v>
      </c>
      <c r="C28" s="136"/>
      <c r="D28" s="125"/>
      <c r="E28" s="69">
        <v>19914296.710000001</v>
      </c>
      <c r="F28" s="69">
        <v>138.63</v>
      </c>
      <c r="G28" s="646">
        <v>122.57</v>
      </c>
      <c r="H28" s="646">
        <v>148.28</v>
      </c>
      <c r="I28" s="646">
        <v>205.44</v>
      </c>
      <c r="J28" s="646">
        <v>19.309999999999999</v>
      </c>
    </row>
    <row r="29" spans="1:11" s="140" customFormat="1" ht="24" customHeight="1" x14ac:dyDescent="0.35">
      <c r="B29" s="136" t="s">
        <v>7</v>
      </c>
      <c r="C29" s="136"/>
      <c r="D29" s="125"/>
      <c r="E29" s="121" t="s">
        <v>107</v>
      </c>
      <c r="F29" s="121" t="s">
        <v>107</v>
      </c>
      <c r="G29" s="130" t="s">
        <v>107</v>
      </c>
      <c r="H29" s="130" t="s">
        <v>107</v>
      </c>
      <c r="I29" s="130" t="s">
        <v>107</v>
      </c>
      <c r="J29" s="130" t="s">
        <v>107</v>
      </c>
    </row>
    <row r="30" spans="1:11" s="140" customFormat="1" ht="24" customHeight="1" x14ac:dyDescent="0.5">
      <c r="A30" s="137"/>
      <c r="B30" s="139" t="s">
        <v>84</v>
      </c>
      <c r="D30" s="125"/>
      <c r="E30" s="69">
        <v>179311590.50999999</v>
      </c>
      <c r="F30" s="69">
        <v>1248.25</v>
      </c>
      <c r="G30" s="646">
        <v>872.48</v>
      </c>
      <c r="H30" s="646">
        <v>1492.81</v>
      </c>
      <c r="I30" s="646">
        <v>2220.48</v>
      </c>
      <c r="J30" s="646">
        <v>3439.9</v>
      </c>
    </row>
    <row r="31" spans="1:11" s="140" customFormat="1" ht="24" customHeight="1" x14ac:dyDescent="0.35">
      <c r="B31" s="136" t="s">
        <v>83</v>
      </c>
      <c r="D31" s="125"/>
      <c r="E31" s="69">
        <v>94423449.650000006</v>
      </c>
      <c r="F31" s="69">
        <v>657.32</v>
      </c>
      <c r="G31" s="647">
        <v>590.36</v>
      </c>
      <c r="H31" s="647">
        <v>670.81</v>
      </c>
      <c r="I31" s="647">
        <v>887.52</v>
      </c>
      <c r="J31" s="647">
        <v>1630.21</v>
      </c>
    </row>
    <row r="32" spans="1:11" s="140" customFormat="1" ht="24" customHeight="1" x14ac:dyDescent="0.35">
      <c r="B32" s="136" t="s">
        <v>82</v>
      </c>
      <c r="D32" s="125"/>
      <c r="E32" s="69">
        <v>84888140.859999999</v>
      </c>
      <c r="F32" s="69">
        <v>590.94000000000005</v>
      </c>
      <c r="G32" s="646">
        <v>282.13</v>
      </c>
      <c r="H32" s="646">
        <v>822</v>
      </c>
      <c r="I32" s="646">
        <v>1332.96</v>
      </c>
      <c r="J32" s="646">
        <v>1809.69</v>
      </c>
    </row>
    <row r="33" spans="1:11" s="140" customFormat="1" ht="24" customHeight="1" x14ac:dyDescent="0.35">
      <c r="B33" s="140" t="s">
        <v>8</v>
      </c>
      <c r="D33" s="126"/>
      <c r="E33" s="121" t="s">
        <v>107</v>
      </c>
      <c r="F33" s="121" t="s">
        <v>107</v>
      </c>
      <c r="G33" s="121" t="s">
        <v>107</v>
      </c>
      <c r="H33" s="121" t="s">
        <v>107</v>
      </c>
      <c r="I33" s="121" t="s">
        <v>107</v>
      </c>
      <c r="J33" s="121" t="s">
        <v>107</v>
      </c>
    </row>
    <row r="34" spans="1:11" s="140" customFormat="1" ht="24" customHeight="1" x14ac:dyDescent="0.5">
      <c r="A34" s="144"/>
      <c r="B34" s="139" t="s">
        <v>81</v>
      </c>
      <c r="D34" s="126"/>
      <c r="E34" s="69">
        <v>1304747.3400000001</v>
      </c>
      <c r="F34" s="69">
        <v>9.08</v>
      </c>
      <c r="G34" s="646">
        <v>7.72</v>
      </c>
      <c r="H34" s="646">
        <v>11.71</v>
      </c>
      <c r="I34" s="646">
        <v>7.57</v>
      </c>
      <c r="J34" s="646" t="s">
        <v>106</v>
      </c>
    </row>
    <row r="35" spans="1:11" s="140" customFormat="1" ht="24" customHeight="1" x14ac:dyDescent="0.35">
      <c r="B35" s="140" t="s">
        <v>80</v>
      </c>
      <c r="D35" s="125"/>
      <c r="E35" s="69">
        <v>359846.18</v>
      </c>
      <c r="F35" s="69">
        <v>2.5099999999999998</v>
      </c>
      <c r="G35" s="646">
        <v>1.45</v>
      </c>
      <c r="H35" s="646">
        <v>4.7699999999999996</v>
      </c>
      <c r="I35" s="646" t="s">
        <v>106</v>
      </c>
      <c r="J35" s="646" t="s">
        <v>106</v>
      </c>
    </row>
    <row r="36" spans="1:11" s="140" customFormat="1" ht="24" customHeight="1" x14ac:dyDescent="0.35">
      <c r="B36" s="140" t="s">
        <v>79</v>
      </c>
      <c r="D36" s="125"/>
      <c r="E36" s="69">
        <v>944901.17</v>
      </c>
      <c r="F36" s="69">
        <v>6.58</v>
      </c>
      <c r="G36" s="646">
        <v>6.27</v>
      </c>
      <c r="H36" s="646">
        <v>6.95</v>
      </c>
      <c r="I36" s="646">
        <v>7.57</v>
      </c>
      <c r="J36" s="646" t="s">
        <v>106</v>
      </c>
    </row>
    <row r="37" spans="1:11" s="140" customFormat="1" ht="24" customHeight="1" x14ac:dyDescent="0.35">
      <c r="A37" s="144"/>
      <c r="B37" s="139" t="s">
        <v>78</v>
      </c>
      <c r="C37" s="139"/>
      <c r="D37" s="127"/>
      <c r="E37" s="69">
        <v>3130397.16</v>
      </c>
      <c r="F37" s="69">
        <v>21.79</v>
      </c>
      <c r="G37" s="646">
        <v>12.25</v>
      </c>
      <c r="H37" s="646">
        <v>32.35</v>
      </c>
      <c r="I37" s="646">
        <v>37.53</v>
      </c>
      <c r="J37" s="646" t="s">
        <v>106</v>
      </c>
    </row>
    <row r="38" spans="1:11" s="140" customFormat="1" ht="24" customHeight="1" x14ac:dyDescent="0.35">
      <c r="B38" s="140" t="s">
        <v>77</v>
      </c>
      <c r="D38" s="125"/>
      <c r="E38" s="69">
        <v>3093243.55</v>
      </c>
      <c r="F38" s="69">
        <v>21.53</v>
      </c>
      <c r="G38" s="646">
        <v>12.25</v>
      </c>
      <c r="H38" s="646">
        <v>31.64</v>
      </c>
      <c r="I38" s="646">
        <v>37.53</v>
      </c>
      <c r="J38" s="646" t="s">
        <v>106</v>
      </c>
    </row>
    <row r="39" spans="1:11" s="140" customFormat="1" ht="24" customHeight="1" x14ac:dyDescent="0.35">
      <c r="B39" s="140" t="s">
        <v>76</v>
      </c>
      <c r="D39" s="125"/>
      <c r="E39" s="69">
        <v>37153.61</v>
      </c>
      <c r="F39" s="69">
        <v>0.26</v>
      </c>
      <c r="G39" s="646" t="s">
        <v>106</v>
      </c>
      <c r="H39" s="646">
        <v>0.71</v>
      </c>
      <c r="I39" s="646" t="s">
        <v>106</v>
      </c>
      <c r="J39" s="646" t="s">
        <v>106</v>
      </c>
    </row>
    <row r="40" spans="1:11" s="140" customFormat="1" ht="59.25" customHeight="1" x14ac:dyDescent="0.35">
      <c r="D40" s="125"/>
      <c r="E40" s="121"/>
      <c r="F40" s="121"/>
      <c r="G40" s="121"/>
      <c r="H40" s="121"/>
      <c r="I40" s="121"/>
      <c r="J40" s="121"/>
    </row>
    <row r="41" spans="1:11" x14ac:dyDescent="0.5">
      <c r="A41" s="109" t="s">
        <v>293</v>
      </c>
      <c r="D41" s="111"/>
      <c r="E41" s="111"/>
      <c r="J41" s="112"/>
    </row>
    <row r="42" spans="1:11" ht="29.25" customHeight="1" x14ac:dyDescent="0.35">
      <c r="A42" s="109"/>
      <c r="J42" s="114" t="s">
        <v>294</v>
      </c>
      <c r="K42" s="115"/>
    </row>
    <row r="43" spans="1:11" ht="27" customHeight="1" x14ac:dyDescent="0.5">
      <c r="A43" s="116"/>
      <c r="B43" s="116"/>
      <c r="C43" s="116"/>
      <c r="D43" s="117"/>
      <c r="E43" s="652" t="s">
        <v>103</v>
      </c>
      <c r="F43" s="652"/>
      <c r="G43" s="652" t="s">
        <v>102</v>
      </c>
      <c r="H43" s="652"/>
      <c r="I43" s="652"/>
      <c r="J43" s="652"/>
    </row>
    <row r="44" spans="1:11" ht="21.75" customHeight="1" x14ac:dyDescent="0.5">
      <c r="A44" s="651" t="s">
        <v>1</v>
      </c>
      <c r="B44" s="651"/>
      <c r="C44" s="651"/>
      <c r="D44" s="651"/>
      <c r="E44" s="119" t="s">
        <v>15</v>
      </c>
      <c r="F44" s="120" t="s">
        <v>16</v>
      </c>
      <c r="G44" s="654" t="s">
        <v>99</v>
      </c>
      <c r="H44" s="656" t="s">
        <v>100</v>
      </c>
      <c r="I44" s="656" t="s">
        <v>101</v>
      </c>
      <c r="J44" s="658" t="s">
        <v>126</v>
      </c>
    </row>
    <row r="45" spans="1:11" ht="24.75" customHeight="1" x14ac:dyDescent="0.5">
      <c r="D45" s="118"/>
      <c r="E45" s="119"/>
      <c r="F45" s="120" t="s">
        <v>0</v>
      </c>
      <c r="G45" s="655"/>
      <c r="H45" s="657"/>
      <c r="I45" s="657"/>
      <c r="J45" s="659"/>
    </row>
    <row r="46" spans="1:11" s="138" customFormat="1" ht="18" customHeight="1" x14ac:dyDescent="0.5">
      <c r="A46" s="653">
        <v>1</v>
      </c>
      <c r="B46" s="653"/>
      <c r="C46" s="653"/>
      <c r="D46" s="635"/>
      <c r="E46" s="639">
        <v>2</v>
      </c>
      <c r="F46" s="639">
        <v>3</v>
      </c>
      <c r="G46" s="639">
        <v>4</v>
      </c>
      <c r="H46" s="639">
        <v>5</v>
      </c>
      <c r="I46" s="639">
        <v>6</v>
      </c>
      <c r="J46" s="639">
        <v>7</v>
      </c>
      <c r="K46" s="636"/>
    </row>
    <row r="47" spans="1:11" s="140" customFormat="1" ht="26.25" customHeight="1" x14ac:dyDescent="0.35">
      <c r="A47" s="144"/>
      <c r="B47" s="145" t="s">
        <v>9</v>
      </c>
      <c r="C47" s="145"/>
      <c r="D47" s="146"/>
      <c r="E47" s="147" t="s">
        <v>107</v>
      </c>
      <c r="F47" s="147" t="s">
        <v>107</v>
      </c>
      <c r="G47" s="121" t="s">
        <v>107</v>
      </c>
      <c r="H47" s="121" t="s">
        <v>107</v>
      </c>
      <c r="I47" s="121" t="s">
        <v>107</v>
      </c>
      <c r="J47" s="121" t="s">
        <v>107</v>
      </c>
    </row>
    <row r="48" spans="1:11" s="140" customFormat="1" ht="26.25" customHeight="1" x14ac:dyDescent="0.35">
      <c r="B48" s="145" t="s">
        <v>75</v>
      </c>
      <c r="C48" s="145"/>
      <c r="D48" s="148"/>
      <c r="E48" s="74">
        <v>340989601.79000002</v>
      </c>
      <c r="F48" s="74">
        <v>2373.75</v>
      </c>
      <c r="G48" s="648">
        <v>2182.25</v>
      </c>
      <c r="H48" s="648">
        <v>2560.12</v>
      </c>
      <c r="I48" s="648">
        <v>2793.34</v>
      </c>
      <c r="J48" s="648">
        <v>1900.75</v>
      </c>
    </row>
    <row r="49" spans="1:11" s="140" customFormat="1" ht="26.25" customHeight="1" x14ac:dyDescent="0.35">
      <c r="B49" s="149" t="s">
        <v>74</v>
      </c>
      <c r="C49" s="149"/>
      <c r="D49" s="125"/>
      <c r="E49" s="74">
        <v>2011364.29</v>
      </c>
      <c r="F49" s="74">
        <v>14</v>
      </c>
      <c r="G49" s="648">
        <v>26.23</v>
      </c>
      <c r="H49" s="648" t="s">
        <v>106</v>
      </c>
      <c r="I49" s="648" t="s">
        <v>106</v>
      </c>
      <c r="J49" s="648" t="s">
        <v>106</v>
      </c>
    </row>
    <row r="50" spans="1:11" s="140" customFormat="1" ht="26.25" customHeight="1" x14ac:dyDescent="0.35">
      <c r="B50" s="149" t="s">
        <v>10</v>
      </c>
      <c r="C50" s="149"/>
      <c r="D50" s="136"/>
      <c r="E50" s="74" t="s">
        <v>107</v>
      </c>
      <c r="F50" s="74" t="s">
        <v>107</v>
      </c>
      <c r="G50" s="648" t="s">
        <v>107</v>
      </c>
      <c r="H50" s="648" t="s">
        <v>107</v>
      </c>
      <c r="I50" s="648" t="s">
        <v>107</v>
      </c>
      <c r="J50" s="648" t="s">
        <v>107</v>
      </c>
    </row>
    <row r="51" spans="1:11" s="140" customFormat="1" ht="26.25" customHeight="1" x14ac:dyDescent="0.35">
      <c r="B51" s="149" t="s">
        <v>73</v>
      </c>
      <c r="C51" s="149"/>
      <c r="D51" s="125"/>
      <c r="E51" s="74">
        <v>231975233.50999999</v>
      </c>
      <c r="F51" s="74">
        <v>1614.86</v>
      </c>
      <c r="G51" s="648">
        <v>1577.86</v>
      </c>
      <c r="H51" s="648">
        <v>1695.22</v>
      </c>
      <c r="I51" s="648">
        <v>1600.78</v>
      </c>
      <c r="J51" s="648">
        <v>772.65</v>
      </c>
    </row>
    <row r="52" spans="1:11" s="140" customFormat="1" ht="26.25" customHeight="1" x14ac:dyDescent="0.35">
      <c r="B52" s="149" t="s">
        <v>72</v>
      </c>
      <c r="C52" s="149"/>
      <c r="D52" s="146"/>
      <c r="E52" s="74">
        <v>40171.129999999997</v>
      </c>
      <c r="F52" s="74">
        <v>0.28000000000000003</v>
      </c>
      <c r="G52" s="648">
        <v>0.52</v>
      </c>
      <c r="H52" s="648" t="s">
        <v>106</v>
      </c>
      <c r="I52" s="648" t="s">
        <v>106</v>
      </c>
      <c r="J52" s="648" t="s">
        <v>106</v>
      </c>
    </row>
    <row r="53" spans="1:11" s="140" customFormat="1" ht="26.25" customHeight="1" x14ac:dyDescent="0.35">
      <c r="B53" s="149" t="s">
        <v>71</v>
      </c>
      <c r="C53" s="149"/>
      <c r="D53" s="146"/>
      <c r="E53" s="74">
        <v>1087238.4099999999</v>
      </c>
      <c r="F53" s="74">
        <v>7.57</v>
      </c>
      <c r="G53" s="648">
        <v>6.97</v>
      </c>
      <c r="H53" s="648">
        <v>3.96</v>
      </c>
      <c r="I53" s="648">
        <v>25.9</v>
      </c>
      <c r="J53" s="648" t="s">
        <v>106</v>
      </c>
    </row>
    <row r="54" spans="1:11" s="140" customFormat="1" ht="26.25" customHeight="1" x14ac:dyDescent="0.35">
      <c r="B54" s="149" t="s">
        <v>70</v>
      </c>
      <c r="C54" s="149"/>
      <c r="D54" s="146"/>
      <c r="E54" s="74">
        <v>146131.67000000001</v>
      </c>
      <c r="F54" s="74">
        <v>1.02</v>
      </c>
      <c r="G54" s="648">
        <v>0.91</v>
      </c>
      <c r="H54" s="648">
        <v>1.46</v>
      </c>
      <c r="I54" s="648" t="s">
        <v>106</v>
      </c>
      <c r="J54" s="648" t="s">
        <v>106</v>
      </c>
    </row>
    <row r="55" spans="1:11" s="140" customFormat="1" ht="26.25" customHeight="1" x14ac:dyDescent="0.35">
      <c r="B55" s="149" t="s">
        <v>69</v>
      </c>
      <c r="C55" s="149"/>
      <c r="D55" s="146"/>
      <c r="E55" s="74">
        <v>72404.639999999999</v>
      </c>
      <c r="F55" s="74">
        <v>0.5</v>
      </c>
      <c r="G55" s="648">
        <v>0.4</v>
      </c>
      <c r="H55" s="648">
        <v>0.08</v>
      </c>
      <c r="I55" s="648">
        <v>2.8</v>
      </c>
      <c r="J55" s="648" t="s">
        <v>106</v>
      </c>
    </row>
    <row r="56" spans="1:11" s="140" customFormat="1" ht="26.25" customHeight="1" x14ac:dyDescent="0.35">
      <c r="B56" s="149" t="s">
        <v>68</v>
      </c>
      <c r="C56" s="149"/>
      <c r="D56" s="146"/>
      <c r="E56" s="74">
        <v>85322953.239999995</v>
      </c>
      <c r="F56" s="74">
        <v>593.96</v>
      </c>
      <c r="G56" s="648">
        <v>455.44</v>
      </c>
      <c r="H56" s="648">
        <v>694.62</v>
      </c>
      <c r="I56" s="648">
        <v>950.54</v>
      </c>
      <c r="J56" s="648">
        <v>1024.93</v>
      </c>
    </row>
    <row r="57" spans="1:11" s="140" customFormat="1" ht="26.25" customHeight="1" x14ac:dyDescent="0.35">
      <c r="B57" s="149" t="s">
        <v>67</v>
      </c>
      <c r="C57" s="149"/>
      <c r="D57" s="146"/>
      <c r="E57" s="74">
        <v>20244457.350000001</v>
      </c>
      <c r="F57" s="74">
        <v>140.93</v>
      </c>
      <c r="G57" s="648">
        <v>112.75</v>
      </c>
      <c r="H57" s="648">
        <v>164.78</v>
      </c>
      <c r="I57" s="648">
        <v>213.32</v>
      </c>
      <c r="J57" s="648">
        <v>103.17</v>
      </c>
    </row>
    <row r="58" spans="1:11" s="140" customFormat="1" ht="26.25" customHeight="1" x14ac:dyDescent="0.35">
      <c r="B58" s="149" t="s">
        <v>66</v>
      </c>
      <c r="C58" s="149"/>
      <c r="D58" s="146"/>
      <c r="E58" s="74">
        <v>89647.56</v>
      </c>
      <c r="F58" s="74">
        <v>0.62</v>
      </c>
      <c r="G58" s="648">
        <v>1.17</v>
      </c>
      <c r="H58" s="648" t="s">
        <v>106</v>
      </c>
      <c r="I58" s="648" t="s">
        <v>106</v>
      </c>
      <c r="J58" s="648" t="s">
        <v>106</v>
      </c>
    </row>
    <row r="59" spans="1:11" s="140" customFormat="1" ht="26.25" customHeight="1" x14ac:dyDescent="0.5">
      <c r="A59" s="144"/>
      <c r="B59" s="139" t="s">
        <v>65</v>
      </c>
      <c r="D59" s="126"/>
      <c r="E59" s="74">
        <v>25766062.170000002</v>
      </c>
      <c r="F59" s="74">
        <v>179.37</v>
      </c>
      <c r="G59" s="648">
        <v>106.15</v>
      </c>
      <c r="H59" s="648">
        <v>269.47000000000003</v>
      </c>
      <c r="I59" s="648">
        <v>266.05</v>
      </c>
      <c r="J59" s="648" t="s">
        <v>106</v>
      </c>
    </row>
    <row r="60" spans="1:11" s="140" customFormat="1" ht="26.25" customHeight="1" x14ac:dyDescent="0.45">
      <c r="B60" s="140" t="s">
        <v>64</v>
      </c>
      <c r="D60" s="125"/>
      <c r="E60" s="74">
        <v>22880276.48</v>
      </c>
      <c r="F60" s="74">
        <v>159.28</v>
      </c>
      <c r="G60" s="648">
        <v>95.25</v>
      </c>
      <c r="H60" s="648">
        <v>237.49</v>
      </c>
      <c r="I60" s="648">
        <v>237.62</v>
      </c>
      <c r="J60" s="648" t="s">
        <v>106</v>
      </c>
    </row>
    <row r="61" spans="1:11" x14ac:dyDescent="0.5">
      <c r="A61" s="109" t="s">
        <v>293</v>
      </c>
      <c r="D61" s="111"/>
      <c r="E61" s="111"/>
      <c r="J61" s="112"/>
    </row>
    <row r="62" spans="1:11" ht="29.25" customHeight="1" x14ac:dyDescent="0.35">
      <c r="A62" s="109"/>
      <c r="J62" s="114" t="s">
        <v>294</v>
      </c>
      <c r="K62" s="115"/>
    </row>
    <row r="63" spans="1:11" ht="27" customHeight="1" x14ac:dyDescent="0.5">
      <c r="A63" s="116"/>
      <c r="B63" s="116"/>
      <c r="C63" s="116"/>
      <c r="D63" s="117"/>
      <c r="E63" s="652" t="s">
        <v>103</v>
      </c>
      <c r="F63" s="652"/>
      <c r="G63" s="652" t="s">
        <v>102</v>
      </c>
      <c r="H63" s="652"/>
      <c r="I63" s="652"/>
      <c r="J63" s="652"/>
    </row>
    <row r="64" spans="1:11" ht="21.75" customHeight="1" x14ac:dyDescent="0.5">
      <c r="A64" s="651" t="s">
        <v>1</v>
      </c>
      <c r="B64" s="651"/>
      <c r="C64" s="651"/>
      <c r="D64" s="651"/>
      <c r="E64" s="119" t="s">
        <v>15</v>
      </c>
      <c r="F64" s="120" t="s">
        <v>16</v>
      </c>
      <c r="G64" s="660" t="s">
        <v>99</v>
      </c>
      <c r="H64" s="661" t="s">
        <v>100</v>
      </c>
      <c r="I64" s="661" t="s">
        <v>101</v>
      </c>
      <c r="J64" s="662" t="s">
        <v>126</v>
      </c>
    </row>
    <row r="65" spans="1:11" ht="24.75" customHeight="1" x14ac:dyDescent="0.5">
      <c r="D65" s="118"/>
      <c r="E65" s="119"/>
      <c r="F65" s="120" t="s">
        <v>0</v>
      </c>
      <c r="G65" s="655"/>
      <c r="H65" s="657"/>
      <c r="I65" s="657"/>
      <c r="J65" s="659"/>
    </row>
    <row r="66" spans="1:11" s="138" customFormat="1" ht="18" customHeight="1" x14ac:dyDescent="0.5">
      <c r="A66" s="653">
        <v>1</v>
      </c>
      <c r="B66" s="653"/>
      <c r="C66" s="653"/>
      <c r="D66" s="635"/>
      <c r="E66" s="639">
        <v>2</v>
      </c>
      <c r="F66" s="639">
        <v>3</v>
      </c>
      <c r="G66" s="639">
        <v>4</v>
      </c>
      <c r="H66" s="639">
        <v>5</v>
      </c>
      <c r="I66" s="639">
        <v>6</v>
      </c>
      <c r="J66" s="639">
        <v>7</v>
      </c>
      <c r="K66" s="636"/>
    </row>
    <row r="67" spans="1:11" s="140" customFormat="1" ht="26.25" customHeight="1" x14ac:dyDescent="0.35">
      <c r="B67" s="140" t="s">
        <v>63</v>
      </c>
      <c r="D67" s="125"/>
      <c r="E67" s="74">
        <v>2885785.69</v>
      </c>
      <c r="F67" s="74">
        <v>20.09</v>
      </c>
      <c r="G67" s="648">
        <v>10.9</v>
      </c>
      <c r="H67" s="648">
        <v>31.98</v>
      </c>
      <c r="I67" s="648">
        <v>28.43</v>
      </c>
      <c r="J67" s="648" t="s">
        <v>106</v>
      </c>
    </row>
    <row r="68" spans="1:11" s="140" customFormat="1" ht="26.25" customHeight="1" x14ac:dyDescent="0.35">
      <c r="A68" s="144"/>
      <c r="B68" s="145" t="s">
        <v>62</v>
      </c>
      <c r="C68" s="145"/>
      <c r="D68" s="146"/>
      <c r="E68" s="74">
        <v>41065946.460000001</v>
      </c>
      <c r="F68" s="74">
        <v>285.88</v>
      </c>
      <c r="G68" s="648">
        <v>202.98</v>
      </c>
      <c r="H68" s="648">
        <v>349.63</v>
      </c>
      <c r="I68" s="648">
        <v>503.13</v>
      </c>
      <c r="J68" s="648">
        <v>374.08</v>
      </c>
    </row>
    <row r="69" spans="1:11" s="140" customFormat="1" ht="26.25" customHeight="1" x14ac:dyDescent="0.35">
      <c r="B69" s="149" t="s">
        <v>61</v>
      </c>
      <c r="C69" s="149"/>
      <c r="D69" s="146"/>
      <c r="E69" s="74">
        <v>32257759.870000001</v>
      </c>
      <c r="F69" s="74">
        <v>224.56</v>
      </c>
      <c r="G69" s="648">
        <v>157.84</v>
      </c>
      <c r="H69" s="648">
        <v>277.58999999999997</v>
      </c>
      <c r="I69" s="648">
        <v>402.87</v>
      </c>
      <c r="J69" s="648">
        <v>197.76</v>
      </c>
    </row>
    <row r="70" spans="1:11" s="140" customFormat="1" ht="26.25" customHeight="1" x14ac:dyDescent="0.35">
      <c r="B70" s="149" t="s">
        <v>60</v>
      </c>
      <c r="C70" s="149"/>
      <c r="D70" s="146"/>
      <c r="E70" s="74">
        <v>8808186.5899999999</v>
      </c>
      <c r="F70" s="74">
        <v>61.32</v>
      </c>
      <c r="G70" s="648">
        <v>45.14</v>
      </c>
      <c r="H70" s="648">
        <v>72.040000000000006</v>
      </c>
      <c r="I70" s="648">
        <v>100.26</v>
      </c>
      <c r="J70" s="648">
        <v>176.33</v>
      </c>
    </row>
    <row r="71" spans="1:11" s="140" customFormat="1" ht="26.25" customHeight="1" x14ac:dyDescent="0.35">
      <c r="A71" s="144"/>
      <c r="B71" s="145" t="s">
        <v>59</v>
      </c>
      <c r="C71" s="139"/>
      <c r="D71" s="128"/>
      <c r="E71" s="69">
        <v>16662677.939999999</v>
      </c>
      <c r="F71" s="69">
        <v>115.99</v>
      </c>
      <c r="G71" s="646">
        <v>135.49</v>
      </c>
      <c r="H71" s="646">
        <v>98.66</v>
      </c>
      <c r="I71" s="646">
        <v>83.95</v>
      </c>
      <c r="J71" s="646" t="s">
        <v>106</v>
      </c>
    </row>
    <row r="72" spans="1:11" s="140" customFormat="1" ht="26.25" customHeight="1" x14ac:dyDescent="0.35">
      <c r="B72" s="140" t="s">
        <v>58</v>
      </c>
      <c r="D72" s="128"/>
      <c r="E72" s="69">
        <v>3650962.83</v>
      </c>
      <c r="F72" s="69">
        <v>25.42</v>
      </c>
      <c r="G72" s="646">
        <v>17.16</v>
      </c>
      <c r="H72" s="646">
        <v>34.9</v>
      </c>
      <c r="I72" s="646">
        <v>38.36</v>
      </c>
      <c r="J72" s="646" t="s">
        <v>106</v>
      </c>
    </row>
    <row r="73" spans="1:11" s="140" customFormat="1" ht="26.25" customHeight="1" x14ac:dyDescent="0.35">
      <c r="B73" s="140" t="s">
        <v>57</v>
      </c>
      <c r="D73" s="128"/>
      <c r="E73" s="69">
        <v>6376215.2400000002</v>
      </c>
      <c r="F73" s="69">
        <v>44.39</v>
      </c>
      <c r="G73" s="646">
        <v>61.76</v>
      </c>
      <c r="H73" s="646">
        <v>27.07</v>
      </c>
      <c r="I73" s="646">
        <v>16.989999999999998</v>
      </c>
      <c r="J73" s="646" t="s">
        <v>106</v>
      </c>
    </row>
    <row r="74" spans="1:11" s="140" customFormat="1" ht="26.25" customHeight="1" x14ac:dyDescent="0.35">
      <c r="B74" s="140" t="s">
        <v>56</v>
      </c>
      <c r="D74" s="128"/>
      <c r="E74" s="69">
        <v>6635499.8700000001</v>
      </c>
      <c r="F74" s="69">
        <v>46.19</v>
      </c>
      <c r="G74" s="649">
        <v>56.56</v>
      </c>
      <c r="H74" s="649">
        <v>36.69</v>
      </c>
      <c r="I74" s="649">
        <v>28.6</v>
      </c>
      <c r="J74" s="649" t="s">
        <v>106</v>
      </c>
    </row>
    <row r="75" spans="1:11" s="140" customFormat="1" ht="26.25" customHeight="1" x14ac:dyDescent="0.45">
      <c r="A75" s="144"/>
      <c r="B75" s="150" t="s">
        <v>28</v>
      </c>
      <c r="C75" s="145"/>
      <c r="D75" s="136"/>
      <c r="E75" s="74">
        <v>301671904.73000002</v>
      </c>
      <c r="F75" s="69">
        <v>2100.0500000000002</v>
      </c>
      <c r="G75" s="647">
        <v>1341.97</v>
      </c>
      <c r="H75" s="647">
        <v>2941.63</v>
      </c>
      <c r="I75" s="647">
        <v>3228.61</v>
      </c>
      <c r="J75" s="647">
        <v>1451.12</v>
      </c>
    </row>
    <row r="76" spans="1:11" s="140" customFormat="1" ht="26.25" customHeight="1" x14ac:dyDescent="0.35">
      <c r="B76" s="149" t="s">
        <v>55</v>
      </c>
      <c r="C76" s="145"/>
      <c r="D76" s="151"/>
      <c r="E76" s="74">
        <v>54376133.609999999</v>
      </c>
      <c r="F76" s="69">
        <v>378.53</v>
      </c>
      <c r="G76" s="646">
        <v>170.48</v>
      </c>
      <c r="H76" s="646">
        <v>670.63</v>
      </c>
      <c r="I76" s="646">
        <v>470.45</v>
      </c>
      <c r="J76" s="646" t="s">
        <v>106</v>
      </c>
    </row>
    <row r="77" spans="1:11" s="140" customFormat="1" ht="26.25" customHeight="1" x14ac:dyDescent="0.35">
      <c r="B77" s="149" t="s">
        <v>54</v>
      </c>
      <c r="C77" s="149"/>
      <c r="D77" s="146"/>
      <c r="E77" s="74">
        <v>22217467.300000001</v>
      </c>
      <c r="F77" s="69">
        <v>154.66</v>
      </c>
      <c r="G77" s="646">
        <v>104.34</v>
      </c>
      <c r="H77" s="646">
        <v>204.1</v>
      </c>
      <c r="I77" s="646">
        <v>240.85</v>
      </c>
      <c r="J77" s="646">
        <v>244.99</v>
      </c>
    </row>
    <row r="78" spans="1:11" s="140" customFormat="1" ht="26.25" customHeight="1" x14ac:dyDescent="0.35">
      <c r="B78" s="149" t="s">
        <v>53</v>
      </c>
      <c r="C78" s="149"/>
      <c r="D78" s="151"/>
      <c r="E78" s="74">
        <v>163131947.16999999</v>
      </c>
      <c r="F78" s="69">
        <v>1135.6199999999999</v>
      </c>
      <c r="G78" s="649">
        <v>785.95</v>
      </c>
      <c r="H78" s="649">
        <v>1518.26</v>
      </c>
      <c r="I78" s="649">
        <v>1713.61</v>
      </c>
      <c r="J78" s="649">
        <v>492.24</v>
      </c>
    </row>
    <row r="79" spans="1:11" s="140" customFormat="1" ht="26.25" customHeight="1" x14ac:dyDescent="0.35">
      <c r="B79" s="140" t="s">
        <v>3</v>
      </c>
      <c r="C79" s="142"/>
      <c r="D79" s="152"/>
    </row>
    <row r="80" spans="1:11" s="140" customFormat="1" ht="26.25" customHeight="1" x14ac:dyDescent="0.45">
      <c r="B80" s="140" t="s">
        <v>52</v>
      </c>
      <c r="C80" s="142"/>
      <c r="D80" s="152"/>
      <c r="E80" s="70">
        <v>12135737.029999999</v>
      </c>
      <c r="F80" s="70">
        <v>84.48</v>
      </c>
      <c r="G80" s="648">
        <v>63.77</v>
      </c>
      <c r="H80" s="648">
        <v>105.68</v>
      </c>
      <c r="I80" s="648">
        <v>129.22999999999999</v>
      </c>
      <c r="J80" s="648" t="s">
        <v>106</v>
      </c>
    </row>
    <row r="81" spans="1:11" x14ac:dyDescent="0.5">
      <c r="A81" s="109" t="s">
        <v>293</v>
      </c>
      <c r="D81" s="111"/>
      <c r="E81" s="111"/>
      <c r="J81" s="112"/>
    </row>
    <row r="82" spans="1:11" ht="29.25" customHeight="1" x14ac:dyDescent="0.35">
      <c r="A82" s="109"/>
      <c r="J82" s="114" t="s">
        <v>294</v>
      </c>
      <c r="K82" s="115"/>
    </row>
    <row r="83" spans="1:11" ht="27" customHeight="1" x14ac:dyDescent="0.5">
      <c r="A83" s="116"/>
      <c r="B83" s="116"/>
      <c r="C83" s="116"/>
      <c r="D83" s="117"/>
      <c r="E83" s="652" t="s">
        <v>103</v>
      </c>
      <c r="F83" s="652"/>
      <c r="G83" s="652" t="s">
        <v>102</v>
      </c>
      <c r="H83" s="652"/>
      <c r="I83" s="652"/>
      <c r="J83" s="652"/>
    </row>
    <row r="84" spans="1:11" ht="21.75" customHeight="1" x14ac:dyDescent="0.5">
      <c r="A84" s="651" t="s">
        <v>1</v>
      </c>
      <c r="B84" s="651"/>
      <c r="C84" s="651"/>
      <c r="D84" s="651"/>
      <c r="E84" s="119" t="s">
        <v>15</v>
      </c>
      <c r="F84" s="120" t="s">
        <v>16</v>
      </c>
      <c r="G84" s="660" t="s">
        <v>99</v>
      </c>
      <c r="H84" s="661" t="s">
        <v>100</v>
      </c>
      <c r="I84" s="661" t="s">
        <v>101</v>
      </c>
      <c r="J84" s="662" t="s">
        <v>126</v>
      </c>
    </row>
    <row r="85" spans="1:11" ht="24.75" customHeight="1" x14ac:dyDescent="0.5">
      <c r="D85" s="118"/>
      <c r="E85" s="119"/>
      <c r="F85" s="120" t="s">
        <v>0</v>
      </c>
      <c r="G85" s="655"/>
      <c r="H85" s="657"/>
      <c r="I85" s="657"/>
      <c r="J85" s="659"/>
    </row>
    <row r="86" spans="1:11" s="138" customFormat="1" ht="18" customHeight="1" x14ac:dyDescent="0.5">
      <c r="A86" s="653">
        <v>1</v>
      </c>
      <c r="B86" s="653"/>
      <c r="C86" s="653"/>
      <c r="D86" s="635"/>
      <c r="E86" s="639">
        <v>2</v>
      </c>
      <c r="F86" s="639">
        <v>3</v>
      </c>
      <c r="G86" s="639">
        <v>4</v>
      </c>
      <c r="H86" s="639">
        <v>5</v>
      </c>
      <c r="I86" s="639">
        <v>6</v>
      </c>
      <c r="J86" s="639">
        <v>7</v>
      </c>
      <c r="K86" s="636"/>
    </row>
    <row r="87" spans="1:11" s="140" customFormat="1" ht="26.25" customHeight="1" x14ac:dyDescent="0.45">
      <c r="B87" s="140" t="s">
        <v>51</v>
      </c>
      <c r="C87" s="142"/>
      <c r="D87" s="152"/>
      <c r="E87" s="70">
        <v>49810619.630000003</v>
      </c>
      <c r="F87" s="70">
        <v>346.75</v>
      </c>
      <c r="G87" s="648">
        <v>217.43</v>
      </c>
      <c r="H87" s="648">
        <v>442.97</v>
      </c>
      <c r="I87" s="648">
        <v>674.47</v>
      </c>
      <c r="J87" s="648">
        <v>713.89</v>
      </c>
    </row>
    <row r="88" spans="1:11" s="140" customFormat="1" ht="26.25" customHeight="1" x14ac:dyDescent="0.45">
      <c r="A88" s="144"/>
      <c r="B88" s="139" t="s">
        <v>50</v>
      </c>
      <c r="C88" s="139"/>
      <c r="D88" s="122"/>
      <c r="E88" s="70">
        <v>16183405.75</v>
      </c>
      <c r="F88" s="70">
        <v>112.66</v>
      </c>
      <c r="G88" s="649">
        <v>51.05</v>
      </c>
      <c r="H88" s="649">
        <v>163.04</v>
      </c>
      <c r="I88" s="649">
        <v>242.51</v>
      </c>
      <c r="J88" s="649">
        <v>370.03</v>
      </c>
    </row>
    <row r="89" spans="1:11" s="140" customFormat="1" ht="26.25" customHeight="1" x14ac:dyDescent="0.5">
      <c r="A89" s="144"/>
      <c r="B89" s="139" t="s">
        <v>49</v>
      </c>
      <c r="C89" s="139"/>
      <c r="D89" s="124"/>
      <c r="E89" s="70">
        <v>32147941.899999999</v>
      </c>
      <c r="F89" s="70">
        <v>223.79</v>
      </c>
      <c r="G89" s="650">
        <v>211.16</v>
      </c>
      <c r="H89" s="650">
        <v>243.7</v>
      </c>
      <c r="I89" s="650">
        <v>230.3</v>
      </c>
      <c r="J89" s="650">
        <v>109.96</v>
      </c>
    </row>
    <row r="90" spans="1:11" s="140" customFormat="1" ht="26.25" customHeight="1" x14ac:dyDescent="0.5">
      <c r="B90" s="140" t="s">
        <v>48</v>
      </c>
      <c r="D90" s="125"/>
      <c r="E90" s="70">
        <v>464399.11</v>
      </c>
      <c r="F90" s="70">
        <v>3.23</v>
      </c>
      <c r="G90" s="650">
        <v>6.06</v>
      </c>
      <c r="H90" s="650" t="s">
        <v>106</v>
      </c>
      <c r="I90" s="650" t="s">
        <v>106</v>
      </c>
      <c r="J90" s="650" t="s">
        <v>106</v>
      </c>
    </row>
    <row r="91" spans="1:11" s="140" customFormat="1" ht="26.25" customHeight="1" x14ac:dyDescent="0.35">
      <c r="B91" s="140" t="s">
        <v>11</v>
      </c>
      <c r="D91" s="126"/>
      <c r="E91" s="121" t="s">
        <v>107</v>
      </c>
      <c r="F91" s="121" t="s">
        <v>107</v>
      </c>
      <c r="G91" s="121" t="s">
        <v>107</v>
      </c>
      <c r="H91" s="121" t="s">
        <v>107</v>
      </c>
      <c r="I91" s="121" t="s">
        <v>107</v>
      </c>
      <c r="J91" s="121" t="s">
        <v>107</v>
      </c>
    </row>
    <row r="92" spans="1:11" s="140" customFormat="1" ht="26.25" customHeight="1" x14ac:dyDescent="0.45">
      <c r="B92" s="140" t="s">
        <v>47</v>
      </c>
      <c r="D92" s="125"/>
      <c r="E92" s="70">
        <v>395477.7</v>
      </c>
      <c r="F92" s="70">
        <v>2.75</v>
      </c>
      <c r="G92" s="70">
        <v>1.01</v>
      </c>
      <c r="H92" s="70">
        <v>4.1500000000000004</v>
      </c>
      <c r="I92" s="70">
        <v>7.58</v>
      </c>
      <c r="J92" s="70" t="s">
        <v>106</v>
      </c>
    </row>
    <row r="93" spans="1:11" s="140" customFormat="1" ht="26.25" customHeight="1" x14ac:dyDescent="0.45">
      <c r="B93" s="140" t="s">
        <v>46</v>
      </c>
      <c r="D93" s="125"/>
      <c r="E93" s="70">
        <v>49289.22</v>
      </c>
      <c r="F93" s="70">
        <v>0.34</v>
      </c>
      <c r="G93" s="70" t="s">
        <v>106</v>
      </c>
      <c r="H93" s="70">
        <v>0.52</v>
      </c>
      <c r="I93" s="70">
        <v>1.64</v>
      </c>
      <c r="J93" s="70" t="s">
        <v>106</v>
      </c>
    </row>
    <row r="94" spans="1:11" s="140" customFormat="1" ht="26.25" customHeight="1" x14ac:dyDescent="0.35">
      <c r="B94" s="140" t="s">
        <v>13</v>
      </c>
      <c r="D94" s="125"/>
      <c r="E94" s="121" t="s">
        <v>107</v>
      </c>
      <c r="F94" s="121" t="s">
        <v>107</v>
      </c>
      <c r="G94" s="121" t="s">
        <v>107</v>
      </c>
      <c r="H94" s="121" t="s">
        <v>107</v>
      </c>
      <c r="I94" s="121" t="s">
        <v>107</v>
      </c>
      <c r="J94" s="121" t="s">
        <v>107</v>
      </c>
    </row>
    <row r="95" spans="1:11" s="140" customFormat="1" ht="26.25" customHeight="1" x14ac:dyDescent="0.5">
      <c r="B95" s="140" t="s">
        <v>45</v>
      </c>
      <c r="D95" s="125"/>
      <c r="E95" s="70">
        <v>31238775.879999999</v>
      </c>
      <c r="F95" s="70">
        <v>217.46</v>
      </c>
      <c r="G95" s="650">
        <v>204.1</v>
      </c>
      <c r="H95" s="650">
        <v>239.03</v>
      </c>
      <c r="I95" s="650">
        <v>221.08</v>
      </c>
      <c r="J95" s="650">
        <v>109.96</v>
      </c>
    </row>
    <row r="96" spans="1:11" s="140" customFormat="1" ht="26.25" customHeight="1" x14ac:dyDescent="0.35">
      <c r="A96" s="144"/>
      <c r="B96" s="139" t="s">
        <v>12</v>
      </c>
      <c r="D96" s="125"/>
      <c r="E96" s="121" t="s">
        <v>107</v>
      </c>
      <c r="F96" s="121" t="s">
        <v>107</v>
      </c>
      <c r="G96" s="121" t="s">
        <v>107</v>
      </c>
      <c r="H96" s="121" t="s">
        <v>107</v>
      </c>
      <c r="I96" s="121" t="s">
        <v>107</v>
      </c>
      <c r="J96" s="121" t="s">
        <v>107</v>
      </c>
    </row>
    <row r="97" spans="1:11" s="140" customFormat="1" ht="26.25" customHeight="1" x14ac:dyDescent="0.5">
      <c r="B97" s="139" t="s">
        <v>43</v>
      </c>
      <c r="C97" s="139"/>
      <c r="D97" s="122"/>
      <c r="E97" s="69">
        <v>22343189.579999998</v>
      </c>
      <c r="F97" s="69">
        <v>155.54</v>
      </c>
      <c r="G97" s="650">
        <v>191.55</v>
      </c>
      <c r="H97" s="650">
        <v>146.62</v>
      </c>
      <c r="I97" s="650" t="s">
        <v>106</v>
      </c>
      <c r="J97" s="650" t="s">
        <v>106</v>
      </c>
    </row>
    <row r="98" spans="1:11" s="140" customFormat="1" ht="75" customHeight="1" x14ac:dyDescent="0.35">
      <c r="B98" s="139"/>
      <c r="C98" s="139"/>
      <c r="D98" s="122"/>
      <c r="E98" s="121"/>
      <c r="F98" s="121"/>
      <c r="G98" s="121"/>
      <c r="H98" s="121"/>
      <c r="I98" s="121"/>
      <c r="J98" s="121"/>
    </row>
    <row r="99" spans="1:11" x14ac:dyDescent="0.5">
      <c r="A99" s="109" t="s">
        <v>293</v>
      </c>
      <c r="D99" s="111"/>
      <c r="E99" s="111"/>
      <c r="J99" s="112"/>
    </row>
    <row r="100" spans="1:11" ht="29.25" customHeight="1" x14ac:dyDescent="0.35">
      <c r="A100" s="109"/>
      <c r="J100" s="114" t="s">
        <v>294</v>
      </c>
      <c r="K100" s="115"/>
    </row>
    <row r="101" spans="1:11" ht="27" customHeight="1" x14ac:dyDescent="0.5">
      <c r="A101" s="116"/>
      <c r="B101" s="116"/>
      <c r="C101" s="116"/>
      <c r="D101" s="117"/>
      <c r="E101" s="652" t="s">
        <v>103</v>
      </c>
      <c r="F101" s="652"/>
      <c r="G101" s="652" t="s">
        <v>102</v>
      </c>
      <c r="H101" s="652"/>
      <c r="I101" s="652"/>
      <c r="J101" s="652"/>
    </row>
    <row r="102" spans="1:11" ht="21.75" customHeight="1" x14ac:dyDescent="0.5">
      <c r="A102" s="651" t="s">
        <v>1</v>
      </c>
      <c r="B102" s="651"/>
      <c r="C102" s="651"/>
      <c r="D102" s="651"/>
      <c r="E102" s="119" t="s">
        <v>15</v>
      </c>
      <c r="F102" s="120" t="s">
        <v>16</v>
      </c>
      <c r="G102" s="660" t="s">
        <v>99</v>
      </c>
      <c r="H102" s="661" t="s">
        <v>100</v>
      </c>
      <c r="I102" s="661" t="s">
        <v>101</v>
      </c>
      <c r="J102" s="662" t="s">
        <v>126</v>
      </c>
    </row>
    <row r="103" spans="1:11" ht="24.75" customHeight="1" x14ac:dyDescent="0.5">
      <c r="D103" s="118"/>
      <c r="E103" s="119"/>
      <c r="F103" s="120" t="s">
        <v>0</v>
      </c>
      <c r="G103" s="655"/>
      <c r="H103" s="657"/>
      <c r="I103" s="657"/>
      <c r="J103" s="659"/>
    </row>
    <row r="104" spans="1:11" s="138" customFormat="1" ht="18" customHeight="1" x14ac:dyDescent="0.5">
      <c r="A104" s="653">
        <v>1</v>
      </c>
      <c r="B104" s="653"/>
      <c r="C104" s="653"/>
      <c r="D104" s="635"/>
      <c r="E104" s="639">
        <v>2</v>
      </c>
      <c r="F104" s="639">
        <v>3</v>
      </c>
      <c r="G104" s="639">
        <v>4</v>
      </c>
      <c r="H104" s="639">
        <v>5</v>
      </c>
      <c r="I104" s="639">
        <v>6</v>
      </c>
      <c r="J104" s="639">
        <v>7</v>
      </c>
      <c r="K104" s="636"/>
    </row>
    <row r="105" spans="1:11" s="140" customFormat="1" ht="32.25" customHeight="1" x14ac:dyDescent="0.5">
      <c r="A105" s="144"/>
      <c r="B105" s="139" t="s">
        <v>44</v>
      </c>
      <c r="C105" s="139"/>
      <c r="D105" s="127"/>
      <c r="E105" s="70">
        <v>180831958.81</v>
      </c>
      <c r="F105" s="70">
        <v>1258.8399999999999</v>
      </c>
      <c r="G105" s="650">
        <v>1104.25</v>
      </c>
      <c r="H105" s="650">
        <v>1427.88</v>
      </c>
      <c r="I105" s="650">
        <v>1544.29</v>
      </c>
      <c r="J105" s="650">
        <v>690.61</v>
      </c>
    </row>
    <row r="106" spans="1:11" s="140" customFormat="1" ht="30.75" customHeight="1" x14ac:dyDescent="0.5">
      <c r="B106" s="140" t="s">
        <v>42</v>
      </c>
      <c r="D106" s="128"/>
      <c r="E106" s="70">
        <v>2694318.1</v>
      </c>
      <c r="F106" s="70">
        <v>18.760000000000002</v>
      </c>
      <c r="G106" s="650">
        <v>34.47</v>
      </c>
      <c r="H106" s="650">
        <v>0.91</v>
      </c>
      <c r="I106" s="650">
        <v>0.26</v>
      </c>
      <c r="J106" s="650" t="s">
        <v>106</v>
      </c>
    </row>
    <row r="107" spans="1:11" s="140" customFormat="1" ht="30.75" customHeight="1" x14ac:dyDescent="0.45">
      <c r="B107" s="140" t="s">
        <v>41</v>
      </c>
      <c r="D107" s="128"/>
      <c r="E107" s="70" t="s">
        <v>106</v>
      </c>
      <c r="F107" s="70" t="s">
        <v>106</v>
      </c>
      <c r="G107" s="647" t="s">
        <v>106</v>
      </c>
      <c r="H107" s="647" t="s">
        <v>106</v>
      </c>
      <c r="I107" s="647" t="s">
        <v>106</v>
      </c>
      <c r="J107" s="647" t="s">
        <v>106</v>
      </c>
    </row>
    <row r="108" spans="1:11" s="140" customFormat="1" ht="30.75" customHeight="1" x14ac:dyDescent="0.45">
      <c r="B108" s="140" t="s">
        <v>40</v>
      </c>
      <c r="D108" s="128"/>
      <c r="E108" s="70">
        <v>52628591.609999999</v>
      </c>
      <c r="F108" s="70">
        <v>366.37</v>
      </c>
      <c r="G108" s="69">
        <v>441.29</v>
      </c>
      <c r="H108" s="69">
        <v>324.33999999999997</v>
      </c>
      <c r="I108" s="69">
        <v>138.87</v>
      </c>
      <c r="J108" s="69" t="s">
        <v>106</v>
      </c>
    </row>
    <row r="109" spans="1:11" s="140" customFormat="1" ht="30.75" customHeight="1" x14ac:dyDescent="0.5">
      <c r="B109" s="140" t="s">
        <v>39</v>
      </c>
      <c r="D109" s="128"/>
      <c r="E109" s="70">
        <v>3209137.1</v>
      </c>
      <c r="F109" s="70">
        <v>22.34</v>
      </c>
      <c r="G109" s="650">
        <v>17.3</v>
      </c>
      <c r="H109" s="650">
        <v>1.34</v>
      </c>
      <c r="I109" s="650">
        <v>135.53</v>
      </c>
      <c r="J109" s="650" t="s">
        <v>106</v>
      </c>
    </row>
    <row r="110" spans="1:11" s="140" customFormat="1" ht="30.75" customHeight="1" x14ac:dyDescent="0.5">
      <c r="B110" s="140" t="s">
        <v>38</v>
      </c>
      <c r="D110" s="128"/>
      <c r="E110" s="70">
        <v>24241045.440000001</v>
      </c>
      <c r="F110" s="70">
        <v>168.75</v>
      </c>
      <c r="G110" s="650">
        <v>137.88999999999999</v>
      </c>
      <c r="H110" s="650">
        <v>193.11</v>
      </c>
      <c r="I110" s="650">
        <v>234.12</v>
      </c>
      <c r="J110" s="650">
        <v>327.49</v>
      </c>
    </row>
    <row r="111" spans="1:11" s="140" customFormat="1" ht="30.75" customHeight="1" x14ac:dyDescent="0.35">
      <c r="B111" s="140" t="s">
        <v>4</v>
      </c>
      <c r="D111" s="128"/>
      <c r="E111" s="121" t="s">
        <v>107</v>
      </c>
      <c r="F111" s="121" t="s">
        <v>107</v>
      </c>
      <c r="G111" s="121" t="s">
        <v>107</v>
      </c>
      <c r="H111" s="121" t="s">
        <v>107</v>
      </c>
      <c r="I111" s="121" t="s">
        <v>107</v>
      </c>
      <c r="J111" s="121" t="s">
        <v>107</v>
      </c>
    </row>
    <row r="112" spans="1:11" s="140" customFormat="1" ht="30.75" customHeight="1" x14ac:dyDescent="0.5">
      <c r="B112" s="140" t="s">
        <v>37</v>
      </c>
      <c r="D112" s="128"/>
      <c r="E112" s="70">
        <v>66789435.109999999</v>
      </c>
      <c r="F112" s="70">
        <v>464.95</v>
      </c>
      <c r="G112" s="650">
        <v>352.74</v>
      </c>
      <c r="H112" s="650">
        <v>596.96</v>
      </c>
      <c r="I112" s="650">
        <v>603.51</v>
      </c>
      <c r="J112" s="650">
        <v>363.12</v>
      </c>
    </row>
    <row r="113" spans="1:11" s="140" customFormat="1" ht="30.75" customHeight="1" x14ac:dyDescent="0.5">
      <c r="B113" s="140" t="s">
        <v>36</v>
      </c>
      <c r="D113" s="128"/>
      <c r="E113" s="70">
        <v>10027724.939999999</v>
      </c>
      <c r="F113" s="70">
        <v>69.81</v>
      </c>
      <c r="G113" s="650">
        <v>43.54</v>
      </c>
      <c r="H113" s="650">
        <v>101.82</v>
      </c>
      <c r="I113" s="650">
        <v>102.7</v>
      </c>
      <c r="J113" s="650" t="s">
        <v>106</v>
      </c>
    </row>
    <row r="114" spans="1:11" s="140" customFormat="1" ht="30.75" customHeight="1" x14ac:dyDescent="0.5">
      <c r="B114" s="140" t="s">
        <v>35</v>
      </c>
      <c r="D114" s="128"/>
      <c r="E114" s="70">
        <v>21241706.510000002</v>
      </c>
      <c r="F114" s="70">
        <v>147.87</v>
      </c>
      <c r="G114" s="650">
        <v>77.02</v>
      </c>
      <c r="H114" s="650">
        <v>209.4</v>
      </c>
      <c r="I114" s="650">
        <v>329.29</v>
      </c>
      <c r="J114" s="650" t="s">
        <v>106</v>
      </c>
    </row>
    <row r="115" spans="1:11" s="140" customFormat="1" ht="30.75" customHeight="1" x14ac:dyDescent="0.5">
      <c r="B115" s="140" t="s">
        <v>34</v>
      </c>
      <c r="D115" s="129"/>
      <c r="E115" s="70" t="s">
        <v>106</v>
      </c>
      <c r="F115" s="70" t="s">
        <v>106</v>
      </c>
      <c r="G115" s="650" t="s">
        <v>106</v>
      </c>
      <c r="H115" s="650" t="s">
        <v>106</v>
      </c>
      <c r="I115" s="650" t="s">
        <v>106</v>
      </c>
      <c r="J115" s="650" t="s">
        <v>106</v>
      </c>
    </row>
    <row r="116" spans="1:11" s="140" customFormat="1" ht="41.25" customHeight="1" x14ac:dyDescent="0.35">
      <c r="D116" s="129"/>
      <c r="E116" s="121"/>
      <c r="F116" s="121"/>
      <c r="G116" s="121"/>
      <c r="H116" s="121"/>
      <c r="I116" s="121"/>
      <c r="J116" s="121"/>
    </row>
    <row r="117" spans="1:11" x14ac:dyDescent="0.5">
      <c r="A117" s="109" t="s">
        <v>293</v>
      </c>
      <c r="D117" s="111"/>
      <c r="E117" s="111"/>
      <c r="J117" s="112"/>
    </row>
    <row r="118" spans="1:11" ht="29.25" customHeight="1" x14ac:dyDescent="0.35">
      <c r="A118" s="109"/>
      <c r="J118" s="114" t="s">
        <v>294</v>
      </c>
      <c r="K118" s="115"/>
    </row>
    <row r="119" spans="1:11" ht="27" customHeight="1" x14ac:dyDescent="0.5">
      <c r="A119" s="116"/>
      <c r="B119" s="116"/>
      <c r="C119" s="116"/>
      <c r="D119" s="117"/>
      <c r="E119" s="652" t="s">
        <v>103</v>
      </c>
      <c r="F119" s="652"/>
      <c r="G119" s="652" t="s">
        <v>102</v>
      </c>
      <c r="H119" s="652"/>
      <c r="I119" s="652"/>
      <c r="J119" s="652"/>
    </row>
    <row r="120" spans="1:11" ht="21.75" customHeight="1" x14ac:dyDescent="0.5">
      <c r="A120" s="651" t="s">
        <v>1</v>
      </c>
      <c r="B120" s="651"/>
      <c r="C120" s="651"/>
      <c r="D120" s="651"/>
      <c r="E120" s="119" t="s">
        <v>15</v>
      </c>
      <c r="F120" s="120" t="s">
        <v>16</v>
      </c>
      <c r="G120" s="660" t="s">
        <v>99</v>
      </c>
      <c r="H120" s="661" t="s">
        <v>100</v>
      </c>
      <c r="I120" s="661" t="s">
        <v>101</v>
      </c>
      <c r="J120" s="662" t="s">
        <v>126</v>
      </c>
    </row>
    <row r="121" spans="1:11" ht="24.75" customHeight="1" x14ac:dyDescent="0.5">
      <c r="D121" s="118"/>
      <c r="E121" s="119"/>
      <c r="F121" s="120" t="s">
        <v>0</v>
      </c>
      <c r="G121" s="655"/>
      <c r="H121" s="657"/>
      <c r="I121" s="657"/>
      <c r="J121" s="659"/>
    </row>
    <row r="122" spans="1:11" s="138" customFormat="1" ht="18" customHeight="1" x14ac:dyDescent="0.5">
      <c r="A122" s="653">
        <v>1</v>
      </c>
      <c r="B122" s="653"/>
      <c r="C122" s="653"/>
      <c r="D122" s="635"/>
      <c r="E122" s="639">
        <v>2</v>
      </c>
      <c r="F122" s="639">
        <v>3</v>
      </c>
      <c r="G122" s="639">
        <v>4</v>
      </c>
      <c r="H122" s="639">
        <v>5</v>
      </c>
      <c r="I122" s="639">
        <v>6</v>
      </c>
      <c r="J122" s="639">
        <v>7</v>
      </c>
      <c r="K122" s="636"/>
    </row>
    <row r="123" spans="1:11" s="140" customFormat="1" ht="26.25" customHeight="1" x14ac:dyDescent="0.5">
      <c r="B123" s="139" t="s">
        <v>33</v>
      </c>
      <c r="C123" s="139"/>
      <c r="D123" s="123"/>
      <c r="E123" s="70">
        <v>1519286735.0999999</v>
      </c>
      <c r="F123" s="70">
        <v>10576.31</v>
      </c>
      <c r="G123" s="650">
        <v>8024.92</v>
      </c>
      <c r="H123" s="650">
        <v>12952.2</v>
      </c>
      <c r="I123" s="650">
        <v>15654.03</v>
      </c>
      <c r="J123" s="650">
        <v>13234.5</v>
      </c>
    </row>
    <row r="124" spans="1:11" s="140" customFormat="1" ht="26.25" customHeight="1" x14ac:dyDescent="0.35">
      <c r="B124" s="139" t="s">
        <v>20</v>
      </c>
      <c r="C124" s="139"/>
      <c r="D124" s="123"/>
      <c r="E124" s="121" t="s">
        <v>107</v>
      </c>
      <c r="F124" s="121" t="s">
        <v>107</v>
      </c>
      <c r="G124" s="121" t="s">
        <v>107</v>
      </c>
      <c r="H124" s="121" t="s">
        <v>107</v>
      </c>
      <c r="I124" s="121" t="s">
        <v>107</v>
      </c>
      <c r="J124" s="121" t="s">
        <v>107</v>
      </c>
    </row>
    <row r="125" spans="1:11" s="140" customFormat="1" ht="26.25" customHeight="1" x14ac:dyDescent="0.5">
      <c r="B125" s="140" t="s">
        <v>32</v>
      </c>
      <c r="D125" s="131"/>
      <c r="E125" s="70">
        <v>2011364.29</v>
      </c>
      <c r="F125" s="70">
        <v>14</v>
      </c>
      <c r="G125" s="650">
        <v>26.23</v>
      </c>
      <c r="H125" s="650" t="s">
        <v>106</v>
      </c>
      <c r="I125" s="650" t="s">
        <v>106</v>
      </c>
      <c r="J125" s="650" t="s">
        <v>106</v>
      </c>
    </row>
    <row r="126" spans="1:11" s="140" customFormat="1" ht="26.25" customHeight="1" x14ac:dyDescent="0.5">
      <c r="B126" s="140" t="s">
        <v>29</v>
      </c>
      <c r="D126" s="128"/>
      <c r="E126" s="70">
        <v>494604924.85000002</v>
      </c>
      <c r="F126" s="70">
        <v>3443.13</v>
      </c>
      <c r="G126" s="650">
        <v>2333.09</v>
      </c>
      <c r="H126" s="650">
        <v>4355.41</v>
      </c>
      <c r="I126" s="650">
        <v>5974.51</v>
      </c>
      <c r="J126" s="650">
        <v>6060.56</v>
      </c>
    </row>
    <row r="127" spans="1:11" s="140" customFormat="1" ht="26.25" customHeight="1" x14ac:dyDescent="0.5">
      <c r="B127" s="140" t="s">
        <v>31</v>
      </c>
      <c r="D127" s="128"/>
      <c r="E127" s="70">
        <v>542531693.03999996</v>
      </c>
      <c r="F127" s="70">
        <v>3776.76</v>
      </c>
      <c r="G127" s="650">
        <v>2655.08</v>
      </c>
      <c r="H127" s="650">
        <v>4961.12</v>
      </c>
      <c r="I127" s="650">
        <v>5629.12</v>
      </c>
      <c r="J127" s="650">
        <v>3347.89</v>
      </c>
    </row>
    <row r="128" spans="1:11" s="140" customFormat="1" ht="26.25" customHeight="1" x14ac:dyDescent="0.35">
      <c r="B128" s="140" t="s">
        <v>21</v>
      </c>
      <c r="D128" s="128"/>
      <c r="E128" s="121" t="s">
        <v>107</v>
      </c>
      <c r="F128" s="121" t="s">
        <v>107</v>
      </c>
      <c r="G128" s="121" t="s">
        <v>107</v>
      </c>
      <c r="H128" s="121" t="s">
        <v>107</v>
      </c>
      <c r="I128" s="121" t="s">
        <v>107</v>
      </c>
      <c r="J128" s="121" t="s">
        <v>107</v>
      </c>
    </row>
    <row r="129" spans="1:10" s="140" customFormat="1" ht="26.25" customHeight="1" x14ac:dyDescent="0.35">
      <c r="B129" s="139" t="s">
        <v>23</v>
      </c>
      <c r="D129" s="128"/>
      <c r="E129" s="121" t="s">
        <v>107</v>
      </c>
      <c r="F129" s="121" t="s">
        <v>107</v>
      </c>
      <c r="G129" s="121" t="s">
        <v>107</v>
      </c>
      <c r="H129" s="121" t="s">
        <v>107</v>
      </c>
      <c r="I129" s="121" t="s">
        <v>107</v>
      </c>
      <c r="J129" s="121" t="s">
        <v>107</v>
      </c>
    </row>
    <row r="130" spans="1:10" s="140" customFormat="1" ht="26.25" customHeight="1" x14ac:dyDescent="0.5">
      <c r="B130" s="140" t="s">
        <v>30</v>
      </c>
      <c r="D130" s="128"/>
      <c r="E130" s="70">
        <v>231975233.50999999</v>
      </c>
      <c r="F130" s="70">
        <v>1614.86</v>
      </c>
      <c r="G130" s="650">
        <v>1577.86</v>
      </c>
      <c r="H130" s="650">
        <v>1695.22</v>
      </c>
      <c r="I130" s="650">
        <v>1600.78</v>
      </c>
      <c r="J130" s="650">
        <v>772.65</v>
      </c>
    </row>
    <row r="131" spans="1:10" s="140" customFormat="1" ht="26.25" customHeight="1" x14ac:dyDescent="0.35">
      <c r="B131" s="140" t="s">
        <v>22</v>
      </c>
      <c r="D131" s="128"/>
      <c r="E131" s="121" t="s">
        <v>107</v>
      </c>
      <c r="F131" s="121" t="s">
        <v>107</v>
      </c>
      <c r="G131" s="121" t="s">
        <v>107</v>
      </c>
      <c r="H131" s="121" t="s">
        <v>107</v>
      </c>
      <c r="I131" s="121" t="s">
        <v>107</v>
      </c>
      <c r="J131" s="121" t="s">
        <v>107</v>
      </c>
    </row>
    <row r="132" spans="1:10" s="140" customFormat="1" ht="26.25" customHeight="1" x14ac:dyDescent="0.5">
      <c r="B132" s="140" t="s">
        <v>29</v>
      </c>
      <c r="C132" s="139"/>
      <c r="D132" s="122"/>
      <c r="E132" s="70">
        <v>224720682.75999999</v>
      </c>
      <c r="F132" s="70">
        <v>1564.36</v>
      </c>
      <c r="G132" s="650">
        <v>1256.97</v>
      </c>
      <c r="H132" s="650">
        <v>1791.57</v>
      </c>
      <c r="I132" s="650">
        <v>2294.1</v>
      </c>
      <c r="J132" s="650">
        <v>2968</v>
      </c>
    </row>
    <row r="133" spans="1:10" s="140" customFormat="1" ht="26.25" customHeight="1" x14ac:dyDescent="0.5">
      <c r="B133" s="140" t="s">
        <v>31</v>
      </c>
      <c r="D133" s="128"/>
      <c r="E133" s="70">
        <v>23442836.649999999</v>
      </c>
      <c r="F133" s="70">
        <v>163.19</v>
      </c>
      <c r="G133" s="650">
        <v>175.69</v>
      </c>
      <c r="H133" s="650">
        <v>148.88999999999999</v>
      </c>
      <c r="I133" s="650">
        <v>155.51</v>
      </c>
      <c r="J133" s="650">
        <v>85.4</v>
      </c>
    </row>
    <row r="134" spans="1:10" s="140" customFormat="1" ht="26.25" customHeight="1" x14ac:dyDescent="0.35">
      <c r="B134" s="140" t="s">
        <v>24</v>
      </c>
      <c r="D134" s="128"/>
      <c r="E134" s="121"/>
      <c r="F134" s="121"/>
      <c r="G134" s="130"/>
      <c r="H134" s="130"/>
      <c r="I134" s="130"/>
      <c r="J134" s="130"/>
    </row>
    <row r="135" spans="1:10" s="140" customFormat="1" ht="26.25" customHeight="1" x14ac:dyDescent="0.35">
      <c r="A135" s="143"/>
      <c r="B135" s="143"/>
      <c r="C135" s="143"/>
      <c r="D135" s="132"/>
      <c r="E135" s="133"/>
      <c r="F135" s="133"/>
      <c r="G135" s="133"/>
      <c r="H135" s="133"/>
      <c r="I135" s="133"/>
      <c r="J135" s="133"/>
    </row>
    <row r="136" spans="1:10" x14ac:dyDescent="0.35">
      <c r="G136" s="135"/>
      <c r="H136" s="135"/>
      <c r="I136" s="135"/>
      <c r="J136" s="135"/>
    </row>
    <row r="137" spans="1:10" x14ac:dyDescent="0.35">
      <c r="G137" s="134"/>
      <c r="H137" s="134"/>
      <c r="I137" s="134"/>
      <c r="J137" s="134"/>
    </row>
    <row r="138" spans="1:10" x14ac:dyDescent="0.35">
      <c r="G138" s="134"/>
      <c r="H138" s="134"/>
      <c r="I138" s="134"/>
      <c r="J138" s="134"/>
    </row>
    <row r="139" spans="1:10" x14ac:dyDescent="0.35">
      <c r="G139" s="134"/>
      <c r="H139" s="134"/>
      <c r="I139" s="134"/>
      <c r="J139" s="134"/>
    </row>
    <row r="140" spans="1:10" x14ac:dyDescent="0.35">
      <c r="G140" s="135"/>
      <c r="H140" s="135"/>
      <c r="I140" s="135"/>
      <c r="J140" s="135"/>
    </row>
  </sheetData>
  <mergeCells count="56">
    <mergeCell ref="A122:C122"/>
    <mergeCell ref="A104:C104"/>
    <mergeCell ref="E119:F119"/>
    <mergeCell ref="G119:J119"/>
    <mergeCell ref="A120:D120"/>
    <mergeCell ref="G120:G121"/>
    <mergeCell ref="H120:H121"/>
    <mergeCell ref="I120:I121"/>
    <mergeCell ref="J120:J121"/>
    <mergeCell ref="E101:F101"/>
    <mergeCell ref="G101:J101"/>
    <mergeCell ref="A102:D102"/>
    <mergeCell ref="G102:G103"/>
    <mergeCell ref="H102:H103"/>
    <mergeCell ref="I102:I103"/>
    <mergeCell ref="J102:J103"/>
    <mergeCell ref="G63:J63"/>
    <mergeCell ref="E63:F63"/>
    <mergeCell ref="E83:F83"/>
    <mergeCell ref="G83:J83"/>
    <mergeCell ref="A84:D84"/>
    <mergeCell ref="G84:G85"/>
    <mergeCell ref="H84:H85"/>
    <mergeCell ref="I84:I85"/>
    <mergeCell ref="J84:J85"/>
    <mergeCell ref="J64:J65"/>
    <mergeCell ref="I64:I65"/>
    <mergeCell ref="H64:H65"/>
    <mergeCell ref="G64:G65"/>
    <mergeCell ref="A64:D64"/>
    <mergeCell ref="A86:C86"/>
    <mergeCell ref="A66:C66"/>
    <mergeCell ref="A46:C46"/>
    <mergeCell ref="A26:C26"/>
    <mergeCell ref="E43:F43"/>
    <mergeCell ref="G43:J43"/>
    <mergeCell ref="A44:D44"/>
    <mergeCell ref="G44:G45"/>
    <mergeCell ref="H44:H45"/>
    <mergeCell ref="I44:I45"/>
    <mergeCell ref="J44:J45"/>
    <mergeCell ref="E23:F23"/>
    <mergeCell ref="G23:J23"/>
    <mergeCell ref="A24:D24"/>
    <mergeCell ref="G24:G25"/>
    <mergeCell ref="H24:H25"/>
    <mergeCell ref="I24:I25"/>
    <mergeCell ref="J24:J25"/>
    <mergeCell ref="A4:D4"/>
    <mergeCell ref="G3:J3"/>
    <mergeCell ref="E3:F3"/>
    <mergeCell ref="A6:C6"/>
    <mergeCell ref="G4:G5"/>
    <mergeCell ref="H4:H5"/>
    <mergeCell ref="I4:I5"/>
    <mergeCell ref="J4:J5"/>
  </mergeCells>
  <phoneticPr fontId="19" type="noConversion"/>
  <printOptions horizontalCentered="1"/>
  <pageMargins left="0" right="0" top="0.59055118110236204" bottom="0.59055118110236204" header="0.196850393700787" footer="0.35433070866141703"/>
  <pageSetup paperSize="9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opLeftCell="H20" workbookViewId="0">
      <selection activeCell="H23" sqref="H23"/>
    </sheetView>
  </sheetViews>
  <sheetFormatPr defaultRowHeight="23.25" x14ac:dyDescent="0.5"/>
  <cols>
    <col min="1" max="1" width="5.42578125" style="3" customWidth="1"/>
    <col min="2" max="2" width="29" style="3" customWidth="1"/>
    <col min="3" max="3" width="2.42578125" style="3" customWidth="1"/>
    <col min="4" max="4" width="5.140625" style="16" customWidth="1"/>
    <col min="5" max="5" width="23.7109375" style="3" hidden="1" customWidth="1"/>
    <col min="6" max="7" width="11.85546875" style="3" customWidth="1"/>
    <col min="8" max="8" width="9.140625" style="10"/>
    <col min="9" max="9" width="9.140625" style="93"/>
    <col min="10" max="16384" width="9.140625" style="3"/>
  </cols>
  <sheetData>
    <row r="1" spans="1:8" x14ac:dyDescent="0.5">
      <c r="H1" s="3"/>
    </row>
    <row r="2" spans="1:8" x14ac:dyDescent="0.5">
      <c r="A2" s="5" t="s">
        <v>108</v>
      </c>
      <c r="D2" s="66"/>
      <c r="E2" s="66"/>
      <c r="H2" s="3"/>
    </row>
    <row r="3" spans="1:8" x14ac:dyDescent="0.5">
      <c r="A3" s="68" t="s">
        <v>109</v>
      </c>
      <c r="B3" s="58"/>
      <c r="C3" s="58"/>
      <c r="D3" s="67"/>
      <c r="E3" s="67"/>
      <c r="F3" s="58"/>
      <c r="G3" s="58"/>
      <c r="H3" s="3"/>
    </row>
    <row r="4" spans="1:8" x14ac:dyDescent="0.5">
      <c r="A4" s="11"/>
      <c r="H4" s="3"/>
    </row>
    <row r="5" spans="1:8" x14ac:dyDescent="0.5">
      <c r="A5" s="6"/>
      <c r="B5" s="59"/>
      <c r="C5" s="6"/>
      <c r="D5" s="38"/>
      <c r="E5" s="6"/>
      <c r="F5" s="6"/>
      <c r="G5" s="7"/>
      <c r="H5" s="3"/>
    </row>
    <row r="6" spans="1:8" x14ac:dyDescent="0.5">
      <c r="D6" s="67"/>
      <c r="E6" s="664" t="s">
        <v>103</v>
      </c>
      <c r="F6" s="664"/>
      <c r="G6" s="4"/>
      <c r="H6" s="3"/>
    </row>
    <row r="7" spans="1:8" x14ac:dyDescent="0.5">
      <c r="D7" s="67"/>
      <c r="E7" s="665" t="s">
        <v>104</v>
      </c>
      <c r="F7" s="665"/>
      <c r="G7" s="4"/>
      <c r="H7" s="3"/>
    </row>
    <row r="8" spans="1:8" x14ac:dyDescent="0.5">
      <c r="A8" s="663" t="s">
        <v>1</v>
      </c>
      <c r="B8" s="663"/>
      <c r="C8" s="663"/>
      <c r="D8" s="663"/>
      <c r="E8" s="80" t="s">
        <v>15</v>
      </c>
      <c r="F8" s="81" t="s">
        <v>16</v>
      </c>
      <c r="G8" s="81"/>
      <c r="H8" s="3"/>
    </row>
    <row r="9" spans="1:8" x14ac:dyDescent="0.5">
      <c r="D9" s="67"/>
      <c r="E9" s="80" t="s">
        <v>17</v>
      </c>
      <c r="F9" s="81" t="s">
        <v>0</v>
      </c>
      <c r="G9" s="81"/>
      <c r="H9" s="3"/>
    </row>
    <row r="10" spans="1:8" x14ac:dyDescent="0.5">
      <c r="D10" s="67"/>
      <c r="F10" s="84" t="s">
        <v>105</v>
      </c>
      <c r="G10" s="84"/>
      <c r="H10" s="3"/>
    </row>
    <row r="11" spans="1:8" x14ac:dyDescent="0.5">
      <c r="A11" s="666">
        <v>1</v>
      </c>
      <c r="B11" s="666"/>
      <c r="C11" s="666"/>
      <c r="D11" s="45"/>
      <c r="E11" s="85">
        <v>2</v>
      </c>
      <c r="F11" s="85">
        <v>3</v>
      </c>
      <c r="G11" s="89"/>
      <c r="H11" s="3"/>
    </row>
    <row r="12" spans="1:8" hidden="1" x14ac:dyDescent="0.5">
      <c r="A12" s="33" t="s">
        <v>26</v>
      </c>
      <c r="B12" s="34"/>
      <c r="C12" s="34"/>
      <c r="D12" s="82"/>
      <c r="E12" s="71">
        <v>186452</v>
      </c>
      <c r="F12" s="71" t="s">
        <v>106</v>
      </c>
      <c r="G12" s="71"/>
      <c r="H12" s="3"/>
    </row>
    <row r="13" spans="1:8" hidden="1" x14ac:dyDescent="0.5">
      <c r="A13" s="33" t="s">
        <v>27</v>
      </c>
      <c r="B13" s="34"/>
      <c r="C13" s="5"/>
      <c r="D13" s="83"/>
      <c r="E13" s="71">
        <v>511259.63</v>
      </c>
      <c r="F13" s="71" t="s">
        <v>106</v>
      </c>
      <c r="G13" s="71"/>
      <c r="H13" s="3"/>
    </row>
    <row r="14" spans="1:8" hidden="1" x14ac:dyDescent="0.5">
      <c r="A14" s="5" t="s">
        <v>5</v>
      </c>
      <c r="B14" s="5"/>
      <c r="C14" s="5"/>
      <c r="D14" s="46"/>
      <c r="E14" s="77">
        <v>100</v>
      </c>
      <c r="F14" s="78" t="s">
        <v>106</v>
      </c>
      <c r="G14" s="78"/>
      <c r="H14" s="3"/>
    </row>
    <row r="15" spans="1:8" hidden="1" x14ac:dyDescent="0.5">
      <c r="A15" s="62" t="s">
        <v>6</v>
      </c>
      <c r="B15" s="62"/>
      <c r="C15" s="62"/>
      <c r="D15" s="63"/>
      <c r="E15" s="79" t="s">
        <v>107</v>
      </c>
      <c r="F15" s="79">
        <v>2.74</v>
      </c>
      <c r="G15" s="79"/>
      <c r="H15" s="3"/>
    </row>
    <row r="16" spans="1:8" hidden="1" x14ac:dyDescent="0.5">
      <c r="A16" s="60"/>
      <c r="B16" s="60"/>
      <c r="C16" s="60"/>
      <c r="D16" s="61"/>
      <c r="E16" s="73" t="s">
        <v>107</v>
      </c>
      <c r="F16" s="73" t="s">
        <v>107</v>
      </c>
      <c r="G16" s="71"/>
      <c r="H16" s="3"/>
    </row>
    <row r="17" spans="1:13" x14ac:dyDescent="0.5">
      <c r="A17" s="5" t="s">
        <v>98</v>
      </c>
      <c r="B17" s="5"/>
      <c r="C17" s="5"/>
      <c r="D17" s="46"/>
      <c r="E17" s="69">
        <v>2141151807.7</v>
      </c>
      <c r="F17" s="69">
        <v>11483.66</v>
      </c>
      <c r="G17" s="610">
        <f>F17/11484*100</f>
        <v>99.997039359108314</v>
      </c>
    </row>
    <row r="18" spans="1:13" x14ac:dyDescent="0.5">
      <c r="A18" s="5" t="s">
        <v>97</v>
      </c>
      <c r="B18" s="5"/>
      <c r="C18" s="5"/>
      <c r="D18" s="46"/>
      <c r="E18" s="69">
        <v>1895142111.49</v>
      </c>
      <c r="F18" s="69">
        <v>10164.24</v>
      </c>
      <c r="G18" s="610">
        <f t="shared" ref="G18:G81" si="0">F18/11484*100</f>
        <v>88.507836990595607</v>
      </c>
    </row>
    <row r="19" spans="1:13" x14ac:dyDescent="0.5">
      <c r="A19" s="5"/>
      <c r="B19" s="5"/>
      <c r="C19" s="5"/>
      <c r="D19" s="46"/>
      <c r="E19" s="69" t="s">
        <v>107</v>
      </c>
      <c r="F19" s="69" t="s">
        <v>107</v>
      </c>
      <c r="G19" s="610"/>
      <c r="H19" s="3"/>
      <c r="J19" s="86"/>
    </row>
    <row r="20" spans="1:13" x14ac:dyDescent="0.5">
      <c r="A20" s="5"/>
      <c r="B20" s="5"/>
      <c r="C20" s="5"/>
      <c r="D20" s="46"/>
      <c r="E20" s="69"/>
      <c r="F20" s="69"/>
      <c r="G20" s="610">
        <f t="shared" si="0"/>
        <v>0</v>
      </c>
      <c r="H20" s="88">
        <v>11484</v>
      </c>
      <c r="I20" s="93">
        <f>H20/H20*100</f>
        <v>100</v>
      </c>
      <c r="J20" s="10" t="s">
        <v>118</v>
      </c>
      <c r="M20" s="90"/>
    </row>
    <row r="21" spans="1:13" x14ac:dyDescent="0.5">
      <c r="A21" s="5"/>
      <c r="B21" s="5"/>
      <c r="C21" s="5"/>
      <c r="D21" s="46"/>
      <c r="E21" s="69"/>
      <c r="F21" s="69"/>
      <c r="G21" s="610">
        <f t="shared" si="0"/>
        <v>0</v>
      </c>
      <c r="H21" s="88">
        <f>SUM(H22:H30)</f>
        <v>10162.780000000001</v>
      </c>
      <c r="I21" s="634">
        <f>SUM(I22:I30)</f>
        <v>88.382236154649945</v>
      </c>
      <c r="J21" s="10"/>
      <c r="M21" s="90"/>
    </row>
    <row r="22" spans="1:13" x14ac:dyDescent="0.5">
      <c r="A22" s="44" t="s">
        <v>14</v>
      </c>
      <c r="B22" s="5" t="s">
        <v>96</v>
      </c>
      <c r="C22" s="5"/>
      <c r="D22" s="46"/>
      <c r="E22" s="69">
        <v>894937880.34000003</v>
      </c>
      <c r="F22" s="87">
        <v>4799.83</v>
      </c>
      <c r="G22" s="610">
        <f t="shared" si="0"/>
        <v>41.795802856147688</v>
      </c>
      <c r="H22" s="69">
        <v>4874</v>
      </c>
      <c r="I22" s="93">
        <f>H22/H20*100</f>
        <v>42.441657958899334</v>
      </c>
      <c r="J22" s="17" t="s">
        <v>110</v>
      </c>
    </row>
    <row r="23" spans="1:13" x14ac:dyDescent="0.5">
      <c r="A23" s="84" t="s">
        <v>18</v>
      </c>
      <c r="B23" s="5" t="s">
        <v>95</v>
      </c>
      <c r="C23" s="5"/>
      <c r="D23" s="46"/>
      <c r="E23" s="69">
        <v>705127260.08000004</v>
      </c>
      <c r="F23" s="69">
        <v>3781.82</v>
      </c>
      <c r="G23" s="610">
        <f t="shared" si="0"/>
        <v>32.93120863810519</v>
      </c>
      <c r="H23" s="17">
        <v>2024</v>
      </c>
      <c r="I23" s="93">
        <f>H23/H20*100</f>
        <v>17.624521072796934</v>
      </c>
      <c r="J23" s="17" t="s">
        <v>111</v>
      </c>
    </row>
    <row r="24" spans="1:13" x14ac:dyDescent="0.5">
      <c r="B24" s="3" t="s">
        <v>94</v>
      </c>
      <c r="D24" s="47"/>
      <c r="E24" s="69">
        <v>215960522.33000001</v>
      </c>
      <c r="F24" s="69">
        <v>1158.26</v>
      </c>
      <c r="G24" s="610">
        <f t="shared" si="0"/>
        <v>10.085858585858585</v>
      </c>
      <c r="H24" s="17">
        <v>1906</v>
      </c>
      <c r="I24" s="93">
        <f>H24/H20*100</f>
        <v>16.597004528039012</v>
      </c>
      <c r="J24" s="17" t="s">
        <v>112</v>
      </c>
    </row>
    <row r="25" spans="1:13" x14ac:dyDescent="0.5">
      <c r="B25" s="3" t="s">
        <v>93</v>
      </c>
      <c r="D25" s="47"/>
      <c r="E25" s="69">
        <v>146040942.38</v>
      </c>
      <c r="F25" s="69">
        <v>783.26</v>
      </c>
      <c r="G25" s="610">
        <f t="shared" si="0"/>
        <v>6.8204458376872168</v>
      </c>
      <c r="H25" s="90">
        <f>F62+F66</f>
        <v>423.78</v>
      </c>
      <c r="I25" s="93">
        <f>H25/H20*100</f>
        <v>3.6901776384535006</v>
      </c>
      <c r="J25" s="17" t="s">
        <v>113</v>
      </c>
    </row>
    <row r="26" spans="1:13" x14ac:dyDescent="0.5">
      <c r="B26" s="3" t="s">
        <v>92</v>
      </c>
      <c r="D26" s="47"/>
      <c r="E26" s="69">
        <v>76415962.909999996</v>
      </c>
      <c r="F26" s="69">
        <v>409.84</v>
      </c>
      <c r="G26" s="610">
        <f t="shared" si="0"/>
        <v>3.5687913618948102</v>
      </c>
      <c r="H26" s="17">
        <v>341</v>
      </c>
      <c r="I26" s="93">
        <f>H26/H20*100</f>
        <v>2.9693486590038316</v>
      </c>
      <c r="J26" s="17" t="s">
        <v>114</v>
      </c>
    </row>
    <row r="27" spans="1:13" x14ac:dyDescent="0.5">
      <c r="B27" s="3" t="s">
        <v>91</v>
      </c>
      <c r="D27" s="47"/>
      <c r="E27" s="69">
        <v>61847403.799999997</v>
      </c>
      <c r="F27" s="69">
        <v>331.71</v>
      </c>
      <c r="G27" s="610">
        <f t="shared" si="0"/>
        <v>2.8884535005224659</v>
      </c>
      <c r="H27" s="17">
        <v>96</v>
      </c>
      <c r="I27" s="93">
        <v>2.9</v>
      </c>
      <c r="J27" s="17" t="s">
        <v>291</v>
      </c>
    </row>
    <row r="28" spans="1:13" x14ac:dyDescent="0.5">
      <c r="B28" s="3" t="s">
        <v>90</v>
      </c>
      <c r="D28" s="47"/>
      <c r="E28" s="69">
        <v>9810382.0999999996</v>
      </c>
      <c r="F28" s="69">
        <v>52.62</v>
      </c>
      <c r="G28" s="610">
        <f t="shared" si="0"/>
        <v>0.45820271682340646</v>
      </c>
      <c r="H28" s="17">
        <v>173</v>
      </c>
      <c r="I28" s="93">
        <f>H28/H20*100</f>
        <v>1.5064437478230581</v>
      </c>
      <c r="J28" s="17" t="s">
        <v>50</v>
      </c>
    </row>
    <row r="29" spans="1:13" x14ac:dyDescent="0.5">
      <c r="B29" s="3" t="s">
        <v>89</v>
      </c>
      <c r="D29" s="47"/>
      <c r="E29" s="69">
        <v>47562495.829999998</v>
      </c>
      <c r="F29" s="69">
        <v>255.09</v>
      </c>
      <c r="G29" s="610">
        <f t="shared" si="0"/>
        <v>2.2212643678160919</v>
      </c>
      <c r="H29" s="17">
        <v>75</v>
      </c>
      <c r="I29" s="93">
        <f>H29/H20*100</f>
        <v>0.6530825496342737</v>
      </c>
      <c r="J29" s="17" t="s">
        <v>115</v>
      </c>
    </row>
    <row r="30" spans="1:13" x14ac:dyDescent="0.5">
      <c r="B30" s="3" t="s">
        <v>88</v>
      </c>
      <c r="D30" s="47"/>
      <c r="E30" s="69">
        <v>92952837.230000004</v>
      </c>
      <c r="F30" s="69">
        <v>498.53</v>
      </c>
      <c r="G30" s="610">
        <f t="shared" si="0"/>
        <v>4.3410832462556597</v>
      </c>
      <c r="H30" s="17">
        <v>250</v>
      </c>
      <c r="J30" s="17" t="s">
        <v>116</v>
      </c>
    </row>
    <row r="31" spans="1:13" x14ac:dyDescent="0.5">
      <c r="B31" s="3" t="s">
        <v>87</v>
      </c>
      <c r="D31" s="47"/>
      <c r="E31" s="69">
        <v>12870946.300000001</v>
      </c>
      <c r="F31" s="69">
        <v>69.03</v>
      </c>
      <c r="G31" s="610">
        <f t="shared" si="0"/>
        <v>0.60109717868338564</v>
      </c>
    </row>
    <row r="32" spans="1:13" x14ac:dyDescent="0.5">
      <c r="B32" s="3" t="s">
        <v>86</v>
      </c>
      <c r="D32" s="47"/>
      <c r="E32" s="69">
        <v>18069707.98</v>
      </c>
      <c r="F32" s="69">
        <v>96.91</v>
      </c>
      <c r="G32" s="610">
        <f t="shared" si="0"/>
        <v>0.84386973180076619</v>
      </c>
      <c r="H32" s="10">
        <v>1319</v>
      </c>
      <c r="I32" s="93">
        <f>H32/H20*100</f>
        <v>11.485545106234762</v>
      </c>
      <c r="J32" s="10" t="s">
        <v>117</v>
      </c>
    </row>
    <row r="33" spans="1:10" x14ac:dyDescent="0.5">
      <c r="A33" s="35"/>
      <c r="B33" s="52" t="s">
        <v>85</v>
      </c>
      <c r="C33" s="52"/>
      <c r="D33" s="47"/>
      <c r="E33" s="69">
        <v>23596059.219999999</v>
      </c>
      <c r="F33" s="69">
        <v>126.55</v>
      </c>
      <c r="G33" s="610">
        <f t="shared" si="0"/>
        <v>1.1019679554162312</v>
      </c>
      <c r="H33" s="91"/>
      <c r="I33" s="94"/>
      <c r="J33" s="92" t="s">
        <v>119</v>
      </c>
    </row>
    <row r="34" spans="1:10" x14ac:dyDescent="0.5">
      <c r="A34" s="35"/>
      <c r="B34" s="52" t="s">
        <v>7</v>
      </c>
      <c r="C34" s="52"/>
      <c r="D34" s="47"/>
      <c r="E34" s="69" t="s">
        <v>107</v>
      </c>
      <c r="F34" s="69" t="s">
        <v>107</v>
      </c>
      <c r="G34" s="610"/>
    </row>
    <row r="35" spans="1:10" x14ac:dyDescent="0.5">
      <c r="A35" s="35"/>
      <c r="B35" s="52"/>
      <c r="C35" s="52"/>
      <c r="D35" s="47"/>
      <c r="E35" s="69" t="s">
        <v>107</v>
      </c>
      <c r="F35" s="69" t="s">
        <v>107</v>
      </c>
      <c r="G35" s="610"/>
    </row>
    <row r="36" spans="1:10" x14ac:dyDescent="0.5">
      <c r="A36" s="12" t="s">
        <v>19</v>
      </c>
      <c r="B36" s="5" t="s">
        <v>84</v>
      </c>
      <c r="D36" s="47"/>
      <c r="E36" s="69">
        <v>189810620.25999999</v>
      </c>
      <c r="F36" s="69">
        <v>1018.01</v>
      </c>
      <c r="G36" s="610">
        <f t="shared" si="0"/>
        <v>8.8645942180424946</v>
      </c>
    </row>
    <row r="37" spans="1:10" x14ac:dyDescent="0.5">
      <c r="B37" s="52" t="s">
        <v>83</v>
      </c>
      <c r="D37" s="47"/>
      <c r="E37" s="69">
        <v>89224623.640000001</v>
      </c>
      <c r="F37" s="69">
        <v>478.54</v>
      </c>
      <c r="G37" s="610">
        <f t="shared" si="0"/>
        <v>4.1670149773598046</v>
      </c>
    </row>
    <row r="38" spans="1:10" x14ac:dyDescent="0.5">
      <c r="B38" s="52" t="s">
        <v>82</v>
      </c>
      <c r="D38" s="47"/>
      <c r="E38" s="69">
        <v>100585996.62</v>
      </c>
      <c r="F38" s="69">
        <v>539.47</v>
      </c>
      <c r="G38" s="610">
        <f t="shared" si="0"/>
        <v>4.6975792406826891</v>
      </c>
    </row>
    <row r="39" spans="1:10" x14ac:dyDescent="0.5">
      <c r="B39" s="3" t="s">
        <v>8</v>
      </c>
      <c r="D39" s="48"/>
      <c r="E39" s="69" t="s">
        <v>107</v>
      </c>
      <c r="F39" s="69" t="s">
        <v>107</v>
      </c>
      <c r="G39" s="610"/>
      <c r="H39" s="88"/>
    </row>
    <row r="40" spans="1:10" x14ac:dyDescent="0.5">
      <c r="D40" s="48"/>
      <c r="E40" s="69" t="s">
        <v>107</v>
      </c>
      <c r="F40" s="69" t="s">
        <v>107</v>
      </c>
      <c r="G40" s="610"/>
    </row>
    <row r="41" spans="1:10" x14ac:dyDescent="0.5">
      <c r="A41" s="19">
        <v>2</v>
      </c>
      <c r="B41" s="5" t="s">
        <v>81</v>
      </c>
      <c r="D41" s="48"/>
      <c r="E41" s="69">
        <v>7201846.5</v>
      </c>
      <c r="F41" s="69">
        <v>38.630000000000003</v>
      </c>
      <c r="G41" s="610">
        <f t="shared" si="0"/>
        <v>0.33638105189829332</v>
      </c>
      <c r="H41" s="10">
        <f>F41/F17*100</f>
        <v>0.33639101122812765</v>
      </c>
    </row>
    <row r="42" spans="1:10" x14ac:dyDescent="0.5">
      <c r="B42" s="3" t="s">
        <v>80</v>
      </c>
      <c r="D42" s="47"/>
      <c r="E42" s="69">
        <v>3099322.72</v>
      </c>
      <c r="F42" s="69">
        <v>16.62</v>
      </c>
      <c r="G42" s="610">
        <f t="shared" si="0"/>
        <v>0.14472309299895508</v>
      </c>
    </row>
    <row r="43" spans="1:10" x14ac:dyDescent="0.5">
      <c r="B43" s="3" t="s">
        <v>79</v>
      </c>
      <c r="D43" s="47"/>
      <c r="E43" s="69">
        <v>4102523.78</v>
      </c>
      <c r="F43" s="69">
        <v>22</v>
      </c>
      <c r="G43" s="610">
        <f t="shared" si="0"/>
        <v>0.19157088122605362</v>
      </c>
    </row>
    <row r="44" spans="1:10" x14ac:dyDescent="0.5">
      <c r="D44" s="48"/>
      <c r="E44" s="69" t="s">
        <v>107</v>
      </c>
      <c r="F44" s="69" t="s">
        <v>107</v>
      </c>
      <c r="G44" s="610"/>
    </row>
    <row r="45" spans="1:10" x14ac:dyDescent="0.5">
      <c r="A45" s="19">
        <v>3</v>
      </c>
      <c r="B45" s="5" t="s">
        <v>78</v>
      </c>
      <c r="C45" s="5"/>
      <c r="D45" s="57"/>
      <c r="E45" s="69">
        <v>6659609.4699999997</v>
      </c>
      <c r="F45" s="69">
        <v>35.72</v>
      </c>
      <c r="G45" s="610">
        <f t="shared" si="0"/>
        <v>0.31104144897248348</v>
      </c>
    </row>
    <row r="46" spans="1:10" x14ac:dyDescent="0.5">
      <c r="B46" s="17" t="s">
        <v>77</v>
      </c>
      <c r="C46" s="17"/>
      <c r="D46" s="47"/>
      <c r="E46" s="69">
        <v>6416449.3499999996</v>
      </c>
      <c r="F46" s="69">
        <v>34.409999999999997</v>
      </c>
      <c r="G46" s="610">
        <f t="shared" si="0"/>
        <v>0.29963427377220481</v>
      </c>
    </row>
    <row r="47" spans="1:10" x14ac:dyDescent="0.5">
      <c r="B47" s="17" t="s">
        <v>76</v>
      </c>
      <c r="C47" s="17"/>
      <c r="D47" s="47"/>
      <c r="E47" s="69">
        <v>243160.12</v>
      </c>
      <c r="F47" s="69">
        <v>1.3</v>
      </c>
      <c r="G47" s="610">
        <f t="shared" si="0"/>
        <v>1.1320097526994078E-2</v>
      </c>
    </row>
    <row r="48" spans="1:10" x14ac:dyDescent="0.5">
      <c r="A48" s="3" t="s">
        <v>2</v>
      </c>
      <c r="D48" s="48"/>
      <c r="E48" s="69" t="s">
        <v>107</v>
      </c>
      <c r="F48" s="69" t="s">
        <v>107</v>
      </c>
      <c r="G48" s="610"/>
    </row>
    <row r="49" spans="1:8" x14ac:dyDescent="0.5">
      <c r="A49" s="19">
        <v>4</v>
      </c>
      <c r="B49" s="13" t="s">
        <v>9</v>
      </c>
      <c r="C49" s="13"/>
      <c r="D49" s="49"/>
      <c r="E49" s="74" t="s">
        <v>107</v>
      </c>
      <c r="F49" s="74" t="s">
        <v>107</v>
      </c>
      <c r="G49" s="610"/>
    </row>
    <row r="50" spans="1:8" x14ac:dyDescent="0.5">
      <c r="B50" s="13" t="s">
        <v>75</v>
      </c>
      <c r="C50" s="13"/>
      <c r="D50" s="50"/>
      <c r="E50" s="74">
        <v>377365309.31</v>
      </c>
      <c r="F50" s="74">
        <v>2023.93</v>
      </c>
      <c r="G50" s="610">
        <f t="shared" si="0"/>
        <v>17.623911529083944</v>
      </c>
      <c r="H50" s="3"/>
    </row>
    <row r="51" spans="1:8" x14ac:dyDescent="0.5">
      <c r="B51" s="14" t="s">
        <v>74</v>
      </c>
      <c r="C51" s="14"/>
      <c r="D51" s="47"/>
      <c r="E51" s="74">
        <v>11174134.140000001</v>
      </c>
      <c r="F51" s="74">
        <v>59.93</v>
      </c>
      <c r="G51" s="610">
        <f t="shared" si="0"/>
        <v>0.52185649599442696</v>
      </c>
      <c r="H51" s="3"/>
    </row>
    <row r="52" spans="1:8" x14ac:dyDescent="0.5">
      <c r="B52" s="14" t="s">
        <v>10</v>
      </c>
      <c r="C52" s="14"/>
      <c r="E52" s="74" t="s">
        <v>107</v>
      </c>
      <c r="F52" s="74" t="s">
        <v>107</v>
      </c>
      <c r="G52" s="610"/>
      <c r="H52" s="3"/>
    </row>
    <row r="53" spans="1:8" x14ac:dyDescent="0.5">
      <c r="B53" s="14" t="s">
        <v>73</v>
      </c>
      <c r="C53" s="14"/>
      <c r="D53" s="47"/>
      <c r="E53" s="74">
        <v>238789309.24000001</v>
      </c>
      <c r="F53" s="74">
        <v>1280.7</v>
      </c>
      <c r="G53" s="610">
        <f t="shared" si="0"/>
        <v>11.152037617554859</v>
      </c>
      <c r="H53" s="3"/>
    </row>
    <row r="54" spans="1:8" x14ac:dyDescent="0.5">
      <c r="B54" s="14" t="s">
        <v>72</v>
      </c>
      <c r="C54" s="14"/>
      <c r="D54" s="51"/>
      <c r="E54" s="74" t="s">
        <v>106</v>
      </c>
      <c r="F54" s="74" t="s">
        <v>106</v>
      </c>
      <c r="G54" s="610"/>
      <c r="H54" s="3"/>
    </row>
    <row r="55" spans="1:8" x14ac:dyDescent="0.5">
      <c r="B55" s="14" t="s">
        <v>71</v>
      </c>
      <c r="C55" s="14"/>
      <c r="D55" s="51"/>
      <c r="E55" s="74">
        <v>1790676.99</v>
      </c>
      <c r="F55" s="74">
        <v>9.6</v>
      </c>
      <c r="G55" s="610">
        <f t="shared" si="0"/>
        <v>8.3594566353187044E-2</v>
      </c>
      <c r="H55" s="3"/>
    </row>
    <row r="56" spans="1:8" x14ac:dyDescent="0.5">
      <c r="B56" s="14" t="s">
        <v>70</v>
      </c>
      <c r="C56" s="14"/>
      <c r="D56" s="51"/>
      <c r="E56" s="74">
        <v>1125279.58</v>
      </c>
      <c r="F56" s="74">
        <v>6.04</v>
      </c>
      <c r="G56" s="610">
        <f t="shared" si="0"/>
        <v>5.2594914663880186E-2</v>
      </c>
      <c r="H56" s="3"/>
    </row>
    <row r="57" spans="1:8" x14ac:dyDescent="0.5">
      <c r="B57" s="14" t="s">
        <v>69</v>
      </c>
      <c r="C57" s="14"/>
      <c r="D57" s="51"/>
      <c r="E57" s="74">
        <v>15165.54</v>
      </c>
      <c r="F57" s="74">
        <v>0.08</v>
      </c>
      <c r="G57" s="610">
        <f t="shared" si="0"/>
        <v>6.9662138627655872E-4</v>
      </c>
      <c r="H57" s="3"/>
    </row>
    <row r="58" spans="1:8" x14ac:dyDescent="0.5">
      <c r="B58" s="14" t="s">
        <v>68</v>
      </c>
      <c r="C58" s="14"/>
      <c r="D58" s="51"/>
      <c r="E58" s="74">
        <v>92287098.340000004</v>
      </c>
      <c r="F58" s="74">
        <v>494.96</v>
      </c>
      <c r="G58" s="610">
        <f t="shared" si="0"/>
        <v>4.3099965168930687</v>
      </c>
      <c r="H58" s="3"/>
    </row>
    <row r="59" spans="1:8" x14ac:dyDescent="0.5">
      <c r="B59" s="14" t="s">
        <v>67</v>
      </c>
      <c r="C59" s="14"/>
      <c r="D59" s="51"/>
      <c r="E59" s="74">
        <v>28623473.18</v>
      </c>
      <c r="F59" s="74">
        <v>153.52000000000001</v>
      </c>
      <c r="G59" s="610">
        <f t="shared" si="0"/>
        <v>1.3368164402647162</v>
      </c>
      <c r="H59" s="3"/>
    </row>
    <row r="60" spans="1:8" x14ac:dyDescent="0.5">
      <c r="B60" s="53" t="s">
        <v>66</v>
      </c>
      <c r="C60" s="14"/>
      <c r="D60" s="51"/>
      <c r="E60" s="74">
        <v>3560172.31</v>
      </c>
      <c r="F60" s="74">
        <v>19.09</v>
      </c>
      <c r="G60" s="610">
        <f t="shared" si="0"/>
        <v>0.16623127830024384</v>
      </c>
      <c r="H60" s="3"/>
    </row>
    <row r="61" spans="1:8" x14ac:dyDescent="0.5">
      <c r="B61" s="53"/>
      <c r="C61" s="14"/>
      <c r="D61" s="51"/>
      <c r="E61" s="74" t="s">
        <v>107</v>
      </c>
      <c r="F61" s="74" t="s">
        <v>107</v>
      </c>
      <c r="G61" s="610"/>
      <c r="H61" s="3"/>
    </row>
    <row r="62" spans="1:8" x14ac:dyDescent="0.5">
      <c r="A62" s="19">
        <v>5</v>
      </c>
      <c r="B62" s="5" t="s">
        <v>65</v>
      </c>
      <c r="D62" s="48"/>
      <c r="E62" s="74">
        <v>23109593.379999999</v>
      </c>
      <c r="F62" s="74">
        <v>123.94</v>
      </c>
      <c r="G62" s="610">
        <f t="shared" si="0"/>
        <v>1.0792406826889585</v>
      </c>
      <c r="H62" s="3"/>
    </row>
    <row r="63" spans="1:8" x14ac:dyDescent="0.5">
      <c r="B63" s="3" t="s">
        <v>64</v>
      </c>
      <c r="D63" s="47"/>
      <c r="E63" s="74">
        <v>19234106.350000001</v>
      </c>
      <c r="F63" s="74">
        <v>103.16</v>
      </c>
      <c r="G63" s="610">
        <f t="shared" si="0"/>
        <v>0.89829327760362243</v>
      </c>
      <c r="H63" s="3"/>
    </row>
    <row r="64" spans="1:8" x14ac:dyDescent="0.5">
      <c r="B64" s="3" t="s">
        <v>63</v>
      </c>
      <c r="D64" s="47"/>
      <c r="E64" s="74">
        <v>3875487.03</v>
      </c>
      <c r="F64" s="74">
        <v>20.79</v>
      </c>
      <c r="G64" s="610">
        <f t="shared" si="0"/>
        <v>0.18103448275862069</v>
      </c>
      <c r="H64" s="3"/>
    </row>
    <row r="65" spans="1:8" x14ac:dyDescent="0.5">
      <c r="B65" s="53"/>
      <c r="C65" s="14"/>
      <c r="D65" s="51"/>
      <c r="E65" s="74" t="s">
        <v>107</v>
      </c>
      <c r="F65" s="74" t="s">
        <v>107</v>
      </c>
      <c r="G65" s="610"/>
      <c r="H65" s="3"/>
    </row>
    <row r="66" spans="1:8" x14ac:dyDescent="0.5">
      <c r="A66" s="19">
        <v>6</v>
      </c>
      <c r="B66" s="13" t="s">
        <v>62</v>
      </c>
      <c r="C66" s="13"/>
      <c r="D66" s="51"/>
      <c r="E66" s="74">
        <v>55905241.649999999</v>
      </c>
      <c r="F66" s="74">
        <v>299.83999999999997</v>
      </c>
      <c r="G66" s="610">
        <f t="shared" si="0"/>
        <v>2.6109369557645414</v>
      </c>
      <c r="H66" s="3"/>
    </row>
    <row r="67" spans="1:8" x14ac:dyDescent="0.5">
      <c r="B67" s="14" t="s">
        <v>61</v>
      </c>
      <c r="C67" s="14"/>
      <c r="D67" s="51"/>
      <c r="E67" s="74">
        <v>45193406.07</v>
      </c>
      <c r="F67" s="74">
        <v>242.39</v>
      </c>
      <c r="G67" s="610">
        <f t="shared" si="0"/>
        <v>2.1106757227446882</v>
      </c>
      <c r="H67" s="3"/>
    </row>
    <row r="68" spans="1:8" x14ac:dyDescent="0.5">
      <c r="B68" s="14" t="s">
        <v>60</v>
      </c>
      <c r="C68" s="14"/>
      <c r="D68" s="51"/>
      <c r="E68" s="74">
        <v>10711835.57</v>
      </c>
      <c r="F68" s="74">
        <v>57.45</v>
      </c>
      <c r="G68" s="610">
        <f t="shared" si="0"/>
        <v>0.5002612330198537</v>
      </c>
      <c r="H68" s="3"/>
    </row>
    <row r="69" spans="1:8" x14ac:dyDescent="0.5">
      <c r="A69" s="7"/>
      <c r="B69" s="7"/>
      <c r="C69" s="7"/>
      <c r="D69" s="22"/>
      <c r="E69" s="71" t="s">
        <v>107</v>
      </c>
      <c r="F69" s="71" t="s">
        <v>107</v>
      </c>
      <c r="G69" s="610"/>
      <c r="H69" s="3"/>
    </row>
    <row r="70" spans="1:8" x14ac:dyDescent="0.5">
      <c r="A70" s="19">
        <v>7</v>
      </c>
      <c r="B70" s="15" t="s">
        <v>59</v>
      </c>
      <c r="C70" s="5"/>
      <c r="D70" s="23"/>
      <c r="E70" s="69">
        <v>13960648.91</v>
      </c>
      <c r="F70" s="69">
        <v>74.88</v>
      </c>
      <c r="G70" s="610">
        <f t="shared" si="0"/>
        <v>0.65203761755485889</v>
      </c>
      <c r="H70" s="3"/>
    </row>
    <row r="71" spans="1:8" x14ac:dyDescent="0.5">
      <c r="B71" s="3" t="s">
        <v>58</v>
      </c>
      <c r="D71" s="23"/>
      <c r="E71" s="69">
        <v>3064132.51</v>
      </c>
      <c r="F71" s="69">
        <v>16.43</v>
      </c>
      <c r="G71" s="610">
        <f t="shared" si="0"/>
        <v>0.14306861720654823</v>
      </c>
      <c r="H71" s="3"/>
    </row>
    <row r="72" spans="1:8" x14ac:dyDescent="0.5">
      <c r="B72" s="3" t="s">
        <v>57</v>
      </c>
      <c r="D72" s="23"/>
      <c r="E72" s="69">
        <v>2289748.75</v>
      </c>
      <c r="F72" s="69">
        <v>12.28</v>
      </c>
      <c r="G72" s="610">
        <f t="shared" si="0"/>
        <v>0.10693138279345175</v>
      </c>
      <c r="H72" s="3"/>
    </row>
    <row r="73" spans="1:8" x14ac:dyDescent="0.5">
      <c r="B73" s="3" t="s">
        <v>56</v>
      </c>
      <c r="D73" s="23"/>
      <c r="E73" s="69">
        <v>8606767.6400000006</v>
      </c>
      <c r="F73" s="69">
        <v>46.16</v>
      </c>
      <c r="G73" s="610">
        <f t="shared" si="0"/>
        <v>0.40195053988157431</v>
      </c>
      <c r="H73" s="3"/>
    </row>
    <row r="74" spans="1:8" x14ac:dyDescent="0.45">
      <c r="A74" s="7"/>
      <c r="B74" s="7"/>
      <c r="C74" s="7"/>
      <c r="D74" s="24"/>
      <c r="E74" s="71" t="s">
        <v>107</v>
      </c>
      <c r="F74" s="70" t="s">
        <v>107</v>
      </c>
      <c r="G74" s="610"/>
      <c r="H74" s="3"/>
    </row>
    <row r="75" spans="1:8" x14ac:dyDescent="0.5">
      <c r="A75" s="19">
        <v>8</v>
      </c>
      <c r="B75" s="64" t="s">
        <v>28</v>
      </c>
      <c r="C75" s="13"/>
      <c r="E75" s="74">
        <v>419000336.06999999</v>
      </c>
      <c r="F75" s="69">
        <v>2247.23</v>
      </c>
      <c r="G75" s="610">
        <f t="shared" si="0"/>
        <v>19.568355973528387</v>
      </c>
      <c r="H75" s="3"/>
    </row>
    <row r="76" spans="1:8" x14ac:dyDescent="0.5">
      <c r="B76" s="14" t="s">
        <v>55</v>
      </c>
      <c r="C76" s="13"/>
      <c r="D76" s="25"/>
      <c r="E76" s="74">
        <v>95646379.769999996</v>
      </c>
      <c r="F76" s="69">
        <v>512.98</v>
      </c>
      <c r="G76" s="610">
        <f t="shared" si="0"/>
        <v>4.466910484151863</v>
      </c>
      <c r="H76" s="3"/>
    </row>
    <row r="77" spans="1:8" x14ac:dyDescent="0.5">
      <c r="B77" s="14" t="s">
        <v>54</v>
      </c>
      <c r="C77" s="14"/>
      <c r="D77" s="51"/>
      <c r="E77" s="74">
        <v>24444782.57</v>
      </c>
      <c r="F77" s="69">
        <v>131.1</v>
      </c>
      <c r="G77" s="610">
        <f t="shared" si="0"/>
        <v>1.1415882967607105</v>
      </c>
      <c r="H77" s="3"/>
    </row>
    <row r="78" spans="1:8" x14ac:dyDescent="0.5">
      <c r="B78" s="14" t="s">
        <v>53</v>
      </c>
      <c r="C78" s="14"/>
      <c r="D78" s="25"/>
      <c r="E78" s="74">
        <v>221702869.83000001</v>
      </c>
      <c r="F78" s="69">
        <v>1189.06</v>
      </c>
      <c r="G78" s="610">
        <f t="shared" si="0"/>
        <v>10.354057819575061</v>
      </c>
      <c r="H78" s="3"/>
    </row>
    <row r="79" spans="1:8" x14ac:dyDescent="0.5">
      <c r="A79"/>
      <c r="B79" t="s">
        <v>3</v>
      </c>
      <c r="C79" s="7"/>
      <c r="D79" s="26"/>
      <c r="E79" s="71" t="s">
        <v>107</v>
      </c>
      <c r="F79" s="70" t="s">
        <v>107</v>
      </c>
      <c r="G79" s="610"/>
      <c r="H79" s="3"/>
    </row>
    <row r="80" spans="1:8" x14ac:dyDescent="0.5">
      <c r="A80"/>
      <c r="B80" t="s">
        <v>52</v>
      </c>
      <c r="C80" s="7"/>
      <c r="D80" s="26"/>
      <c r="E80" s="70">
        <v>13630186.65</v>
      </c>
      <c r="F80" s="70">
        <v>73.099999999999994</v>
      </c>
      <c r="G80" s="610">
        <f t="shared" si="0"/>
        <v>0.63653779171020541</v>
      </c>
      <c r="H80" s="3"/>
    </row>
    <row r="81" spans="1:8" x14ac:dyDescent="0.5">
      <c r="A81"/>
      <c r="B81" t="s">
        <v>51</v>
      </c>
      <c r="C81" s="7"/>
      <c r="D81" s="26"/>
      <c r="E81" s="70">
        <v>63576117.240000002</v>
      </c>
      <c r="F81" s="70">
        <v>340.98</v>
      </c>
      <c r="G81" s="610">
        <f t="shared" si="0"/>
        <v>2.9691745036572623</v>
      </c>
      <c r="H81" s="3"/>
    </row>
    <row r="82" spans="1:8" x14ac:dyDescent="0.5">
      <c r="A82"/>
      <c r="B82" s="7"/>
      <c r="C82" s="7"/>
      <c r="D82" s="24"/>
      <c r="E82" s="70" t="s">
        <v>107</v>
      </c>
      <c r="F82" s="70" t="s">
        <v>107</v>
      </c>
      <c r="G82" s="610"/>
      <c r="H82" s="3"/>
    </row>
    <row r="83" spans="1:8" x14ac:dyDescent="0.5">
      <c r="A83" s="19">
        <v>9</v>
      </c>
      <c r="B83" s="1" t="s">
        <v>50</v>
      </c>
      <c r="C83" s="1"/>
      <c r="D83" s="27"/>
      <c r="E83" s="70">
        <v>32272554.739999998</v>
      </c>
      <c r="F83" s="70">
        <v>173.09</v>
      </c>
      <c r="G83" s="610">
        <f t="shared" ref="G83:G122" si="1">F83/11484*100</f>
        <v>1.5072274468826192</v>
      </c>
      <c r="H83" s="3"/>
    </row>
    <row r="84" spans="1:8" x14ac:dyDescent="0.5">
      <c r="A84"/>
      <c r="B84" s="1"/>
      <c r="C84" s="1"/>
      <c r="D84" s="28"/>
      <c r="E84" s="70" t="s">
        <v>107</v>
      </c>
      <c r="F84" s="70" t="s">
        <v>107</v>
      </c>
      <c r="G84" s="610"/>
      <c r="H84" s="3"/>
    </row>
    <row r="85" spans="1:8" x14ac:dyDescent="0.5">
      <c r="A85" s="19">
        <v>10</v>
      </c>
      <c r="B85" s="1" t="s">
        <v>49</v>
      </c>
      <c r="C85" s="1"/>
      <c r="D85" s="39"/>
      <c r="E85" s="70">
        <v>51531422.079999998</v>
      </c>
      <c r="F85" s="70">
        <v>276.38</v>
      </c>
      <c r="G85" s="610">
        <f t="shared" si="1"/>
        <v>2.406652734238941</v>
      </c>
      <c r="H85" s="3"/>
    </row>
    <row r="86" spans="1:8" x14ac:dyDescent="0.5">
      <c r="A86"/>
      <c r="B86" s="18"/>
      <c r="C86" s="1"/>
      <c r="D86" s="39"/>
      <c r="E86" s="70" t="s">
        <v>107</v>
      </c>
      <c r="F86" s="70" t="s">
        <v>107</v>
      </c>
      <c r="G86" s="610"/>
      <c r="H86" s="3"/>
    </row>
    <row r="87" spans="1:8" x14ac:dyDescent="0.5">
      <c r="A87"/>
      <c r="B87" s="8" t="s">
        <v>48</v>
      </c>
      <c r="C87"/>
      <c r="D87" s="40"/>
      <c r="E87" s="70">
        <v>2395662.7200000002</v>
      </c>
      <c r="F87" s="70">
        <v>12.85</v>
      </c>
      <c r="G87" s="610">
        <f t="shared" si="1"/>
        <v>0.11189481017067222</v>
      </c>
      <c r="H87" s="3"/>
    </row>
    <row r="88" spans="1:8" x14ac:dyDescent="0.5">
      <c r="A88"/>
      <c r="B88" t="s">
        <v>11</v>
      </c>
      <c r="C88"/>
      <c r="D88" s="41"/>
      <c r="E88" s="70" t="s">
        <v>107</v>
      </c>
      <c r="F88" s="70" t="s">
        <v>107</v>
      </c>
      <c r="G88" s="610"/>
      <c r="H88" s="3"/>
    </row>
    <row r="89" spans="1:8" x14ac:dyDescent="0.5">
      <c r="A89"/>
      <c r="B89" s="9" t="s">
        <v>47</v>
      </c>
      <c r="C89"/>
      <c r="D89" s="40"/>
      <c r="E89" s="70">
        <v>1350206.12</v>
      </c>
      <c r="F89" s="70">
        <v>7.24</v>
      </c>
      <c r="G89" s="610">
        <f t="shared" si="1"/>
        <v>6.3044235458028564E-2</v>
      </c>
      <c r="H89" s="3"/>
    </row>
    <row r="90" spans="1:8" x14ac:dyDescent="0.5">
      <c r="A90"/>
      <c r="B90" t="s">
        <v>46</v>
      </c>
      <c r="C90"/>
      <c r="D90" s="40"/>
      <c r="E90" s="70">
        <v>1237573.92</v>
      </c>
      <c r="F90" s="70">
        <v>6.64</v>
      </c>
      <c r="G90" s="610">
        <f t="shared" si="1"/>
        <v>5.7819575060954372E-2</v>
      </c>
      <c r="H90" s="3"/>
    </row>
    <row r="91" spans="1:8" x14ac:dyDescent="0.5">
      <c r="A91"/>
      <c r="B91" t="s">
        <v>13</v>
      </c>
      <c r="C91"/>
      <c r="D91" s="40"/>
      <c r="E91" s="70" t="s">
        <v>107</v>
      </c>
      <c r="F91" s="70" t="s">
        <v>107</v>
      </c>
      <c r="G91" s="610"/>
      <c r="H91" s="3"/>
    </row>
    <row r="92" spans="1:8" x14ac:dyDescent="0.5">
      <c r="A92"/>
      <c r="B92" s="9" t="s">
        <v>45</v>
      </c>
      <c r="C92"/>
      <c r="D92" s="40"/>
      <c r="E92" s="70">
        <v>46547979.32</v>
      </c>
      <c r="F92" s="70">
        <v>249.65</v>
      </c>
      <c r="G92" s="610">
        <f t="shared" si="1"/>
        <v>2.1738941135492862</v>
      </c>
      <c r="H92" s="3"/>
    </row>
    <row r="93" spans="1:8" x14ac:dyDescent="0.5">
      <c r="A93" s="9"/>
      <c r="B93"/>
      <c r="C93"/>
      <c r="D93" s="40"/>
      <c r="E93" s="72" t="s">
        <v>107</v>
      </c>
      <c r="F93" s="70" t="s">
        <v>107</v>
      </c>
      <c r="G93" s="610"/>
      <c r="H93" s="3"/>
    </row>
    <row r="94" spans="1:8" x14ac:dyDescent="0.5">
      <c r="A94" s="19">
        <v>11</v>
      </c>
      <c r="B94" s="55" t="s">
        <v>12</v>
      </c>
      <c r="C94"/>
      <c r="D94" s="40"/>
      <c r="E94" s="70" t="s">
        <v>107</v>
      </c>
      <c r="F94" s="70" t="s">
        <v>107</v>
      </c>
      <c r="G94" s="610"/>
      <c r="H94" s="3"/>
    </row>
    <row r="95" spans="1:8" x14ac:dyDescent="0.5">
      <c r="B95" s="5" t="s">
        <v>43</v>
      </c>
      <c r="C95" s="5"/>
      <c r="D95" s="43"/>
      <c r="E95" s="69">
        <v>13197669.039999999</v>
      </c>
      <c r="F95" s="69">
        <v>70.78</v>
      </c>
      <c r="G95" s="610">
        <f t="shared" si="1"/>
        <v>0.6163357715081853</v>
      </c>
      <c r="H95" s="3"/>
    </row>
    <row r="96" spans="1:8" x14ac:dyDescent="0.5">
      <c r="B96" s="5"/>
      <c r="C96" s="5"/>
      <c r="D96" s="43"/>
      <c r="E96" s="69" t="s">
        <v>107</v>
      </c>
      <c r="F96" s="69" t="s">
        <v>107</v>
      </c>
      <c r="G96" s="610"/>
      <c r="H96" s="3"/>
    </row>
    <row r="97" spans="1:8" x14ac:dyDescent="0.5">
      <c r="A97" s="19">
        <v>12</v>
      </c>
      <c r="B97" s="1" t="s">
        <v>44</v>
      </c>
      <c r="C97" s="1"/>
      <c r="D97" s="54"/>
      <c r="E97" s="70">
        <v>246009696.21000001</v>
      </c>
      <c r="F97" s="70">
        <v>1319.43</v>
      </c>
      <c r="G97" s="610">
        <f t="shared" si="1"/>
        <v>11.489289446186</v>
      </c>
      <c r="H97" s="3"/>
    </row>
    <row r="98" spans="1:8" x14ac:dyDescent="0.5">
      <c r="A98"/>
      <c r="B98" t="s">
        <v>42</v>
      </c>
      <c r="C98"/>
      <c r="D98" s="29"/>
      <c r="E98" s="70">
        <v>9055105.2699999996</v>
      </c>
      <c r="F98" s="70">
        <v>48.57</v>
      </c>
      <c r="G98" s="610">
        <f t="shared" si="1"/>
        <v>0.42293625914315569</v>
      </c>
      <c r="H98" s="3"/>
    </row>
    <row r="99" spans="1:8" x14ac:dyDescent="0.5">
      <c r="A99"/>
      <c r="B99" t="s">
        <v>41</v>
      </c>
      <c r="C99"/>
      <c r="D99" s="29"/>
      <c r="E99" s="70" t="s">
        <v>106</v>
      </c>
      <c r="F99" s="70" t="s">
        <v>106</v>
      </c>
      <c r="G99" s="610"/>
      <c r="H99" s="3"/>
    </row>
    <row r="100" spans="1:8" x14ac:dyDescent="0.5">
      <c r="A100"/>
      <c r="B100" t="s">
        <v>40</v>
      </c>
      <c r="C100"/>
      <c r="D100" s="29"/>
      <c r="E100" s="70">
        <v>79987592.379999995</v>
      </c>
      <c r="F100" s="70">
        <v>429</v>
      </c>
      <c r="G100" s="610">
        <f t="shared" si="1"/>
        <v>3.7356321839080464</v>
      </c>
      <c r="H100" s="3"/>
    </row>
    <row r="101" spans="1:8" x14ac:dyDescent="0.5">
      <c r="A101"/>
      <c r="B101"/>
      <c r="C101"/>
      <c r="D101" s="29"/>
      <c r="E101" s="70" t="s">
        <v>107</v>
      </c>
      <c r="F101" s="70" t="s">
        <v>107</v>
      </c>
      <c r="G101" s="610"/>
      <c r="H101" s="3"/>
    </row>
    <row r="102" spans="1:8" x14ac:dyDescent="0.5">
      <c r="A102"/>
      <c r="B102" t="s">
        <v>39</v>
      </c>
      <c r="C102"/>
      <c r="D102" s="31"/>
      <c r="E102" s="70">
        <v>1123870.72</v>
      </c>
      <c r="F102" s="70">
        <v>6.03</v>
      </c>
      <c r="G102" s="610">
        <f t="shared" si="1"/>
        <v>5.2507836990595615E-2</v>
      </c>
      <c r="H102" s="3"/>
    </row>
    <row r="103" spans="1:8" x14ac:dyDescent="0.5">
      <c r="A103"/>
      <c r="B103"/>
      <c r="C103"/>
      <c r="D103" s="31"/>
      <c r="E103" s="70" t="s">
        <v>107</v>
      </c>
      <c r="F103" s="70" t="s">
        <v>107</v>
      </c>
      <c r="G103" s="610"/>
      <c r="H103" s="3"/>
    </row>
    <row r="104" spans="1:8" x14ac:dyDescent="0.5">
      <c r="A104"/>
      <c r="B104" t="s">
        <v>38</v>
      </c>
      <c r="C104"/>
      <c r="D104" s="29"/>
      <c r="E104" s="70">
        <v>28609457.09</v>
      </c>
      <c r="F104" s="70">
        <v>153.44</v>
      </c>
      <c r="G104" s="610">
        <f t="shared" si="1"/>
        <v>1.3361198188784396</v>
      </c>
      <c r="H104" s="3"/>
    </row>
    <row r="105" spans="1:8" x14ac:dyDescent="0.5">
      <c r="A105"/>
      <c r="B105" t="s">
        <v>4</v>
      </c>
      <c r="C105"/>
      <c r="D105" s="31"/>
      <c r="E105" s="70" t="s">
        <v>107</v>
      </c>
      <c r="F105" s="70" t="s">
        <v>107</v>
      </c>
      <c r="G105" s="610"/>
      <c r="H105" s="3"/>
    </row>
    <row r="106" spans="1:8" x14ac:dyDescent="0.5">
      <c r="A106"/>
      <c r="B106" t="s">
        <v>37</v>
      </c>
      <c r="C106"/>
      <c r="D106" s="29"/>
      <c r="E106" s="70">
        <v>79872603.280000001</v>
      </c>
      <c r="F106" s="70">
        <v>428.38</v>
      </c>
      <c r="G106" s="610">
        <f t="shared" si="1"/>
        <v>3.7302333681644027</v>
      </c>
      <c r="H106" s="3"/>
    </row>
    <row r="107" spans="1:8" x14ac:dyDescent="0.5">
      <c r="A107"/>
      <c r="B107" t="s">
        <v>36</v>
      </c>
      <c r="C107"/>
      <c r="D107" s="29"/>
      <c r="E107" s="70">
        <v>16777501.02</v>
      </c>
      <c r="F107" s="70">
        <v>89.98</v>
      </c>
      <c r="G107" s="610">
        <f t="shared" si="1"/>
        <v>0.78352490421455956</v>
      </c>
      <c r="H107" s="3"/>
    </row>
    <row r="108" spans="1:8" x14ac:dyDescent="0.5">
      <c r="A108"/>
      <c r="B108" t="s">
        <v>35</v>
      </c>
      <c r="C108"/>
      <c r="D108" s="29"/>
      <c r="E108" s="70">
        <v>30548610.359999999</v>
      </c>
      <c r="F108" s="70">
        <v>163.84</v>
      </c>
      <c r="G108" s="610">
        <f t="shared" si="1"/>
        <v>1.4266805990943923</v>
      </c>
      <c r="H108" s="3"/>
    </row>
    <row r="109" spans="1:8" x14ac:dyDescent="0.5">
      <c r="A109"/>
      <c r="B109" t="s">
        <v>34</v>
      </c>
      <c r="C109"/>
      <c r="D109" s="30"/>
      <c r="E109" s="70">
        <v>34956.089999999997</v>
      </c>
      <c r="F109" s="70">
        <v>0.19</v>
      </c>
      <c r="G109" s="610">
        <f t="shared" si="1"/>
        <v>1.6544757924068271E-3</v>
      </c>
      <c r="H109" s="3"/>
    </row>
    <row r="110" spans="1:8" x14ac:dyDescent="0.5">
      <c r="A110" s="21"/>
      <c r="B110" s="21"/>
      <c r="C110" s="21"/>
      <c r="D110" s="65"/>
      <c r="E110" s="75" t="s">
        <v>107</v>
      </c>
      <c r="F110" s="76" t="s">
        <v>107</v>
      </c>
      <c r="G110" s="610"/>
      <c r="H110" s="3"/>
    </row>
    <row r="111" spans="1:8" x14ac:dyDescent="0.5">
      <c r="A111"/>
      <c r="B111" s="1" t="s">
        <v>33</v>
      </c>
      <c r="C111" s="1"/>
      <c r="D111" s="28"/>
      <c r="E111" s="70">
        <v>1895142111.49</v>
      </c>
      <c r="F111" s="70">
        <v>10164.24</v>
      </c>
      <c r="G111" s="610">
        <f t="shared" si="1"/>
        <v>88.507836990595607</v>
      </c>
      <c r="H111" s="3"/>
    </row>
    <row r="112" spans="1:8" x14ac:dyDescent="0.5">
      <c r="A112"/>
      <c r="B112" s="1" t="s">
        <v>20</v>
      </c>
      <c r="C112" s="1"/>
      <c r="D112" s="28"/>
      <c r="E112" s="70" t="s">
        <v>107</v>
      </c>
      <c r="F112" s="70" t="s">
        <v>107</v>
      </c>
      <c r="G112" s="610"/>
      <c r="H112" s="3"/>
    </row>
    <row r="113" spans="1:8" x14ac:dyDescent="0.5">
      <c r="A113"/>
      <c r="B113" t="s">
        <v>32</v>
      </c>
      <c r="C113"/>
      <c r="D113" s="20"/>
      <c r="E113" s="70">
        <v>11174134.140000001</v>
      </c>
      <c r="F113" s="70">
        <v>59.93</v>
      </c>
      <c r="G113" s="610">
        <f t="shared" si="1"/>
        <v>0.52185649599442696</v>
      </c>
      <c r="H113" s="3"/>
    </row>
    <row r="114" spans="1:8" x14ac:dyDescent="0.5">
      <c r="A114"/>
      <c r="B114" t="s">
        <v>29</v>
      </c>
      <c r="C114"/>
      <c r="D114" s="31"/>
      <c r="E114" s="70">
        <v>611616771.88</v>
      </c>
      <c r="F114" s="70">
        <v>3280.29</v>
      </c>
      <c r="G114" s="610">
        <f t="shared" si="1"/>
        <v>28.564002089864161</v>
      </c>
      <c r="H114" s="3"/>
    </row>
    <row r="115" spans="1:8" x14ac:dyDescent="0.5">
      <c r="A115"/>
      <c r="B115" t="s">
        <v>31</v>
      </c>
      <c r="C115"/>
      <c r="D115" s="31"/>
      <c r="E115" s="70">
        <v>699993541.14999998</v>
      </c>
      <c r="F115" s="70">
        <v>3754.28</v>
      </c>
      <c r="G115" s="610">
        <f t="shared" si="1"/>
        <v>32.691396725879486</v>
      </c>
      <c r="H115" s="3"/>
    </row>
    <row r="116" spans="1:8" x14ac:dyDescent="0.5">
      <c r="A116"/>
      <c r="B116" s="56" t="s">
        <v>21</v>
      </c>
      <c r="C116"/>
      <c r="D116" s="31"/>
      <c r="E116" s="70" t="s">
        <v>107</v>
      </c>
      <c r="F116" s="70" t="s">
        <v>107</v>
      </c>
      <c r="G116" s="610"/>
      <c r="H116" s="3"/>
    </row>
    <row r="117" spans="1:8" x14ac:dyDescent="0.5">
      <c r="A117"/>
      <c r="B117" s="1" t="s">
        <v>23</v>
      </c>
      <c r="C117"/>
      <c r="D117" s="31"/>
      <c r="E117" s="70" t="s">
        <v>107</v>
      </c>
      <c r="F117" s="70" t="s">
        <v>107</v>
      </c>
      <c r="G117" s="610"/>
      <c r="H117" s="3"/>
    </row>
    <row r="118" spans="1:8" x14ac:dyDescent="0.5">
      <c r="A118"/>
      <c r="B118" t="s">
        <v>30</v>
      </c>
      <c r="C118"/>
      <c r="D118" s="31"/>
      <c r="E118" s="70">
        <v>238789309.24000001</v>
      </c>
      <c r="F118" s="70">
        <v>1280.7</v>
      </c>
      <c r="G118" s="610">
        <f t="shared" si="1"/>
        <v>11.152037617554859</v>
      </c>
      <c r="H118" s="3"/>
    </row>
    <row r="119" spans="1:8" x14ac:dyDescent="0.5">
      <c r="A119"/>
      <c r="B119" t="s">
        <v>22</v>
      </c>
      <c r="C119"/>
      <c r="D119" s="31"/>
      <c r="E119" s="70" t="s">
        <v>107</v>
      </c>
      <c r="F119" s="70" t="s">
        <v>107</v>
      </c>
      <c r="G119" s="610"/>
      <c r="H119" s="3"/>
    </row>
    <row r="120" spans="1:8" x14ac:dyDescent="0.5">
      <c r="A120"/>
      <c r="B120" t="s">
        <v>29</v>
      </c>
      <c r="C120" s="1"/>
      <c r="D120" s="32"/>
      <c r="E120" s="70">
        <v>290522954.94999999</v>
      </c>
      <c r="F120" s="70">
        <v>1558.16</v>
      </c>
      <c r="G120" s="610">
        <f t="shared" si="1"/>
        <v>13.568094740508535</v>
      </c>
      <c r="H120" s="3"/>
    </row>
    <row r="121" spans="1:8" x14ac:dyDescent="0.5">
      <c r="A121"/>
      <c r="B121" t="s">
        <v>31</v>
      </c>
      <c r="C121"/>
      <c r="D121" s="31"/>
      <c r="E121" s="70">
        <v>43045400.119999997</v>
      </c>
      <c r="F121" s="70">
        <v>230.87</v>
      </c>
      <c r="G121" s="610">
        <f t="shared" si="1"/>
        <v>2.0103622431208641</v>
      </c>
      <c r="H121" s="3"/>
    </row>
    <row r="122" spans="1:8" x14ac:dyDescent="0.5">
      <c r="A122"/>
      <c r="B122" s="56" t="s">
        <v>24</v>
      </c>
      <c r="C122"/>
      <c r="D122" s="31"/>
      <c r="E122" s="70"/>
      <c r="F122" s="70"/>
      <c r="G122" s="610">
        <f t="shared" si="1"/>
        <v>0</v>
      </c>
      <c r="H122" s="3"/>
    </row>
    <row r="123" spans="1:8" x14ac:dyDescent="0.5">
      <c r="A123" s="2"/>
      <c r="B123" s="2"/>
      <c r="C123" s="2"/>
      <c r="D123" s="37"/>
      <c r="E123" s="2"/>
      <c r="F123" s="2"/>
      <c r="G123" s="21"/>
      <c r="H123" s="3"/>
    </row>
    <row r="124" spans="1:8" x14ac:dyDescent="0.5">
      <c r="A124" s="21"/>
      <c r="B124" s="21"/>
      <c r="C124" s="21"/>
      <c r="D124" s="42"/>
      <c r="E124" s="21"/>
      <c r="F124" s="21"/>
      <c r="G124" s="21"/>
      <c r="H124" s="3"/>
    </row>
    <row r="125" spans="1:8" x14ac:dyDescent="0.5">
      <c r="A125"/>
      <c r="B125"/>
      <c r="C125"/>
      <c r="D125" s="36"/>
      <c r="E125"/>
      <c r="F125"/>
      <c r="G125"/>
      <c r="H125" s="3"/>
    </row>
    <row r="126" spans="1:8" x14ac:dyDescent="0.5">
      <c r="H126" s="3"/>
    </row>
    <row r="127" spans="1:8" x14ac:dyDescent="0.5">
      <c r="H127" s="3"/>
    </row>
    <row r="128" spans="1:8" x14ac:dyDescent="0.5">
      <c r="H128" s="3"/>
    </row>
    <row r="129" spans="4:8" x14ac:dyDescent="0.5">
      <c r="H129" s="3"/>
    </row>
    <row r="130" spans="4:8" x14ac:dyDescent="0.5">
      <c r="D130" s="3"/>
      <c r="H130" s="3"/>
    </row>
  </sheetData>
  <mergeCells count="4">
    <mergeCell ref="A8:D8"/>
    <mergeCell ref="E6:F6"/>
    <mergeCell ref="E7:F7"/>
    <mergeCell ref="A11:C11"/>
  </mergeCells>
  <phoneticPr fontId="19" type="noConversion"/>
  <pageMargins left="0.9055118110236221" right="0.19685039370078741" top="0.39370078740157483" bottom="0.19685039370078741" header="0.51181102362204722" footer="0.51181102362204722"/>
  <pageSetup paperSize="9" scale="5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opLeftCell="A34" workbookViewId="0">
      <selection activeCell="Z19" sqref="Z19"/>
    </sheetView>
  </sheetViews>
  <sheetFormatPr defaultRowHeight="23.25" x14ac:dyDescent="0.5"/>
  <cols>
    <col min="1" max="1" width="5.42578125" style="3" customWidth="1"/>
    <col min="2" max="2" width="29" style="3" customWidth="1"/>
    <col min="3" max="3" width="2.42578125" style="3" customWidth="1"/>
    <col min="4" max="4" width="5.140625" style="16" customWidth="1"/>
    <col min="5" max="5" width="23.7109375" style="3" hidden="1" customWidth="1"/>
    <col min="6" max="8" width="11.85546875" style="3" customWidth="1"/>
    <col min="9" max="9" width="9.140625" style="10"/>
    <col min="10" max="10" width="11.28515625" style="93" bestFit="1" customWidth="1"/>
    <col min="11" max="11" width="11.28515625" style="93" customWidth="1"/>
    <col min="12" max="12" width="9.140625" style="93"/>
    <col min="13" max="16384" width="9.140625" style="3"/>
  </cols>
  <sheetData>
    <row r="1" spans="1:13" x14ac:dyDescent="0.5">
      <c r="I1" s="3"/>
      <c r="J1" s="3"/>
      <c r="K1" s="3"/>
      <c r="L1" s="3"/>
    </row>
    <row r="2" spans="1:13" x14ac:dyDescent="0.5">
      <c r="A2" s="5" t="s">
        <v>108</v>
      </c>
      <c r="D2" s="66"/>
      <c r="E2" s="66"/>
      <c r="I2" s="3"/>
      <c r="J2" s="3"/>
      <c r="K2" s="3"/>
      <c r="L2" s="3"/>
    </row>
    <row r="3" spans="1:13" x14ac:dyDescent="0.5">
      <c r="A3" s="68" t="s">
        <v>109</v>
      </c>
      <c r="B3" s="58"/>
      <c r="C3" s="58"/>
      <c r="D3" s="67"/>
      <c r="E3" s="67"/>
      <c r="F3" s="58"/>
      <c r="G3" s="58"/>
      <c r="H3" s="58"/>
      <c r="I3" s="3"/>
      <c r="J3" s="3"/>
      <c r="K3" s="3"/>
      <c r="L3" s="3"/>
    </row>
    <row r="4" spans="1:13" x14ac:dyDescent="0.5">
      <c r="A4" s="11"/>
      <c r="I4" s="3"/>
      <c r="J4" s="3"/>
      <c r="K4" s="3"/>
      <c r="L4" s="3"/>
    </row>
    <row r="5" spans="1:13" x14ac:dyDescent="0.5">
      <c r="A5" s="6"/>
      <c r="B5" s="59"/>
      <c r="C5" s="6"/>
      <c r="D5" s="38"/>
      <c r="E5" s="6"/>
      <c r="F5" s="6"/>
      <c r="G5" s="7"/>
      <c r="H5" s="7"/>
      <c r="I5" s="3"/>
      <c r="J5" s="3"/>
      <c r="K5" s="3"/>
      <c r="L5" s="3"/>
    </row>
    <row r="6" spans="1:13" x14ac:dyDescent="0.5">
      <c r="D6" s="67"/>
      <c r="E6" s="664" t="s">
        <v>103</v>
      </c>
      <c r="F6" s="664"/>
      <c r="G6" s="4"/>
      <c r="H6" s="4"/>
      <c r="I6" s="3"/>
      <c r="J6" s="3"/>
      <c r="K6" s="3"/>
      <c r="L6" s="3"/>
    </row>
    <row r="7" spans="1:13" x14ac:dyDescent="0.5">
      <c r="D7" s="67"/>
      <c r="E7" s="665" t="s">
        <v>104</v>
      </c>
      <c r="F7" s="665"/>
      <c r="G7" s="4"/>
      <c r="H7" s="4"/>
      <c r="I7" s="3"/>
      <c r="J7" s="3"/>
      <c r="K7" s="3"/>
      <c r="L7" s="3"/>
    </row>
    <row r="8" spans="1:13" x14ac:dyDescent="0.5">
      <c r="A8" s="663" t="s">
        <v>1</v>
      </c>
      <c r="B8" s="663"/>
      <c r="C8" s="663"/>
      <c r="D8" s="663"/>
      <c r="E8" s="80" t="s">
        <v>15</v>
      </c>
      <c r="F8" s="81" t="s">
        <v>16</v>
      </c>
      <c r="G8" s="81"/>
      <c r="H8" s="81"/>
      <c r="I8" s="3"/>
      <c r="J8" s="3"/>
      <c r="K8" s="3"/>
      <c r="L8" s="3"/>
    </row>
    <row r="9" spans="1:13" x14ac:dyDescent="0.5">
      <c r="D9" s="67"/>
      <c r="E9" s="80" t="s">
        <v>17</v>
      </c>
      <c r="F9" s="81" t="s">
        <v>0</v>
      </c>
      <c r="G9" s="81"/>
      <c r="H9" s="81"/>
      <c r="I9" s="3"/>
      <c r="J9" s="3"/>
      <c r="K9" s="3"/>
      <c r="L9" s="3"/>
    </row>
    <row r="10" spans="1:13" x14ac:dyDescent="0.5">
      <c r="D10" s="67"/>
      <c r="F10" s="84" t="s">
        <v>105</v>
      </c>
      <c r="G10" s="84"/>
      <c r="H10" s="84"/>
      <c r="I10" s="3"/>
      <c r="J10" s="3"/>
      <c r="K10" s="3"/>
      <c r="L10" s="3"/>
    </row>
    <row r="11" spans="1:13" x14ac:dyDescent="0.5">
      <c r="A11" s="666">
        <v>1</v>
      </c>
      <c r="B11" s="666"/>
      <c r="C11" s="666"/>
      <c r="D11" s="45"/>
      <c r="E11" s="85">
        <v>2</v>
      </c>
      <c r="F11" s="85">
        <v>3</v>
      </c>
      <c r="G11" s="89"/>
      <c r="H11" s="89"/>
      <c r="I11" s="3"/>
      <c r="J11" s="3"/>
      <c r="K11" s="3"/>
      <c r="L11" s="3"/>
    </row>
    <row r="12" spans="1:13" x14ac:dyDescent="0.5">
      <c r="A12" s="60"/>
      <c r="B12" s="60"/>
      <c r="C12" s="60"/>
      <c r="D12" s="61"/>
      <c r="E12" s="73" t="s">
        <v>107</v>
      </c>
      <c r="F12" s="73" t="s">
        <v>107</v>
      </c>
      <c r="G12" s="71"/>
      <c r="H12" s="71"/>
      <c r="I12" s="3"/>
      <c r="J12" s="3"/>
      <c r="K12" s="3"/>
      <c r="L12" s="3"/>
    </row>
    <row r="13" spans="1:13" x14ac:dyDescent="0.5">
      <c r="A13" s="5" t="s">
        <v>98</v>
      </c>
      <c r="B13" s="5"/>
      <c r="C13" s="5"/>
      <c r="D13" s="46"/>
      <c r="E13" s="69">
        <v>2141151807.7</v>
      </c>
      <c r="F13" s="69">
        <v>11483.66</v>
      </c>
      <c r="G13" s="69"/>
      <c r="H13" s="69"/>
    </row>
    <row r="14" spans="1:13" x14ac:dyDescent="0.5">
      <c r="A14" s="5" t="s">
        <v>97</v>
      </c>
      <c r="B14" s="5"/>
      <c r="C14" s="5"/>
      <c r="D14" s="46"/>
      <c r="E14" s="69">
        <v>1895142111.49</v>
      </c>
      <c r="F14" s="69">
        <v>10164.24</v>
      </c>
      <c r="G14" s="69"/>
      <c r="H14" s="69"/>
    </row>
    <row r="15" spans="1:13" x14ac:dyDescent="0.5">
      <c r="A15" s="5"/>
      <c r="B15" s="5"/>
      <c r="C15" s="5"/>
      <c r="D15" s="46"/>
      <c r="E15" s="69" t="s">
        <v>107</v>
      </c>
      <c r="F15" s="96" t="s">
        <v>122</v>
      </c>
      <c r="G15" s="96" t="s">
        <v>120</v>
      </c>
      <c r="H15" s="96" t="s">
        <v>121</v>
      </c>
      <c r="I15" s="96"/>
      <c r="J15" s="632" t="s">
        <v>121</v>
      </c>
      <c r="K15" s="632" t="s">
        <v>120</v>
      </c>
      <c r="L15" s="632" t="s">
        <v>122</v>
      </c>
      <c r="M15" s="86"/>
    </row>
    <row r="16" spans="1:13" x14ac:dyDescent="0.5">
      <c r="A16" s="5"/>
      <c r="B16" s="5"/>
      <c r="C16" s="5"/>
      <c r="D16" s="46"/>
      <c r="E16" s="69"/>
      <c r="F16" s="88">
        <v>11484</v>
      </c>
      <c r="G16" s="87">
        <v>12348</v>
      </c>
      <c r="H16" s="105">
        <v>11202</v>
      </c>
      <c r="I16" s="3"/>
      <c r="J16" s="95">
        <f>SUM(J17:J26)</f>
        <v>99.603413444792764</v>
      </c>
      <c r="K16" s="95">
        <f>SUM(K17:K26)</f>
        <v>100.00000000000001</v>
      </c>
      <c r="L16" s="95">
        <f>SUM(L17:L26)</f>
        <v>100</v>
      </c>
      <c r="M16" s="10" t="s">
        <v>118</v>
      </c>
    </row>
    <row r="17" spans="1:13" x14ac:dyDescent="0.5">
      <c r="A17" s="44" t="s">
        <v>14</v>
      </c>
      <c r="B17" s="5" t="s">
        <v>96</v>
      </c>
      <c r="C17" s="5"/>
      <c r="D17" s="46"/>
      <c r="E17" s="69">
        <v>894937880.34000003</v>
      </c>
      <c r="F17" s="87">
        <v>4799.83</v>
      </c>
      <c r="G17" s="98">
        <v>4915.8999999999996</v>
      </c>
      <c r="H17" s="100">
        <v>4008</v>
      </c>
      <c r="I17" s="69">
        <v>4875</v>
      </c>
      <c r="J17" s="107">
        <v>36.6</v>
      </c>
      <c r="K17" s="3">
        <v>40.299999999999997</v>
      </c>
      <c r="L17" s="3">
        <v>42.4</v>
      </c>
      <c r="M17" s="17" t="s">
        <v>110</v>
      </c>
    </row>
    <row r="18" spans="1:13" x14ac:dyDescent="0.5">
      <c r="A18" s="84" t="s">
        <v>18</v>
      </c>
      <c r="B18" s="5" t="s">
        <v>95</v>
      </c>
      <c r="C18" s="5"/>
      <c r="D18" s="46"/>
      <c r="E18" s="69">
        <v>705127260.08000004</v>
      </c>
      <c r="F18" s="69">
        <v>3781.82</v>
      </c>
      <c r="G18" s="97">
        <v>4056.4</v>
      </c>
      <c r="H18" s="100">
        <v>3143</v>
      </c>
      <c r="I18" s="17">
        <v>2024</v>
      </c>
      <c r="J18" s="107">
        <v>22.9</v>
      </c>
      <c r="K18" s="3">
        <v>19.899999999999999</v>
      </c>
      <c r="L18" s="3">
        <v>17.600000000000001</v>
      </c>
      <c r="M18" s="17" t="s">
        <v>111</v>
      </c>
    </row>
    <row r="19" spans="1:13" x14ac:dyDescent="0.5">
      <c r="B19" s="3" t="s">
        <v>94</v>
      </c>
      <c r="D19" s="47"/>
      <c r="E19" s="69">
        <v>215960522.33000001</v>
      </c>
      <c r="F19" s="69">
        <v>1158.26</v>
      </c>
      <c r="G19" s="97">
        <v>1173.0999999999999</v>
      </c>
      <c r="H19" s="100">
        <v>925</v>
      </c>
      <c r="I19" s="17">
        <v>1906</v>
      </c>
      <c r="J19" s="107">
        <f>1842/F16*100</f>
        <v>16.039707419017766</v>
      </c>
      <c r="K19" s="3">
        <v>16.3</v>
      </c>
      <c r="L19" s="3">
        <v>16.600000000000001</v>
      </c>
      <c r="M19" s="17" t="s">
        <v>112</v>
      </c>
    </row>
    <row r="20" spans="1:13" x14ac:dyDescent="0.5">
      <c r="B20" s="3" t="s">
        <v>93</v>
      </c>
      <c r="D20" s="47"/>
      <c r="E20" s="69">
        <v>146040942.38</v>
      </c>
      <c r="F20" s="69">
        <v>783.26</v>
      </c>
      <c r="G20" s="97">
        <v>941.7</v>
      </c>
      <c r="H20" s="100">
        <v>481</v>
      </c>
      <c r="I20" s="90">
        <f>F57+F61</f>
        <v>423.78</v>
      </c>
      <c r="J20" s="107">
        <f>408/F16*100</f>
        <v>3.5527690700104495</v>
      </c>
      <c r="K20" s="3">
        <v>3.9</v>
      </c>
      <c r="L20" s="3">
        <v>3.7</v>
      </c>
      <c r="M20" s="17" t="s">
        <v>113</v>
      </c>
    </row>
    <row r="21" spans="1:13" x14ac:dyDescent="0.5">
      <c r="B21" s="3" t="s">
        <v>92</v>
      </c>
      <c r="D21" s="47"/>
      <c r="E21" s="69">
        <v>76415962.909999996</v>
      </c>
      <c r="F21" s="69">
        <v>409.84</v>
      </c>
      <c r="G21" s="97">
        <v>531.20000000000005</v>
      </c>
      <c r="H21" s="100">
        <v>367</v>
      </c>
      <c r="I21" s="17">
        <v>341</v>
      </c>
      <c r="J21" s="108">
        <v>2.8</v>
      </c>
      <c r="K21" s="3">
        <v>2.5</v>
      </c>
      <c r="L21" s="633">
        <v>3</v>
      </c>
      <c r="M21" s="17" t="s">
        <v>114</v>
      </c>
    </row>
    <row r="22" spans="1:13" x14ac:dyDescent="0.5">
      <c r="B22" s="3" t="s">
        <v>91</v>
      </c>
      <c r="D22" s="47"/>
      <c r="E22" s="69">
        <v>61847403.799999997</v>
      </c>
      <c r="F22" s="69">
        <v>331.71</v>
      </c>
      <c r="G22" s="97">
        <v>265.7</v>
      </c>
      <c r="H22" s="100">
        <v>268</v>
      </c>
      <c r="I22" s="17">
        <v>96</v>
      </c>
      <c r="J22" s="107">
        <v>3</v>
      </c>
      <c r="K22" s="3">
        <v>2.7</v>
      </c>
      <c r="L22" s="633">
        <v>3</v>
      </c>
      <c r="M22" s="17" t="s">
        <v>290</v>
      </c>
    </row>
    <row r="23" spans="1:13" x14ac:dyDescent="0.5">
      <c r="B23" s="3" t="s">
        <v>90</v>
      </c>
      <c r="D23" s="47"/>
      <c r="E23" s="69">
        <v>9810382.0999999996</v>
      </c>
      <c r="F23" s="69">
        <v>52.62</v>
      </c>
      <c r="G23" s="97">
        <v>47.7</v>
      </c>
      <c r="H23" s="100">
        <v>37</v>
      </c>
      <c r="I23" s="17">
        <v>173</v>
      </c>
      <c r="J23" s="107">
        <v>1.2</v>
      </c>
      <c r="K23" s="3">
        <v>0.9</v>
      </c>
      <c r="L23" s="3">
        <v>1.5</v>
      </c>
      <c r="M23" s="17" t="s">
        <v>50</v>
      </c>
    </row>
    <row r="24" spans="1:13" x14ac:dyDescent="0.5">
      <c r="B24" s="3" t="s">
        <v>89</v>
      </c>
      <c r="D24" s="47"/>
      <c r="E24" s="69">
        <v>47562495.829999998</v>
      </c>
      <c r="F24" s="69">
        <v>255.09</v>
      </c>
      <c r="G24" s="97">
        <v>196.5</v>
      </c>
      <c r="H24" s="100">
        <v>299</v>
      </c>
      <c r="I24" s="17">
        <v>75</v>
      </c>
      <c r="J24" s="107">
        <f>185/F16*100</f>
        <v>1.6109369557645421</v>
      </c>
      <c r="K24" s="3">
        <v>0.7</v>
      </c>
      <c r="L24" s="3">
        <v>0.7</v>
      </c>
      <c r="M24" s="17" t="s">
        <v>115</v>
      </c>
    </row>
    <row r="25" spans="1:13" x14ac:dyDescent="0.5">
      <c r="B25" s="3" t="s">
        <v>88</v>
      </c>
      <c r="D25" s="47"/>
      <c r="E25" s="69">
        <v>92952837.230000004</v>
      </c>
      <c r="F25" s="69">
        <v>498.53</v>
      </c>
      <c r="G25" s="97">
        <v>637.4</v>
      </c>
      <c r="H25" s="100">
        <v>396</v>
      </c>
      <c r="I25" s="17">
        <v>250</v>
      </c>
      <c r="J25" s="107"/>
      <c r="K25" s="3"/>
      <c r="L25" s="3"/>
      <c r="M25" s="17"/>
    </row>
    <row r="26" spans="1:13" x14ac:dyDescent="0.5">
      <c r="B26" s="3" t="s">
        <v>87</v>
      </c>
      <c r="D26" s="47"/>
      <c r="E26" s="69">
        <v>12870946.300000001</v>
      </c>
      <c r="F26" s="69">
        <v>69.03</v>
      </c>
      <c r="G26" s="97">
        <v>37.1</v>
      </c>
      <c r="H26" s="100">
        <v>156</v>
      </c>
      <c r="J26" s="107">
        <v>11.9</v>
      </c>
      <c r="K26" s="3">
        <v>12.8</v>
      </c>
      <c r="L26" s="3">
        <v>11.5</v>
      </c>
      <c r="M26" s="10" t="s">
        <v>123</v>
      </c>
    </row>
    <row r="27" spans="1:13" x14ac:dyDescent="0.5">
      <c r="B27" s="3" t="s">
        <v>86</v>
      </c>
      <c r="D27" s="47"/>
      <c r="E27" s="69">
        <v>18069707.98</v>
      </c>
      <c r="F27" s="69">
        <v>96.91</v>
      </c>
      <c r="G27" s="97">
        <v>95.5</v>
      </c>
      <c r="H27" s="100">
        <v>81</v>
      </c>
      <c r="I27" s="10">
        <v>1319</v>
      </c>
    </row>
    <row r="28" spans="1:13" x14ac:dyDescent="0.5">
      <c r="A28" s="35"/>
      <c r="B28" s="52" t="s">
        <v>85</v>
      </c>
      <c r="C28" s="52"/>
      <c r="D28" s="47"/>
      <c r="E28" s="69">
        <v>23596059.219999999</v>
      </c>
      <c r="F28" s="69">
        <v>126.55</v>
      </c>
      <c r="G28" s="97">
        <v>130.4</v>
      </c>
      <c r="H28" s="100">
        <v>131</v>
      </c>
      <c r="I28" s="91"/>
      <c r="J28" s="95"/>
      <c r="K28" s="94"/>
      <c r="L28" s="94"/>
      <c r="M28" s="92" t="s">
        <v>119</v>
      </c>
    </row>
    <row r="29" spans="1:13" x14ac:dyDescent="0.5">
      <c r="A29" s="35"/>
      <c r="B29" s="52" t="s">
        <v>7</v>
      </c>
      <c r="C29" s="52"/>
      <c r="D29" s="47"/>
      <c r="E29" s="69" t="s">
        <v>107</v>
      </c>
      <c r="F29" s="69" t="s">
        <v>107</v>
      </c>
      <c r="G29" s="97" t="s">
        <v>107</v>
      </c>
      <c r="H29" s="100" t="s">
        <v>107</v>
      </c>
      <c r="J29" s="107"/>
      <c r="K29" s="3"/>
      <c r="L29" s="3"/>
    </row>
    <row r="30" spans="1:13" x14ac:dyDescent="0.5">
      <c r="A30" s="35"/>
      <c r="B30" s="52"/>
      <c r="C30" s="52"/>
      <c r="D30" s="47"/>
      <c r="E30" s="69" t="s">
        <v>107</v>
      </c>
      <c r="F30" s="69" t="s">
        <v>107</v>
      </c>
      <c r="G30" s="97" t="s">
        <v>107</v>
      </c>
      <c r="J30" s="107"/>
      <c r="K30" s="3"/>
      <c r="L30" s="3"/>
    </row>
    <row r="31" spans="1:13" x14ac:dyDescent="0.5">
      <c r="A31" s="12" t="s">
        <v>19</v>
      </c>
      <c r="B31" s="5" t="s">
        <v>84</v>
      </c>
      <c r="D31" s="47"/>
      <c r="E31" s="69">
        <v>189810620.25999999</v>
      </c>
      <c r="F31" s="69">
        <v>1018.01</v>
      </c>
      <c r="G31" s="98">
        <v>859.6</v>
      </c>
      <c r="H31" s="105">
        <v>866</v>
      </c>
      <c r="J31" s="107"/>
      <c r="K31" s="3"/>
      <c r="L31" s="3"/>
    </row>
    <row r="32" spans="1:13" x14ac:dyDescent="0.5">
      <c r="B32" s="52" t="s">
        <v>83</v>
      </c>
      <c r="D32" s="47"/>
      <c r="E32" s="69">
        <v>89224623.640000001</v>
      </c>
      <c r="F32" s="69">
        <v>478.54</v>
      </c>
      <c r="G32" s="97">
        <v>453.1</v>
      </c>
      <c r="H32" s="100">
        <v>360</v>
      </c>
      <c r="J32" s="107"/>
      <c r="K32" s="3"/>
      <c r="L32" s="3"/>
    </row>
    <row r="33" spans="1:12" x14ac:dyDescent="0.5">
      <c r="B33" s="52" t="s">
        <v>82</v>
      </c>
      <c r="D33" s="47"/>
      <c r="E33" s="69">
        <v>100585996.62</v>
      </c>
      <c r="F33" s="69">
        <v>539.47</v>
      </c>
      <c r="G33" s="97">
        <v>406.5</v>
      </c>
      <c r="H33" s="100">
        <v>505</v>
      </c>
      <c r="J33" s="108"/>
      <c r="K33" s="3"/>
      <c r="L33" s="3"/>
    </row>
    <row r="34" spans="1:12" x14ac:dyDescent="0.5">
      <c r="B34" s="3" t="s">
        <v>8</v>
      </c>
      <c r="D34" s="48"/>
      <c r="E34" s="69" t="s">
        <v>107</v>
      </c>
      <c r="F34" s="69" t="s">
        <v>107</v>
      </c>
      <c r="G34" s="97" t="s">
        <v>107</v>
      </c>
      <c r="H34" s="100" t="s">
        <v>107</v>
      </c>
      <c r="I34" s="88"/>
      <c r="J34" s="107"/>
      <c r="K34" s="3"/>
      <c r="L34" s="3"/>
    </row>
    <row r="35" spans="1:12" x14ac:dyDescent="0.5">
      <c r="D35" s="48"/>
      <c r="E35" s="69" t="s">
        <v>107</v>
      </c>
      <c r="F35" s="69" t="s">
        <v>107</v>
      </c>
      <c r="G35" s="97" t="s">
        <v>107</v>
      </c>
      <c r="J35" s="107"/>
      <c r="K35" s="3"/>
      <c r="L35" s="3"/>
    </row>
    <row r="36" spans="1:12" x14ac:dyDescent="0.5">
      <c r="A36" s="19">
        <v>2</v>
      </c>
      <c r="B36" s="5" t="s">
        <v>81</v>
      </c>
      <c r="D36" s="48"/>
      <c r="E36" s="69">
        <v>7201846.5</v>
      </c>
      <c r="F36" s="69">
        <v>38.630000000000003</v>
      </c>
      <c r="G36" s="98">
        <v>22.1</v>
      </c>
      <c r="H36" s="105">
        <v>43</v>
      </c>
      <c r="J36" s="107"/>
      <c r="K36" s="3"/>
      <c r="L36" s="3"/>
    </row>
    <row r="37" spans="1:12" x14ac:dyDescent="0.5">
      <c r="B37" s="3" t="s">
        <v>80</v>
      </c>
      <c r="D37" s="47"/>
      <c r="E37" s="69">
        <v>3099322.72</v>
      </c>
      <c r="F37" s="69">
        <v>16.62</v>
      </c>
      <c r="G37" s="97">
        <v>13.1</v>
      </c>
      <c r="H37" s="100">
        <v>20</v>
      </c>
      <c r="J37" s="107"/>
      <c r="K37" s="3"/>
      <c r="L37" s="3"/>
    </row>
    <row r="38" spans="1:12" x14ac:dyDescent="0.5">
      <c r="B38" s="3" t="s">
        <v>79</v>
      </c>
      <c r="D38" s="47"/>
      <c r="E38" s="69">
        <v>4102523.78</v>
      </c>
      <c r="F38" s="69">
        <v>22</v>
      </c>
      <c r="G38" s="97">
        <v>9</v>
      </c>
      <c r="H38" s="100">
        <v>24</v>
      </c>
      <c r="J38" s="107"/>
      <c r="K38" s="3"/>
      <c r="L38" s="3"/>
    </row>
    <row r="39" spans="1:12" x14ac:dyDescent="0.5">
      <c r="D39" s="48"/>
      <c r="E39" s="69" t="s">
        <v>107</v>
      </c>
      <c r="F39" s="69" t="s">
        <v>107</v>
      </c>
      <c r="G39" s="97" t="s">
        <v>107</v>
      </c>
      <c r="J39" s="3"/>
      <c r="K39" s="3"/>
      <c r="L39" s="3"/>
    </row>
    <row r="40" spans="1:12" x14ac:dyDescent="0.5">
      <c r="A40" s="19">
        <v>3</v>
      </c>
      <c r="B40" s="5" t="s">
        <v>78</v>
      </c>
      <c r="C40" s="5"/>
      <c r="D40" s="57"/>
      <c r="E40" s="69">
        <v>6659609.4699999997</v>
      </c>
      <c r="F40" s="69">
        <v>35.72</v>
      </c>
      <c r="G40" s="98">
        <v>32.5</v>
      </c>
      <c r="H40" s="105">
        <v>44</v>
      </c>
      <c r="J40" s="3"/>
      <c r="K40" s="3"/>
      <c r="L40" s="3"/>
    </row>
    <row r="41" spans="1:12" x14ac:dyDescent="0.5">
      <c r="B41" s="17" t="s">
        <v>77</v>
      </c>
      <c r="C41" s="17"/>
      <c r="D41" s="47"/>
      <c r="E41" s="69">
        <v>6416449.3499999996</v>
      </c>
      <c r="F41" s="69">
        <v>34.409999999999997</v>
      </c>
      <c r="G41" s="97">
        <v>30.7</v>
      </c>
      <c r="H41" s="100">
        <v>43</v>
      </c>
      <c r="J41" s="3"/>
      <c r="K41" s="3"/>
      <c r="L41" s="3"/>
    </row>
    <row r="42" spans="1:12" x14ac:dyDescent="0.5">
      <c r="B42" s="17" t="s">
        <v>76</v>
      </c>
      <c r="C42" s="17"/>
      <c r="D42" s="47"/>
      <c r="E42" s="69">
        <v>243160.12</v>
      </c>
      <c r="F42" s="69">
        <v>1.3</v>
      </c>
      <c r="G42" s="97">
        <v>1.8</v>
      </c>
      <c r="H42" s="100">
        <v>1</v>
      </c>
      <c r="J42" s="3"/>
      <c r="K42" s="3"/>
      <c r="L42" s="3"/>
    </row>
    <row r="43" spans="1:12" x14ac:dyDescent="0.5">
      <c r="A43" s="3" t="s">
        <v>2</v>
      </c>
      <c r="D43" s="48"/>
      <c r="E43" s="69" t="s">
        <v>107</v>
      </c>
      <c r="F43" s="69" t="s">
        <v>107</v>
      </c>
      <c r="G43" s="97" t="s">
        <v>107</v>
      </c>
      <c r="H43" s="99"/>
      <c r="J43" s="3"/>
      <c r="K43" s="3"/>
      <c r="L43" s="3"/>
    </row>
    <row r="44" spans="1:12" x14ac:dyDescent="0.5">
      <c r="A44" s="19">
        <v>4</v>
      </c>
      <c r="B44" s="13" t="s">
        <v>9</v>
      </c>
      <c r="C44" s="13"/>
      <c r="D44" s="49"/>
      <c r="E44" s="74" t="s">
        <v>107</v>
      </c>
      <c r="F44" s="74" t="s">
        <v>107</v>
      </c>
      <c r="G44" s="97" t="s">
        <v>107</v>
      </c>
      <c r="H44" s="99"/>
      <c r="J44" s="3"/>
      <c r="K44" s="3"/>
      <c r="L44" s="3"/>
    </row>
    <row r="45" spans="1:12" x14ac:dyDescent="0.5">
      <c r="B45" s="13" t="s">
        <v>75</v>
      </c>
      <c r="C45" s="13"/>
      <c r="D45" s="50"/>
      <c r="E45" s="74">
        <v>377365309.31</v>
      </c>
      <c r="F45" s="74">
        <v>2023.93</v>
      </c>
      <c r="G45" s="98">
        <v>2461.1999999999998</v>
      </c>
      <c r="H45" s="106">
        <v>2564</v>
      </c>
      <c r="I45" s="3"/>
      <c r="J45" s="3"/>
      <c r="K45" s="3"/>
      <c r="L45" s="3"/>
    </row>
    <row r="46" spans="1:12" x14ac:dyDescent="0.5">
      <c r="B46" s="14" t="s">
        <v>74</v>
      </c>
      <c r="C46" s="14"/>
      <c r="D46" s="47"/>
      <c r="E46" s="74">
        <v>11174134.140000001</v>
      </c>
      <c r="F46" s="74">
        <v>59.93</v>
      </c>
      <c r="G46" s="97">
        <v>19.7</v>
      </c>
      <c r="H46" s="101">
        <v>22</v>
      </c>
      <c r="I46" s="3"/>
      <c r="J46" s="3"/>
      <c r="K46" s="3"/>
      <c r="L46" s="3"/>
    </row>
    <row r="47" spans="1:12" x14ac:dyDescent="0.5">
      <c r="B47" s="14" t="s">
        <v>10</v>
      </c>
      <c r="C47" s="14"/>
      <c r="E47" s="74" t="s">
        <v>107</v>
      </c>
      <c r="F47" s="74" t="s">
        <v>107</v>
      </c>
      <c r="G47" s="97" t="s">
        <v>107</v>
      </c>
      <c r="H47" s="101" t="s">
        <v>107</v>
      </c>
      <c r="I47" s="3"/>
      <c r="J47" s="3"/>
      <c r="K47" s="3"/>
      <c r="L47" s="3"/>
    </row>
    <row r="48" spans="1:12" x14ac:dyDescent="0.5">
      <c r="B48" s="14" t="s">
        <v>73</v>
      </c>
      <c r="C48" s="14"/>
      <c r="D48" s="47"/>
      <c r="E48" s="74">
        <v>238789309.24000001</v>
      </c>
      <c r="F48" s="74">
        <v>1280.7</v>
      </c>
      <c r="G48" s="97">
        <v>1395.7</v>
      </c>
      <c r="H48" s="101">
        <v>1488</v>
      </c>
      <c r="I48" s="3"/>
      <c r="J48" s="3"/>
      <c r="K48" s="3"/>
      <c r="L48" s="3"/>
    </row>
    <row r="49" spans="1:12" x14ac:dyDescent="0.5">
      <c r="B49" s="14" t="s">
        <v>72</v>
      </c>
      <c r="C49" s="14"/>
      <c r="D49" s="51"/>
      <c r="E49" s="74" t="s">
        <v>106</v>
      </c>
      <c r="F49" s="74" t="s">
        <v>106</v>
      </c>
      <c r="G49" s="97">
        <v>344.3</v>
      </c>
      <c r="H49" s="101">
        <v>363</v>
      </c>
      <c r="I49" s="3"/>
      <c r="J49" s="3"/>
      <c r="K49" s="3"/>
      <c r="L49" s="3"/>
    </row>
    <row r="50" spans="1:12" x14ac:dyDescent="0.5">
      <c r="B50" s="14" t="s">
        <v>71</v>
      </c>
      <c r="C50" s="14"/>
      <c r="D50" s="51"/>
      <c r="E50" s="74">
        <v>1790676.99</v>
      </c>
      <c r="F50" s="74">
        <v>9.6</v>
      </c>
      <c r="G50" s="97">
        <v>18.3</v>
      </c>
      <c r="H50" s="101">
        <v>22</v>
      </c>
      <c r="I50" s="3"/>
      <c r="J50" s="3"/>
      <c r="K50" s="3"/>
      <c r="L50" s="3"/>
    </row>
    <row r="51" spans="1:12" x14ac:dyDescent="0.5">
      <c r="B51" s="14" t="s">
        <v>70</v>
      </c>
      <c r="C51" s="14"/>
      <c r="D51" s="51"/>
      <c r="E51" s="74">
        <v>1125279.58</v>
      </c>
      <c r="F51" s="74">
        <v>6.04</v>
      </c>
      <c r="G51" s="97">
        <v>13.9</v>
      </c>
      <c r="H51" s="101">
        <v>31</v>
      </c>
      <c r="I51" s="3"/>
      <c r="J51" s="3"/>
      <c r="K51" s="3"/>
      <c r="L51" s="3"/>
    </row>
    <row r="52" spans="1:12" x14ac:dyDescent="0.5">
      <c r="B52" s="14" t="s">
        <v>69</v>
      </c>
      <c r="C52" s="14"/>
      <c r="D52" s="51"/>
      <c r="E52" s="74">
        <v>15165.54</v>
      </c>
      <c r="F52" s="74">
        <v>0.08</v>
      </c>
      <c r="G52" s="97">
        <v>7.6</v>
      </c>
      <c r="H52" s="101">
        <v>5</v>
      </c>
      <c r="I52" s="3"/>
      <c r="J52" s="3"/>
      <c r="K52" s="3"/>
      <c r="L52" s="3"/>
    </row>
    <row r="53" spans="1:12" x14ac:dyDescent="0.5">
      <c r="B53" s="14" t="s">
        <v>68</v>
      </c>
      <c r="C53" s="14"/>
      <c r="D53" s="51"/>
      <c r="E53" s="74">
        <v>92287098.340000004</v>
      </c>
      <c r="F53" s="74">
        <v>494.96</v>
      </c>
      <c r="G53" s="97">
        <v>471.1</v>
      </c>
      <c r="H53" s="101">
        <v>473</v>
      </c>
      <c r="I53" s="3"/>
      <c r="J53" s="3"/>
      <c r="K53" s="3"/>
      <c r="L53" s="3"/>
    </row>
    <row r="54" spans="1:12" x14ac:dyDescent="0.5">
      <c r="B54" s="14" t="s">
        <v>67</v>
      </c>
      <c r="C54" s="14"/>
      <c r="D54" s="51"/>
      <c r="E54" s="74">
        <v>28623473.18</v>
      </c>
      <c r="F54" s="74">
        <v>153.52000000000001</v>
      </c>
      <c r="G54" s="97">
        <v>170.6</v>
      </c>
      <c r="H54" s="101">
        <v>132</v>
      </c>
      <c r="I54" s="3"/>
      <c r="J54" s="3"/>
      <c r="K54" s="3"/>
      <c r="L54" s="3"/>
    </row>
    <row r="55" spans="1:12" x14ac:dyDescent="0.5">
      <c r="B55" s="53" t="s">
        <v>66</v>
      </c>
      <c r="C55" s="14"/>
      <c r="D55" s="51"/>
      <c r="E55" s="74">
        <v>3560172.31</v>
      </c>
      <c r="F55" s="74">
        <v>19.09</v>
      </c>
      <c r="G55" s="97">
        <v>19.8</v>
      </c>
      <c r="H55" s="101">
        <v>27</v>
      </c>
      <c r="I55" s="3"/>
      <c r="J55" s="3"/>
      <c r="K55" s="3"/>
      <c r="L55" s="3"/>
    </row>
    <row r="56" spans="1:12" x14ac:dyDescent="0.5">
      <c r="B56" s="53"/>
      <c r="C56" s="14"/>
      <c r="D56" s="51"/>
      <c r="E56" s="74" t="s">
        <v>107</v>
      </c>
      <c r="F56" s="74" t="s">
        <v>107</v>
      </c>
      <c r="G56" s="97" t="s">
        <v>107</v>
      </c>
      <c r="H56" s="101" t="s">
        <v>107</v>
      </c>
      <c r="I56" s="3"/>
      <c r="J56" s="3"/>
      <c r="K56" s="3"/>
      <c r="L56" s="3"/>
    </row>
    <row r="57" spans="1:12" x14ac:dyDescent="0.5">
      <c r="A57" s="19">
        <v>5</v>
      </c>
      <c r="B57" s="5" t="s">
        <v>65</v>
      </c>
      <c r="D57" s="48"/>
      <c r="E57" s="74">
        <v>23109593.379999999</v>
      </c>
      <c r="F57" s="74">
        <v>123.94</v>
      </c>
      <c r="G57" s="98">
        <v>171.9</v>
      </c>
      <c r="H57" s="106">
        <v>164</v>
      </c>
      <c r="I57" s="3"/>
      <c r="J57" s="3"/>
      <c r="K57" s="3"/>
      <c r="L57" s="3"/>
    </row>
    <row r="58" spans="1:12" x14ac:dyDescent="0.5">
      <c r="B58" s="3" t="s">
        <v>64</v>
      </c>
      <c r="D58" s="47"/>
      <c r="E58" s="74">
        <v>19234106.350000001</v>
      </c>
      <c r="F58" s="74">
        <v>103.16</v>
      </c>
      <c r="G58" s="97">
        <v>150.30000000000001</v>
      </c>
      <c r="H58" s="101">
        <v>134</v>
      </c>
      <c r="I58" s="3"/>
      <c r="J58" s="3"/>
      <c r="K58" s="3"/>
      <c r="L58" s="3"/>
    </row>
    <row r="59" spans="1:12" x14ac:dyDescent="0.5">
      <c r="B59" s="3" t="s">
        <v>63</v>
      </c>
      <c r="D59" s="47"/>
      <c r="E59" s="74">
        <v>3875487.03</v>
      </c>
      <c r="F59" s="74">
        <v>20.79</v>
      </c>
      <c r="G59" s="97">
        <v>21.7</v>
      </c>
      <c r="H59" s="101">
        <v>30</v>
      </c>
      <c r="I59" s="3"/>
      <c r="J59" s="3"/>
      <c r="K59" s="3"/>
      <c r="L59" s="3"/>
    </row>
    <row r="60" spans="1:12" x14ac:dyDescent="0.5">
      <c r="B60" s="53"/>
      <c r="C60" s="14"/>
      <c r="D60" s="51"/>
      <c r="E60" s="74" t="s">
        <v>107</v>
      </c>
      <c r="F60" s="74" t="s">
        <v>107</v>
      </c>
      <c r="G60" s="97" t="s">
        <v>107</v>
      </c>
      <c r="H60" s="99"/>
      <c r="I60" s="3"/>
      <c r="J60" s="3"/>
      <c r="K60" s="3"/>
      <c r="L60" s="3"/>
    </row>
    <row r="61" spans="1:12" x14ac:dyDescent="0.5">
      <c r="A61" s="19">
        <v>6</v>
      </c>
      <c r="B61" s="13" t="s">
        <v>62</v>
      </c>
      <c r="C61" s="13"/>
      <c r="D61" s="51"/>
      <c r="E61" s="74">
        <v>55905241.649999999</v>
      </c>
      <c r="F61" s="74">
        <v>299.83999999999997</v>
      </c>
      <c r="G61" s="98">
        <v>304.10000000000002</v>
      </c>
      <c r="H61" s="106">
        <v>244</v>
      </c>
      <c r="I61" s="3"/>
      <c r="J61" s="3"/>
      <c r="K61" s="3"/>
      <c r="L61" s="3"/>
    </row>
    <row r="62" spans="1:12" x14ac:dyDescent="0.5">
      <c r="B62" s="14" t="s">
        <v>61</v>
      </c>
      <c r="C62" s="14"/>
      <c r="D62" s="51"/>
      <c r="E62" s="74">
        <v>45193406.07</v>
      </c>
      <c r="F62" s="74">
        <v>242.39</v>
      </c>
      <c r="G62" s="97">
        <v>246.8</v>
      </c>
      <c r="H62" s="101">
        <v>201</v>
      </c>
      <c r="I62" s="3"/>
      <c r="J62" s="3"/>
      <c r="K62" s="3"/>
      <c r="L62" s="3"/>
    </row>
    <row r="63" spans="1:12" x14ac:dyDescent="0.5">
      <c r="B63" s="14" t="s">
        <v>60</v>
      </c>
      <c r="C63" s="14"/>
      <c r="D63" s="51"/>
      <c r="E63" s="74">
        <v>10711835.57</v>
      </c>
      <c r="F63" s="74">
        <v>57.45</v>
      </c>
      <c r="G63" s="97">
        <v>57.3</v>
      </c>
      <c r="H63" s="101">
        <v>43</v>
      </c>
      <c r="I63" s="3"/>
      <c r="J63" s="3"/>
      <c r="K63" s="3"/>
      <c r="L63" s="3"/>
    </row>
    <row r="64" spans="1:12" x14ac:dyDescent="0.5">
      <c r="A64" s="7"/>
      <c r="B64" s="7"/>
      <c r="C64" s="7"/>
      <c r="D64" s="22"/>
      <c r="E64" s="71" t="s">
        <v>107</v>
      </c>
      <c r="F64" s="71" t="s">
        <v>107</v>
      </c>
      <c r="G64" s="97" t="s">
        <v>107</v>
      </c>
      <c r="H64" s="102" t="s">
        <v>107</v>
      </c>
      <c r="I64" s="3"/>
      <c r="J64" s="3"/>
      <c r="K64" s="3"/>
      <c r="L64" s="3"/>
    </row>
    <row r="65" spans="1:12" x14ac:dyDescent="0.5">
      <c r="A65" s="19">
        <v>7</v>
      </c>
      <c r="B65" s="15" t="s">
        <v>59</v>
      </c>
      <c r="C65" s="5"/>
      <c r="D65" s="23"/>
      <c r="E65" s="69">
        <v>13960648.91</v>
      </c>
      <c r="F65" s="69">
        <v>74.88</v>
      </c>
      <c r="G65" s="98">
        <v>87.9</v>
      </c>
      <c r="H65" s="105">
        <v>185</v>
      </c>
      <c r="I65" s="3"/>
      <c r="J65" s="3"/>
      <c r="K65" s="3"/>
      <c r="L65" s="3"/>
    </row>
    <row r="66" spans="1:12" x14ac:dyDescent="0.5">
      <c r="B66" s="3" t="s">
        <v>58</v>
      </c>
      <c r="D66" s="23"/>
      <c r="E66" s="69">
        <v>3064132.51</v>
      </c>
      <c r="F66" s="69">
        <v>16.43</v>
      </c>
      <c r="G66" s="97">
        <v>22.3</v>
      </c>
      <c r="H66" s="100">
        <v>29</v>
      </c>
      <c r="I66" s="3"/>
      <c r="J66" s="3"/>
      <c r="K66" s="3"/>
      <c r="L66" s="3"/>
    </row>
    <row r="67" spans="1:12" x14ac:dyDescent="0.5">
      <c r="B67" s="3" t="s">
        <v>57</v>
      </c>
      <c r="D67" s="23"/>
      <c r="E67" s="69">
        <v>2289748.75</v>
      </c>
      <c r="F67" s="69">
        <v>12.28</v>
      </c>
      <c r="G67" s="97">
        <v>21.3</v>
      </c>
      <c r="H67" s="100">
        <v>81</v>
      </c>
      <c r="I67" s="3"/>
      <c r="J67" s="3"/>
      <c r="K67" s="3"/>
      <c r="L67" s="3"/>
    </row>
    <row r="68" spans="1:12" x14ac:dyDescent="0.5">
      <c r="B68" s="3" t="s">
        <v>56</v>
      </c>
      <c r="D68" s="23"/>
      <c r="E68" s="69">
        <v>8606767.6400000006</v>
      </c>
      <c r="F68" s="69">
        <v>46.16</v>
      </c>
      <c r="G68" s="97">
        <v>44.3</v>
      </c>
      <c r="H68" s="100">
        <v>74</v>
      </c>
      <c r="I68" s="3"/>
      <c r="J68" s="3"/>
      <c r="K68" s="3"/>
      <c r="L68" s="3"/>
    </row>
    <row r="69" spans="1:12" x14ac:dyDescent="0.45">
      <c r="A69" s="7"/>
      <c r="B69" s="7"/>
      <c r="C69" s="7"/>
      <c r="D69" s="24"/>
      <c r="E69" s="71" t="s">
        <v>107</v>
      </c>
      <c r="F69" s="70" t="s">
        <v>107</v>
      </c>
      <c r="G69" s="97" t="s">
        <v>107</v>
      </c>
      <c r="H69" s="103" t="s">
        <v>107</v>
      </c>
      <c r="I69" s="3"/>
      <c r="J69" s="3"/>
      <c r="K69" s="3"/>
      <c r="L69" s="3"/>
    </row>
    <row r="70" spans="1:12" x14ac:dyDescent="0.5">
      <c r="A70" s="19">
        <v>8</v>
      </c>
      <c r="B70" s="64" t="s">
        <v>28</v>
      </c>
      <c r="C70" s="13"/>
      <c r="E70" s="74">
        <v>419000336.06999999</v>
      </c>
      <c r="F70" s="69">
        <v>2247.23</v>
      </c>
      <c r="G70" s="98">
        <v>2321.5</v>
      </c>
      <c r="H70" s="105">
        <v>2151</v>
      </c>
      <c r="I70" s="3"/>
      <c r="J70" s="3"/>
      <c r="K70" s="3"/>
      <c r="L70" s="3"/>
    </row>
    <row r="71" spans="1:12" x14ac:dyDescent="0.5">
      <c r="B71" s="14" t="s">
        <v>55</v>
      </c>
      <c r="C71" s="13"/>
      <c r="D71" s="25"/>
      <c r="E71" s="74">
        <v>95646379.769999996</v>
      </c>
      <c r="F71" s="69">
        <v>512.98</v>
      </c>
      <c r="G71" s="97">
        <v>697.9</v>
      </c>
      <c r="H71" s="100">
        <v>570</v>
      </c>
      <c r="I71" s="3"/>
      <c r="J71" s="3"/>
      <c r="K71" s="3"/>
      <c r="L71" s="3"/>
    </row>
    <row r="72" spans="1:12" x14ac:dyDescent="0.5">
      <c r="B72" s="14" t="s">
        <v>54</v>
      </c>
      <c r="C72" s="14"/>
      <c r="D72" s="51"/>
      <c r="E72" s="74">
        <v>24444782.57</v>
      </c>
      <c r="F72" s="69">
        <v>131.1</v>
      </c>
      <c r="G72" s="97">
        <v>144.4</v>
      </c>
      <c r="H72" s="100">
        <v>151</v>
      </c>
      <c r="I72" s="3"/>
      <c r="J72" s="3"/>
      <c r="K72" s="3"/>
      <c r="L72" s="3"/>
    </row>
    <row r="73" spans="1:12" x14ac:dyDescent="0.5">
      <c r="B73" s="14" t="s">
        <v>53</v>
      </c>
      <c r="C73" s="14"/>
      <c r="D73" s="25"/>
      <c r="E73" s="74">
        <v>221702869.83000001</v>
      </c>
      <c r="F73" s="69">
        <v>1189.06</v>
      </c>
      <c r="G73" s="97">
        <v>1085.4000000000001</v>
      </c>
      <c r="H73" s="100">
        <v>970</v>
      </c>
      <c r="I73" s="3"/>
      <c r="J73" s="3"/>
      <c r="K73" s="3"/>
      <c r="L73" s="3"/>
    </row>
    <row r="74" spans="1:12" x14ac:dyDescent="0.5">
      <c r="A74"/>
      <c r="B74" t="s">
        <v>3</v>
      </c>
      <c r="C74" s="7"/>
      <c r="D74" s="26"/>
      <c r="E74" s="71" t="s">
        <v>107</v>
      </c>
      <c r="F74" s="70" t="s">
        <v>107</v>
      </c>
      <c r="G74" s="97" t="s">
        <v>107</v>
      </c>
      <c r="H74" s="103" t="s">
        <v>107</v>
      </c>
      <c r="I74" s="3"/>
      <c r="J74" s="3"/>
      <c r="K74" s="3"/>
      <c r="L74" s="3"/>
    </row>
    <row r="75" spans="1:12" x14ac:dyDescent="0.5">
      <c r="A75"/>
      <c r="B75" t="s">
        <v>52</v>
      </c>
      <c r="C75" s="7"/>
      <c r="D75" s="26"/>
      <c r="E75" s="70">
        <v>13630186.65</v>
      </c>
      <c r="F75" s="70">
        <v>73.099999999999994</v>
      </c>
      <c r="G75" s="97">
        <v>79.5</v>
      </c>
      <c r="H75" s="103">
        <v>152</v>
      </c>
      <c r="I75" s="3"/>
      <c r="J75" s="3"/>
      <c r="K75" s="3"/>
      <c r="L75" s="3"/>
    </row>
    <row r="76" spans="1:12" x14ac:dyDescent="0.5">
      <c r="A76"/>
      <c r="B76" t="s">
        <v>51</v>
      </c>
      <c r="C76" s="7"/>
      <c r="D76" s="26"/>
      <c r="E76" s="70">
        <v>63576117.240000002</v>
      </c>
      <c r="F76" s="70">
        <v>340.98</v>
      </c>
      <c r="G76" s="98">
        <v>314.2</v>
      </c>
      <c r="H76" s="103">
        <v>309</v>
      </c>
      <c r="I76" s="3"/>
      <c r="J76" s="3"/>
      <c r="K76" s="3"/>
      <c r="L76" s="3"/>
    </row>
    <row r="77" spans="1:12" x14ac:dyDescent="0.5">
      <c r="A77"/>
      <c r="B77" s="7"/>
      <c r="C77" s="7"/>
      <c r="D77" s="24"/>
      <c r="E77" s="70" t="s">
        <v>107</v>
      </c>
      <c r="F77" s="70" t="s">
        <v>107</v>
      </c>
      <c r="G77" s="97" t="s">
        <v>107</v>
      </c>
      <c r="H77" s="99"/>
      <c r="I77" s="3"/>
      <c r="J77" s="3"/>
      <c r="K77" s="3"/>
      <c r="L77" s="3"/>
    </row>
    <row r="78" spans="1:12" x14ac:dyDescent="0.5">
      <c r="A78" s="19">
        <v>9</v>
      </c>
      <c r="B78" s="1" t="s">
        <v>50</v>
      </c>
      <c r="C78" s="1"/>
      <c r="D78" s="27"/>
      <c r="E78" s="70">
        <v>32272554.739999998</v>
      </c>
      <c r="F78" s="70">
        <v>173.09</v>
      </c>
      <c r="G78" s="98">
        <v>117.2</v>
      </c>
      <c r="H78" s="104">
        <v>132</v>
      </c>
      <c r="I78" s="3"/>
      <c r="J78" s="3"/>
      <c r="K78" s="3"/>
      <c r="L78" s="3"/>
    </row>
    <row r="79" spans="1:12" x14ac:dyDescent="0.5">
      <c r="A79"/>
      <c r="B79" s="1"/>
      <c r="C79" s="1"/>
      <c r="D79" s="28"/>
      <c r="E79" s="70" t="s">
        <v>107</v>
      </c>
      <c r="F79" s="70" t="s">
        <v>107</v>
      </c>
      <c r="G79" s="97" t="s">
        <v>107</v>
      </c>
      <c r="H79" s="103" t="s">
        <v>107</v>
      </c>
      <c r="I79" s="3"/>
      <c r="J79" s="3"/>
      <c r="K79" s="3"/>
      <c r="L79" s="3"/>
    </row>
    <row r="80" spans="1:12" x14ac:dyDescent="0.5">
      <c r="A80" s="19">
        <v>10</v>
      </c>
      <c r="B80" s="1" t="s">
        <v>49</v>
      </c>
      <c r="C80" s="1"/>
      <c r="D80" s="39"/>
      <c r="E80" s="70">
        <v>51531422.079999998</v>
      </c>
      <c r="F80" s="70">
        <v>276.38</v>
      </c>
      <c r="G80" s="98">
        <v>228.4</v>
      </c>
      <c r="H80" s="104">
        <v>215</v>
      </c>
      <c r="I80" s="3"/>
      <c r="J80" s="3"/>
      <c r="K80" s="3"/>
      <c r="L80" s="3"/>
    </row>
    <row r="81" spans="1:12" x14ac:dyDescent="0.5">
      <c r="A81"/>
      <c r="B81" s="18"/>
      <c r="C81" s="1"/>
      <c r="D81" s="39"/>
      <c r="E81" s="70" t="s">
        <v>107</v>
      </c>
      <c r="F81" s="70" t="s">
        <v>107</v>
      </c>
      <c r="G81" s="97" t="s">
        <v>107</v>
      </c>
      <c r="H81" s="103" t="s">
        <v>107</v>
      </c>
      <c r="I81" s="3"/>
      <c r="J81" s="3"/>
      <c r="K81" s="3"/>
      <c r="L81" s="3"/>
    </row>
    <row r="82" spans="1:12" x14ac:dyDescent="0.5">
      <c r="A82"/>
      <c r="B82" s="8" t="s">
        <v>48</v>
      </c>
      <c r="C82"/>
      <c r="D82" s="40"/>
      <c r="E82" s="70">
        <v>2395662.7200000002</v>
      </c>
      <c r="F82" s="70">
        <v>12.85</v>
      </c>
      <c r="G82" s="97">
        <v>13</v>
      </c>
      <c r="H82" s="103">
        <v>20</v>
      </c>
      <c r="I82" s="3"/>
      <c r="J82" s="3"/>
      <c r="K82" s="3"/>
      <c r="L82" s="3"/>
    </row>
    <row r="83" spans="1:12" x14ac:dyDescent="0.5">
      <c r="A83"/>
      <c r="B83" t="s">
        <v>11</v>
      </c>
      <c r="C83"/>
      <c r="D83" s="41"/>
      <c r="E83" s="70" t="s">
        <v>107</v>
      </c>
      <c r="F83" s="70" t="s">
        <v>107</v>
      </c>
      <c r="G83" s="97" t="s">
        <v>107</v>
      </c>
      <c r="H83" s="103" t="s">
        <v>107</v>
      </c>
      <c r="I83" s="3"/>
      <c r="J83" s="3"/>
      <c r="K83" s="3"/>
      <c r="L83" s="3"/>
    </row>
    <row r="84" spans="1:12" x14ac:dyDescent="0.5">
      <c r="A84"/>
      <c r="B84" s="9" t="s">
        <v>47</v>
      </c>
      <c r="C84"/>
      <c r="D84" s="40"/>
      <c r="E84" s="70">
        <v>1350206.12</v>
      </c>
      <c r="F84" s="70">
        <v>7.24</v>
      </c>
      <c r="G84" s="97">
        <v>6.8</v>
      </c>
      <c r="H84" s="103">
        <v>6</v>
      </c>
      <c r="I84" s="3"/>
      <c r="J84" s="3"/>
      <c r="K84" s="3"/>
      <c r="L84" s="3"/>
    </row>
    <row r="85" spans="1:12" x14ac:dyDescent="0.5">
      <c r="A85"/>
      <c r="B85" t="s">
        <v>46</v>
      </c>
      <c r="C85"/>
      <c r="D85" s="40"/>
      <c r="E85" s="70">
        <v>1237573.92</v>
      </c>
      <c r="F85" s="70">
        <v>6.64</v>
      </c>
      <c r="G85" s="97" t="s">
        <v>106</v>
      </c>
      <c r="H85" s="103">
        <v>1</v>
      </c>
      <c r="I85" s="3"/>
      <c r="J85" s="3"/>
      <c r="K85" s="3"/>
      <c r="L85" s="3"/>
    </row>
    <row r="86" spans="1:12" x14ac:dyDescent="0.5">
      <c r="A86"/>
      <c r="B86" t="s">
        <v>13</v>
      </c>
      <c r="C86"/>
      <c r="D86" s="40"/>
      <c r="E86" s="70" t="s">
        <v>107</v>
      </c>
      <c r="F86" s="70" t="s">
        <v>107</v>
      </c>
      <c r="G86" s="97" t="s">
        <v>107</v>
      </c>
      <c r="H86" s="103" t="s">
        <v>107</v>
      </c>
      <c r="I86" s="3"/>
      <c r="J86" s="3"/>
      <c r="K86" s="3"/>
      <c r="L86" s="3"/>
    </row>
    <row r="87" spans="1:12" x14ac:dyDescent="0.5">
      <c r="A87"/>
      <c r="B87" s="9" t="s">
        <v>45</v>
      </c>
      <c r="C87"/>
      <c r="D87" s="40"/>
      <c r="E87" s="70">
        <v>46547979.32</v>
      </c>
      <c r="F87" s="70">
        <v>249.65</v>
      </c>
      <c r="G87" s="97">
        <v>208.7</v>
      </c>
      <c r="H87" s="103">
        <v>188</v>
      </c>
      <c r="I87" s="3"/>
      <c r="J87" s="3"/>
      <c r="K87" s="3"/>
      <c r="L87" s="3"/>
    </row>
    <row r="88" spans="1:12" x14ac:dyDescent="0.5">
      <c r="A88" s="9"/>
      <c r="B88"/>
      <c r="C88"/>
      <c r="D88" s="40"/>
      <c r="E88" s="72" t="s">
        <v>107</v>
      </c>
      <c r="F88" s="70" t="s">
        <v>107</v>
      </c>
      <c r="G88" s="97" t="s">
        <v>107</v>
      </c>
      <c r="H88" s="103" t="s">
        <v>107</v>
      </c>
      <c r="I88" s="3"/>
      <c r="J88" s="3"/>
      <c r="K88" s="3"/>
      <c r="L88" s="3"/>
    </row>
    <row r="89" spans="1:12" x14ac:dyDescent="0.5">
      <c r="A89" s="19">
        <v>11</v>
      </c>
      <c r="B89" s="55" t="s">
        <v>12</v>
      </c>
      <c r="C89"/>
      <c r="D89" s="40"/>
      <c r="E89" s="70" t="s">
        <v>107</v>
      </c>
      <c r="F89" s="70" t="s">
        <v>107</v>
      </c>
      <c r="G89" s="97" t="s">
        <v>107</v>
      </c>
      <c r="H89" s="103" t="s">
        <v>107</v>
      </c>
      <c r="I89" s="3"/>
      <c r="J89" s="3"/>
      <c r="K89" s="3"/>
      <c r="L89" s="3"/>
    </row>
    <row r="90" spans="1:12" x14ac:dyDescent="0.5">
      <c r="B90" s="5" t="s">
        <v>43</v>
      </c>
      <c r="C90" s="5"/>
      <c r="D90" s="43"/>
      <c r="E90" s="69">
        <v>13197669.039999999</v>
      </c>
      <c r="F90" s="69">
        <v>70.78</v>
      </c>
      <c r="G90" s="98">
        <v>105.3</v>
      </c>
      <c r="H90" s="105">
        <v>123</v>
      </c>
      <c r="I90" s="3"/>
      <c r="J90" s="3"/>
      <c r="K90" s="3"/>
      <c r="L90" s="3"/>
    </row>
    <row r="91" spans="1:12" x14ac:dyDescent="0.5">
      <c r="B91" s="5"/>
      <c r="C91" s="5"/>
      <c r="D91" s="43"/>
      <c r="E91" s="69" t="s">
        <v>107</v>
      </c>
      <c r="F91" s="69" t="s">
        <v>107</v>
      </c>
      <c r="G91" s="97" t="s">
        <v>107</v>
      </c>
      <c r="H91" s="99"/>
      <c r="I91" s="3"/>
      <c r="J91" s="3"/>
      <c r="K91" s="3"/>
      <c r="L91" s="3"/>
    </row>
    <row r="92" spans="1:12" x14ac:dyDescent="0.5">
      <c r="A92" s="19">
        <v>12</v>
      </c>
      <c r="B92" s="1" t="s">
        <v>44</v>
      </c>
      <c r="C92" s="1"/>
      <c r="D92" s="54"/>
      <c r="E92" s="70">
        <v>246009696.21000001</v>
      </c>
      <c r="F92" s="70">
        <v>1319.43</v>
      </c>
      <c r="G92" s="98">
        <v>1580</v>
      </c>
      <c r="H92" s="104">
        <v>1329</v>
      </c>
      <c r="I92" s="3"/>
      <c r="J92" s="3"/>
      <c r="K92" s="3"/>
      <c r="L92" s="3"/>
    </row>
    <row r="93" spans="1:12" x14ac:dyDescent="0.5">
      <c r="A93"/>
      <c r="B93" t="s">
        <v>42</v>
      </c>
      <c r="C93"/>
      <c r="D93" s="29"/>
      <c r="E93" s="70">
        <v>9055105.2699999996</v>
      </c>
      <c r="F93" s="70">
        <v>48.57</v>
      </c>
      <c r="G93" s="97">
        <v>22.2</v>
      </c>
      <c r="H93" s="103">
        <v>23</v>
      </c>
      <c r="I93" s="3"/>
      <c r="J93" s="3"/>
      <c r="K93" s="3"/>
      <c r="L93" s="3"/>
    </row>
    <row r="94" spans="1:12" x14ac:dyDescent="0.5">
      <c r="A94"/>
      <c r="B94" t="s">
        <v>41</v>
      </c>
      <c r="C94"/>
      <c r="D94" s="29"/>
      <c r="E94" s="70" t="s">
        <v>106</v>
      </c>
      <c r="F94" s="70" t="s">
        <v>106</v>
      </c>
      <c r="G94" s="97">
        <v>0.2</v>
      </c>
      <c r="H94" s="103" t="s">
        <v>106</v>
      </c>
      <c r="I94" s="3"/>
      <c r="J94" s="3"/>
      <c r="K94" s="3"/>
      <c r="L94" s="3"/>
    </row>
    <row r="95" spans="1:12" x14ac:dyDescent="0.5">
      <c r="A95"/>
      <c r="B95" t="s">
        <v>40</v>
      </c>
      <c r="C95"/>
      <c r="D95" s="29"/>
      <c r="E95" s="70">
        <v>79987592.379999995</v>
      </c>
      <c r="F95" s="70">
        <v>429</v>
      </c>
      <c r="G95" s="97">
        <v>718.2</v>
      </c>
      <c r="H95" s="103">
        <v>614</v>
      </c>
      <c r="I95" s="3"/>
      <c r="J95" s="3"/>
      <c r="K95" s="3"/>
      <c r="L95" s="3"/>
    </row>
    <row r="96" spans="1:12" x14ac:dyDescent="0.5">
      <c r="A96"/>
      <c r="B96"/>
      <c r="C96"/>
      <c r="D96" s="29"/>
      <c r="E96" s="70" t="s">
        <v>107</v>
      </c>
      <c r="F96" s="70" t="s">
        <v>107</v>
      </c>
      <c r="G96" s="97" t="s">
        <v>107</v>
      </c>
      <c r="H96" s="103" t="s">
        <v>107</v>
      </c>
      <c r="I96" s="3"/>
      <c r="J96" s="3"/>
      <c r="K96" s="3"/>
      <c r="L96" s="3"/>
    </row>
    <row r="97" spans="1:12" x14ac:dyDescent="0.5">
      <c r="A97"/>
      <c r="B97" t="s">
        <v>39</v>
      </c>
      <c r="C97"/>
      <c r="D97" s="31"/>
      <c r="E97" s="70">
        <v>1123870.72</v>
      </c>
      <c r="F97" s="70">
        <v>6.03</v>
      </c>
      <c r="G97" s="97">
        <v>1.4</v>
      </c>
      <c r="H97" s="103">
        <v>1</v>
      </c>
      <c r="I97" s="3"/>
      <c r="J97" s="3"/>
      <c r="K97" s="3"/>
      <c r="L97" s="3"/>
    </row>
    <row r="98" spans="1:12" x14ac:dyDescent="0.5">
      <c r="A98"/>
      <c r="B98"/>
      <c r="C98"/>
      <c r="D98" s="31"/>
      <c r="E98" s="70" t="s">
        <v>107</v>
      </c>
      <c r="F98" s="70" t="s">
        <v>107</v>
      </c>
      <c r="G98" s="97" t="s">
        <v>107</v>
      </c>
      <c r="H98" s="103" t="s">
        <v>107</v>
      </c>
      <c r="I98" s="3"/>
      <c r="J98" s="3"/>
      <c r="K98" s="3"/>
      <c r="L98" s="3"/>
    </row>
    <row r="99" spans="1:12" x14ac:dyDescent="0.5">
      <c r="A99"/>
      <c r="B99" t="s">
        <v>38</v>
      </c>
      <c r="C99"/>
      <c r="D99" s="29"/>
      <c r="E99" s="70">
        <v>28609457.09</v>
      </c>
      <c r="F99" s="70">
        <v>153.44</v>
      </c>
      <c r="G99" s="97">
        <v>128.30000000000001</v>
      </c>
      <c r="H99" s="103">
        <v>108</v>
      </c>
      <c r="I99" s="3"/>
      <c r="J99" s="3"/>
      <c r="K99" s="3"/>
      <c r="L99" s="3"/>
    </row>
    <row r="100" spans="1:12" x14ac:dyDescent="0.5">
      <c r="A100"/>
      <c r="B100" t="s">
        <v>4</v>
      </c>
      <c r="C100"/>
      <c r="D100" s="31"/>
      <c r="E100" s="70" t="s">
        <v>107</v>
      </c>
      <c r="F100" s="70" t="s">
        <v>107</v>
      </c>
      <c r="G100" s="97" t="s">
        <v>107</v>
      </c>
      <c r="H100" s="103" t="s">
        <v>107</v>
      </c>
      <c r="I100" s="3"/>
      <c r="J100" s="3"/>
      <c r="K100" s="3"/>
      <c r="L100" s="3"/>
    </row>
    <row r="101" spans="1:12" x14ac:dyDescent="0.5">
      <c r="A101"/>
      <c r="B101" t="s">
        <v>37</v>
      </c>
      <c r="C101"/>
      <c r="D101" s="29"/>
      <c r="E101" s="70">
        <v>79872603.280000001</v>
      </c>
      <c r="F101" s="70">
        <v>428.38</v>
      </c>
      <c r="G101" s="97">
        <v>437.3</v>
      </c>
      <c r="H101" s="103">
        <v>387</v>
      </c>
      <c r="I101" s="3"/>
      <c r="J101" s="3"/>
      <c r="K101" s="3"/>
      <c r="L101" s="3"/>
    </row>
    <row r="102" spans="1:12" x14ac:dyDescent="0.5">
      <c r="A102"/>
      <c r="B102" t="s">
        <v>36</v>
      </c>
      <c r="C102"/>
      <c r="D102" s="29"/>
      <c r="E102" s="70">
        <v>16777501.02</v>
      </c>
      <c r="F102" s="70">
        <v>89.98</v>
      </c>
      <c r="G102" s="97">
        <v>109.9</v>
      </c>
      <c r="H102" s="103">
        <v>71</v>
      </c>
      <c r="I102" s="3"/>
      <c r="J102" s="3"/>
      <c r="K102" s="3"/>
      <c r="L102" s="3"/>
    </row>
    <row r="103" spans="1:12" x14ac:dyDescent="0.5">
      <c r="A103"/>
      <c r="B103" t="s">
        <v>35</v>
      </c>
      <c r="C103"/>
      <c r="D103" s="29"/>
      <c r="E103" s="70">
        <v>30548610.359999999</v>
      </c>
      <c r="F103" s="70">
        <v>163.84</v>
      </c>
      <c r="G103" s="97">
        <v>162.4</v>
      </c>
      <c r="H103" s="103">
        <v>125</v>
      </c>
      <c r="I103" s="3"/>
      <c r="J103" s="3"/>
      <c r="K103" s="3"/>
      <c r="L103" s="3"/>
    </row>
    <row r="104" spans="1:12" x14ac:dyDescent="0.5">
      <c r="A104"/>
      <c r="B104" t="s">
        <v>34</v>
      </c>
      <c r="C104"/>
      <c r="D104" s="30"/>
      <c r="E104" s="70">
        <v>34956.089999999997</v>
      </c>
      <c r="F104" s="70">
        <v>0.19</v>
      </c>
      <c r="G104" s="97" t="s">
        <v>106</v>
      </c>
      <c r="H104" s="103" t="s">
        <v>106</v>
      </c>
      <c r="I104" s="3"/>
      <c r="J104" s="3"/>
      <c r="K104" s="3"/>
      <c r="L104" s="3"/>
    </row>
    <row r="105" spans="1:12" x14ac:dyDescent="0.5">
      <c r="A105" s="21"/>
      <c r="B105" s="21"/>
      <c r="C105" s="21"/>
      <c r="D105" s="65"/>
      <c r="E105" s="75" t="s">
        <v>107</v>
      </c>
      <c r="F105" s="76" t="s">
        <v>107</v>
      </c>
      <c r="G105" s="97" t="s">
        <v>107</v>
      </c>
      <c r="H105" s="99"/>
      <c r="I105" s="3"/>
      <c r="J105" s="3"/>
      <c r="K105" s="3"/>
      <c r="L105" s="3"/>
    </row>
    <row r="106" spans="1:12" x14ac:dyDescent="0.5">
      <c r="A106"/>
      <c r="B106" s="1" t="s">
        <v>33</v>
      </c>
      <c r="C106" s="1"/>
      <c r="D106" s="28"/>
      <c r="E106" s="70">
        <v>1895142111.49</v>
      </c>
      <c r="F106" s="70">
        <v>10164.24</v>
      </c>
      <c r="G106" s="98">
        <v>10768.2</v>
      </c>
      <c r="H106" s="104">
        <v>9873</v>
      </c>
      <c r="I106" s="3"/>
      <c r="J106" s="3"/>
      <c r="K106" s="3"/>
      <c r="L106" s="3"/>
    </row>
    <row r="107" spans="1:12" x14ac:dyDescent="0.5">
      <c r="A107"/>
      <c r="B107" s="1" t="s">
        <v>20</v>
      </c>
      <c r="C107" s="1"/>
      <c r="D107" s="28"/>
      <c r="E107" s="70" t="s">
        <v>107</v>
      </c>
      <c r="F107" s="70" t="s">
        <v>107</v>
      </c>
      <c r="G107" s="97" t="s">
        <v>107</v>
      </c>
      <c r="H107" s="103" t="s">
        <v>107</v>
      </c>
      <c r="I107" s="3"/>
      <c r="J107" s="3"/>
      <c r="K107" s="3"/>
      <c r="L107" s="3"/>
    </row>
    <row r="108" spans="1:12" x14ac:dyDescent="0.5">
      <c r="A108"/>
      <c r="B108" t="s">
        <v>32</v>
      </c>
      <c r="C108"/>
      <c r="D108" s="20"/>
      <c r="E108" s="70">
        <v>11174134.140000001</v>
      </c>
      <c r="F108" s="70">
        <v>59.93</v>
      </c>
      <c r="G108" s="97">
        <v>19.7</v>
      </c>
      <c r="H108" s="103">
        <v>22</v>
      </c>
      <c r="I108" s="3"/>
      <c r="J108" s="3"/>
      <c r="K108" s="3"/>
      <c r="L108" s="3"/>
    </row>
    <row r="109" spans="1:12" x14ac:dyDescent="0.5">
      <c r="A109"/>
      <c r="B109" t="s">
        <v>29</v>
      </c>
      <c r="C109"/>
      <c r="D109" s="31"/>
      <c r="E109" s="70">
        <v>611616771.88</v>
      </c>
      <c r="F109" s="70">
        <v>3280.29</v>
      </c>
      <c r="G109" s="97">
        <v>3590.8</v>
      </c>
      <c r="H109" s="103">
        <v>2874</v>
      </c>
      <c r="I109" s="3"/>
      <c r="J109" s="3"/>
      <c r="K109" s="3"/>
      <c r="L109" s="3"/>
    </row>
    <row r="110" spans="1:12" x14ac:dyDescent="0.5">
      <c r="A110"/>
      <c r="B110" t="s">
        <v>31</v>
      </c>
      <c r="C110"/>
      <c r="D110" s="31"/>
      <c r="E110" s="70">
        <v>699993541.14999998</v>
      </c>
      <c r="F110" s="70">
        <v>3754.28</v>
      </c>
      <c r="G110" s="97">
        <v>4151.3999999999996</v>
      </c>
      <c r="H110" s="103">
        <v>4010</v>
      </c>
      <c r="I110" s="3"/>
      <c r="J110" s="3"/>
      <c r="K110" s="3"/>
      <c r="L110" s="3"/>
    </row>
    <row r="111" spans="1:12" x14ac:dyDescent="0.5">
      <c r="A111"/>
      <c r="B111" s="56" t="s">
        <v>21</v>
      </c>
      <c r="C111"/>
      <c r="D111" s="31"/>
      <c r="E111" s="70" t="s">
        <v>107</v>
      </c>
      <c r="F111" s="70" t="s">
        <v>107</v>
      </c>
      <c r="G111" s="97" t="s">
        <v>107</v>
      </c>
      <c r="H111" s="103" t="s">
        <v>107</v>
      </c>
      <c r="I111" s="3"/>
      <c r="J111" s="3"/>
      <c r="K111" s="3"/>
      <c r="L111" s="3"/>
    </row>
    <row r="112" spans="1:12" x14ac:dyDescent="0.5">
      <c r="A112"/>
      <c r="B112" s="1" t="s">
        <v>23</v>
      </c>
      <c r="C112"/>
      <c r="D112" s="31"/>
      <c r="E112" s="70" t="s">
        <v>107</v>
      </c>
      <c r="F112" s="70" t="s">
        <v>107</v>
      </c>
      <c r="G112" s="97" t="s">
        <v>107</v>
      </c>
      <c r="H112" s="103" t="s">
        <v>107</v>
      </c>
      <c r="I112" s="3"/>
      <c r="J112" s="3"/>
      <c r="K112" s="3"/>
      <c r="L112" s="3"/>
    </row>
    <row r="113" spans="1:12" x14ac:dyDescent="0.5">
      <c r="A113"/>
      <c r="B113" t="s">
        <v>30</v>
      </c>
      <c r="C113"/>
      <c r="D113" s="31"/>
      <c r="E113" s="70">
        <v>238789309.24000001</v>
      </c>
      <c r="F113" s="70">
        <v>1280.7</v>
      </c>
      <c r="G113" s="97">
        <v>1395.7</v>
      </c>
      <c r="H113" s="103">
        <v>1488</v>
      </c>
      <c r="I113" s="3"/>
      <c r="J113" s="3"/>
      <c r="K113" s="3"/>
      <c r="L113" s="3"/>
    </row>
    <row r="114" spans="1:12" x14ac:dyDescent="0.5">
      <c r="A114"/>
      <c r="B114" t="s">
        <v>22</v>
      </c>
      <c r="C114"/>
      <c r="D114" s="31"/>
      <c r="E114" s="70" t="s">
        <v>107</v>
      </c>
      <c r="F114" s="70" t="s">
        <v>107</v>
      </c>
      <c r="G114" s="97" t="s">
        <v>107</v>
      </c>
      <c r="H114" s="103" t="s">
        <v>107</v>
      </c>
      <c r="I114" s="3"/>
      <c r="J114" s="3"/>
      <c r="K114" s="3"/>
      <c r="L114" s="3"/>
    </row>
    <row r="115" spans="1:12" x14ac:dyDescent="0.5">
      <c r="A115"/>
      <c r="B115" t="s">
        <v>29</v>
      </c>
      <c r="C115" s="1"/>
      <c r="D115" s="32"/>
      <c r="E115" s="70">
        <v>290522954.94999999</v>
      </c>
      <c r="F115" s="70">
        <v>1558.16</v>
      </c>
      <c r="G115" s="97">
        <v>1347.2</v>
      </c>
      <c r="H115" s="103">
        <v>1178</v>
      </c>
      <c r="I115" s="3"/>
      <c r="J115" s="3"/>
      <c r="K115" s="3"/>
      <c r="L115" s="3"/>
    </row>
    <row r="116" spans="1:12" x14ac:dyDescent="0.5">
      <c r="A116"/>
      <c r="B116" t="s">
        <v>31</v>
      </c>
      <c r="C116"/>
      <c r="D116" s="31"/>
      <c r="E116" s="70">
        <v>43045400.119999997</v>
      </c>
      <c r="F116" s="70">
        <v>230.87</v>
      </c>
      <c r="G116" s="97">
        <v>263.3</v>
      </c>
      <c r="H116" s="103">
        <v>301</v>
      </c>
      <c r="I116" s="3"/>
      <c r="J116" s="3"/>
      <c r="K116" s="3"/>
      <c r="L116" s="3"/>
    </row>
    <row r="117" spans="1:12" x14ac:dyDescent="0.5">
      <c r="A117"/>
      <c r="B117" s="56" t="s">
        <v>24</v>
      </c>
      <c r="C117"/>
      <c r="D117" s="31"/>
      <c r="E117" s="70"/>
      <c r="F117" s="70"/>
      <c r="G117" s="70"/>
      <c r="H117" s="70"/>
      <c r="I117" s="3"/>
      <c r="J117" s="3"/>
      <c r="K117" s="3"/>
      <c r="L117" s="3"/>
    </row>
    <row r="118" spans="1:12" x14ac:dyDescent="0.5">
      <c r="A118" s="2"/>
      <c r="B118" s="2"/>
      <c r="C118" s="2"/>
      <c r="D118" s="37"/>
      <c r="E118" s="2"/>
      <c r="F118" s="2"/>
      <c r="G118" s="21"/>
      <c r="H118" s="21"/>
      <c r="I118" s="3"/>
      <c r="J118" s="3"/>
      <c r="K118" s="3"/>
      <c r="L118" s="3"/>
    </row>
    <row r="119" spans="1:12" x14ac:dyDescent="0.5">
      <c r="A119" s="21"/>
      <c r="B119" s="21"/>
      <c r="C119" s="21"/>
      <c r="D119" s="42"/>
      <c r="E119" s="21"/>
      <c r="F119" s="21"/>
      <c r="G119" s="21"/>
      <c r="H119" s="21"/>
      <c r="I119" s="3"/>
      <c r="J119" s="3"/>
      <c r="K119" s="3"/>
      <c r="L119" s="3"/>
    </row>
    <row r="120" spans="1:12" x14ac:dyDescent="0.5">
      <c r="A120"/>
      <c r="B120"/>
      <c r="C120"/>
      <c r="D120" s="36"/>
      <c r="E120"/>
      <c r="F120"/>
      <c r="G120"/>
      <c r="H120"/>
      <c r="I120" s="3"/>
      <c r="J120" s="3"/>
      <c r="K120" s="3"/>
      <c r="L120" s="3"/>
    </row>
    <row r="121" spans="1:12" x14ac:dyDescent="0.5">
      <c r="I121" s="3"/>
      <c r="J121" s="3"/>
      <c r="K121" s="3"/>
      <c r="L121" s="3"/>
    </row>
    <row r="122" spans="1:12" x14ac:dyDescent="0.5">
      <c r="I122" s="3"/>
      <c r="J122" s="3"/>
      <c r="K122" s="3"/>
      <c r="L122" s="3"/>
    </row>
    <row r="123" spans="1:12" x14ac:dyDescent="0.5">
      <c r="I123" s="3"/>
      <c r="J123" s="3"/>
      <c r="K123" s="3"/>
      <c r="L123" s="3"/>
    </row>
    <row r="124" spans="1:12" x14ac:dyDescent="0.5">
      <c r="I124" s="3"/>
      <c r="J124" s="3"/>
      <c r="K124" s="3"/>
      <c r="L124" s="3"/>
    </row>
    <row r="125" spans="1:12" x14ac:dyDescent="0.5">
      <c r="D125" s="3"/>
      <c r="I125" s="3"/>
      <c r="J125" s="3"/>
      <c r="K125" s="3"/>
      <c r="L125" s="3"/>
    </row>
  </sheetData>
  <mergeCells count="4">
    <mergeCell ref="A8:D8"/>
    <mergeCell ref="E6:F6"/>
    <mergeCell ref="E7:F7"/>
    <mergeCell ref="A11:C11"/>
  </mergeCells>
  <phoneticPr fontId="19" type="noConversion"/>
  <pageMargins left="0.9055118110236221" right="0.19685039370078741" top="0.39370078740157483" bottom="0.19685039370078741" header="0.51181102362204722" footer="0.51181102362204722"/>
  <pageSetup paperSize="9" scale="5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workbookViewId="0">
      <selection activeCell="J14" sqref="J14"/>
    </sheetView>
  </sheetViews>
  <sheetFormatPr defaultRowHeight="23.25" x14ac:dyDescent="0.5"/>
  <cols>
    <col min="1" max="6" width="12.7109375" customWidth="1"/>
  </cols>
  <sheetData>
    <row r="1" spans="1:11" x14ac:dyDescent="0.5">
      <c r="A1" s="154" t="s">
        <v>108</v>
      </c>
      <c r="B1" s="199"/>
      <c r="C1" s="199"/>
      <c r="D1" s="200"/>
      <c r="E1" s="200"/>
      <c r="F1" s="209"/>
      <c r="G1" s="209"/>
      <c r="H1" s="209"/>
      <c r="I1" s="209"/>
      <c r="J1" s="213"/>
      <c r="K1" s="199"/>
    </row>
    <row r="2" spans="1:11" x14ac:dyDescent="0.5">
      <c r="A2" s="154"/>
      <c r="B2" s="199"/>
      <c r="C2" s="199"/>
      <c r="D2" s="201"/>
      <c r="E2" s="209"/>
      <c r="F2" s="209"/>
      <c r="G2" s="209"/>
      <c r="H2" s="209"/>
      <c r="I2" s="209"/>
      <c r="J2" s="214" t="s">
        <v>127</v>
      </c>
      <c r="K2" s="202"/>
    </row>
    <row r="3" spans="1:11" x14ac:dyDescent="0.5">
      <c r="A3" s="203"/>
      <c r="B3" s="204"/>
      <c r="C3" s="203"/>
      <c r="D3" s="205"/>
      <c r="E3" s="215"/>
      <c r="F3" s="215"/>
      <c r="G3" s="209"/>
      <c r="H3" s="209"/>
      <c r="I3" s="209"/>
      <c r="J3" s="209"/>
      <c r="K3" s="199"/>
    </row>
    <row r="4" spans="1:11" x14ac:dyDescent="0.5">
      <c r="A4" s="199"/>
      <c r="B4" s="199"/>
      <c r="C4" s="199"/>
      <c r="D4" s="206"/>
      <c r="E4" s="668" t="s">
        <v>103</v>
      </c>
      <c r="F4" s="668"/>
      <c r="G4" s="668" t="s">
        <v>102</v>
      </c>
      <c r="H4" s="668"/>
      <c r="I4" s="668"/>
      <c r="J4" s="668"/>
      <c r="K4" s="199"/>
    </row>
    <row r="5" spans="1:11" x14ac:dyDescent="0.5">
      <c r="A5" s="199"/>
      <c r="B5" s="199"/>
      <c r="C5" s="199"/>
      <c r="D5" s="206"/>
      <c r="E5" s="669" t="s">
        <v>104</v>
      </c>
      <c r="F5" s="669"/>
      <c r="G5" s="670" t="s">
        <v>128</v>
      </c>
      <c r="H5" s="670"/>
      <c r="I5" s="670"/>
      <c r="J5" s="670"/>
      <c r="K5" s="199"/>
    </row>
    <row r="6" spans="1:11" x14ac:dyDescent="0.5">
      <c r="A6" s="670" t="s">
        <v>1</v>
      </c>
      <c r="B6" s="670"/>
      <c r="C6" s="670"/>
      <c r="D6" s="670"/>
      <c r="E6" s="207" t="s">
        <v>15</v>
      </c>
      <c r="F6" s="208" t="s">
        <v>16</v>
      </c>
      <c r="G6" s="672"/>
      <c r="H6" s="669"/>
      <c r="I6" s="669"/>
      <c r="J6" s="669"/>
      <c r="K6" s="199"/>
    </row>
    <row r="7" spans="1:11" x14ac:dyDescent="0.5">
      <c r="A7" s="199"/>
      <c r="B7" s="199"/>
      <c r="C7" s="199"/>
      <c r="D7" s="206"/>
      <c r="E7" s="207" t="s">
        <v>17</v>
      </c>
      <c r="F7" s="208" t="s">
        <v>0</v>
      </c>
      <c r="G7" s="673" t="s">
        <v>99</v>
      </c>
      <c r="H7" s="674" t="s">
        <v>100</v>
      </c>
      <c r="I7" s="674" t="s">
        <v>101</v>
      </c>
      <c r="J7" s="675" t="s">
        <v>129</v>
      </c>
      <c r="K7" s="199"/>
    </row>
    <row r="8" spans="1:11" x14ac:dyDescent="0.5">
      <c r="A8" s="199"/>
      <c r="B8" s="199"/>
      <c r="C8" s="199"/>
      <c r="D8" s="206"/>
      <c r="E8" s="209"/>
      <c r="F8" s="209" t="s">
        <v>105</v>
      </c>
      <c r="G8" s="670"/>
      <c r="H8" s="670"/>
      <c r="I8" s="670"/>
      <c r="J8" s="670"/>
      <c r="K8" s="199"/>
    </row>
    <row r="9" spans="1:11" x14ac:dyDescent="0.5">
      <c r="A9" s="671">
        <v>1</v>
      </c>
      <c r="B9" s="671"/>
      <c r="C9" s="671"/>
      <c r="D9" s="210"/>
      <c r="E9" s="211">
        <v>2</v>
      </c>
      <c r="F9" s="211">
        <v>3</v>
      </c>
      <c r="G9" s="211">
        <v>4</v>
      </c>
      <c r="H9" s="211">
        <v>5</v>
      </c>
      <c r="I9" s="211">
        <v>6</v>
      </c>
      <c r="J9" s="211">
        <v>7</v>
      </c>
      <c r="K9" s="212"/>
    </row>
    <row r="10" spans="1:11" x14ac:dyDescent="0.5">
      <c r="A10" s="159" t="s">
        <v>5</v>
      </c>
      <c r="B10" s="159"/>
      <c r="C10" s="159"/>
      <c r="D10" s="161"/>
      <c r="E10" s="216">
        <v>100</v>
      </c>
      <c r="F10" s="217" t="s">
        <v>106</v>
      </c>
      <c r="G10" s="218">
        <v>45.8</v>
      </c>
      <c r="H10" s="218">
        <v>44</v>
      </c>
      <c r="I10" s="218">
        <v>10.199999999999999</v>
      </c>
      <c r="J10" s="218" t="s">
        <v>106</v>
      </c>
      <c r="K10" s="156"/>
    </row>
    <row r="11" spans="1:11" x14ac:dyDescent="0.5">
      <c r="A11" s="162" t="s">
        <v>6</v>
      </c>
      <c r="B11" s="162"/>
      <c r="C11" s="162"/>
      <c r="D11" s="163"/>
      <c r="E11" s="218" t="s">
        <v>107</v>
      </c>
      <c r="F11" s="218">
        <v>2.8</v>
      </c>
      <c r="G11" s="218">
        <v>1.7</v>
      </c>
      <c r="H11" s="218">
        <v>3.4</v>
      </c>
      <c r="I11" s="218">
        <v>5.3</v>
      </c>
      <c r="J11" s="218" t="s">
        <v>106</v>
      </c>
      <c r="K11" s="156"/>
    </row>
    <row r="12" spans="1:11" x14ac:dyDescent="0.5">
      <c r="A12" s="164"/>
      <c r="B12" s="164"/>
      <c r="C12" s="164"/>
      <c r="D12" s="165"/>
      <c r="E12" s="219"/>
      <c r="F12" s="219"/>
      <c r="G12" s="219"/>
      <c r="H12" s="219"/>
      <c r="I12" s="219"/>
      <c r="J12" s="219"/>
      <c r="K12" s="156"/>
    </row>
    <row r="13" spans="1:11" x14ac:dyDescent="0.5">
      <c r="A13" s="159" t="s">
        <v>98</v>
      </c>
      <c r="B13" s="159"/>
      <c r="C13" s="159"/>
      <c r="D13" s="161"/>
      <c r="E13" s="220">
        <v>2068524179</v>
      </c>
      <c r="F13" s="220">
        <v>11202</v>
      </c>
      <c r="G13" s="220">
        <v>9358</v>
      </c>
      <c r="H13" s="220">
        <v>12597</v>
      </c>
      <c r="I13" s="220">
        <v>13455</v>
      </c>
      <c r="J13" s="220" t="s">
        <v>106</v>
      </c>
      <c r="K13" s="156"/>
    </row>
    <row r="14" spans="1:11" x14ac:dyDescent="0.5">
      <c r="A14" s="159" t="s">
        <v>97</v>
      </c>
      <c r="B14" s="159"/>
      <c r="C14" s="159"/>
      <c r="D14" s="161"/>
      <c r="E14" s="220">
        <v>1823133255</v>
      </c>
      <c r="F14" s="220">
        <v>9873</v>
      </c>
      <c r="G14" s="220">
        <v>7858</v>
      </c>
      <c r="H14" s="220">
        <v>11364</v>
      </c>
      <c r="I14" s="220">
        <v>12482</v>
      </c>
      <c r="J14" s="220" t="s">
        <v>106</v>
      </c>
      <c r="K14" s="156"/>
    </row>
    <row r="15" spans="1:11" x14ac:dyDescent="0.5">
      <c r="A15" s="159"/>
      <c r="B15" s="159"/>
      <c r="C15" s="159"/>
      <c r="D15" s="161"/>
      <c r="E15" s="220" t="s">
        <v>107</v>
      </c>
      <c r="F15" s="220" t="s">
        <v>107</v>
      </c>
      <c r="G15" s="220" t="s">
        <v>107</v>
      </c>
      <c r="H15" s="220" t="s">
        <v>107</v>
      </c>
      <c r="I15" s="220" t="s">
        <v>107</v>
      </c>
      <c r="J15" s="220" t="s">
        <v>107</v>
      </c>
      <c r="K15" s="156"/>
    </row>
    <row r="16" spans="1:11" x14ac:dyDescent="0.5">
      <c r="A16" s="166" t="s">
        <v>14</v>
      </c>
      <c r="B16" s="159" t="s">
        <v>124</v>
      </c>
      <c r="C16" s="159"/>
      <c r="D16" s="161"/>
      <c r="E16" s="220">
        <v>740153935</v>
      </c>
      <c r="F16" s="220">
        <v>4008</v>
      </c>
      <c r="G16" s="220">
        <v>2842</v>
      </c>
      <c r="H16" s="220">
        <v>4757</v>
      </c>
      <c r="I16" s="220">
        <v>6005</v>
      </c>
      <c r="J16" s="220" t="s">
        <v>106</v>
      </c>
      <c r="K16" s="156"/>
    </row>
    <row r="17" spans="1:11" x14ac:dyDescent="0.5">
      <c r="A17" s="160" t="s">
        <v>18</v>
      </c>
      <c r="B17" s="159" t="s">
        <v>95</v>
      </c>
      <c r="C17" s="159"/>
      <c r="D17" s="161"/>
      <c r="E17" s="220">
        <v>580301137</v>
      </c>
      <c r="F17" s="220">
        <v>3143</v>
      </c>
      <c r="G17" s="220">
        <v>2186</v>
      </c>
      <c r="H17" s="220">
        <v>3745</v>
      </c>
      <c r="I17" s="220">
        <v>4833</v>
      </c>
      <c r="J17" s="220" t="s">
        <v>106</v>
      </c>
      <c r="K17" s="156"/>
    </row>
    <row r="18" spans="1:11" x14ac:dyDescent="0.5">
      <c r="A18" s="157"/>
      <c r="B18" s="157" t="s">
        <v>94</v>
      </c>
      <c r="C18" s="157"/>
      <c r="D18" s="161"/>
      <c r="E18" s="220">
        <v>170872459</v>
      </c>
      <c r="F18" s="220">
        <v>925</v>
      </c>
      <c r="G18" s="220">
        <v>637</v>
      </c>
      <c r="H18" s="220">
        <v>1093</v>
      </c>
      <c r="I18" s="220">
        <v>1492</v>
      </c>
      <c r="J18" s="220" t="s">
        <v>106</v>
      </c>
      <c r="K18" s="156"/>
    </row>
    <row r="19" spans="1:11" x14ac:dyDescent="0.5">
      <c r="A19" s="157"/>
      <c r="B19" s="157" t="s">
        <v>93</v>
      </c>
      <c r="C19" s="157"/>
      <c r="D19" s="161"/>
      <c r="E19" s="220">
        <v>88868511</v>
      </c>
      <c r="F19" s="220">
        <v>481</v>
      </c>
      <c r="G19" s="220">
        <v>315</v>
      </c>
      <c r="H19" s="220">
        <v>591</v>
      </c>
      <c r="I19" s="220">
        <v>756</v>
      </c>
      <c r="J19" s="220" t="s">
        <v>106</v>
      </c>
      <c r="K19" s="156"/>
    </row>
    <row r="20" spans="1:11" x14ac:dyDescent="0.5">
      <c r="A20" s="157"/>
      <c r="B20" s="157" t="s">
        <v>92</v>
      </c>
      <c r="C20" s="157"/>
      <c r="D20" s="161"/>
      <c r="E20" s="220">
        <v>67803060</v>
      </c>
      <c r="F20" s="220">
        <v>367</v>
      </c>
      <c r="G20" s="220">
        <v>278</v>
      </c>
      <c r="H20" s="220">
        <v>430</v>
      </c>
      <c r="I20" s="220">
        <v>498</v>
      </c>
      <c r="J20" s="220" t="s">
        <v>106</v>
      </c>
      <c r="K20" s="156"/>
    </row>
    <row r="21" spans="1:11" x14ac:dyDescent="0.5">
      <c r="A21" s="157"/>
      <c r="B21" s="157" t="s">
        <v>91</v>
      </c>
      <c r="C21" s="157"/>
      <c r="D21" s="161"/>
      <c r="E21" s="220">
        <v>49479737</v>
      </c>
      <c r="F21" s="220">
        <v>268</v>
      </c>
      <c r="G21" s="220">
        <v>136</v>
      </c>
      <c r="H21" s="220">
        <v>349</v>
      </c>
      <c r="I21" s="220">
        <v>511</v>
      </c>
      <c r="J21" s="220" t="s">
        <v>106</v>
      </c>
      <c r="K21" s="156"/>
    </row>
    <row r="22" spans="1:11" x14ac:dyDescent="0.5">
      <c r="A22" s="157"/>
      <c r="B22" s="157" t="s">
        <v>90</v>
      </c>
      <c r="C22" s="157"/>
      <c r="D22" s="161"/>
      <c r="E22" s="220">
        <v>6743917</v>
      </c>
      <c r="F22" s="220">
        <v>37</v>
      </c>
      <c r="G22" s="220">
        <v>26</v>
      </c>
      <c r="H22" s="220">
        <v>43</v>
      </c>
      <c r="I22" s="220">
        <v>52</v>
      </c>
      <c r="J22" s="220" t="s">
        <v>106</v>
      </c>
      <c r="K22" s="156"/>
    </row>
    <row r="23" spans="1:11" x14ac:dyDescent="0.5">
      <c r="A23" s="157"/>
      <c r="B23" s="157" t="s">
        <v>89</v>
      </c>
      <c r="C23" s="157"/>
      <c r="D23" s="161"/>
      <c r="E23" s="220">
        <v>55294612</v>
      </c>
      <c r="F23" s="220">
        <v>299</v>
      </c>
      <c r="G23" s="220">
        <v>245</v>
      </c>
      <c r="H23" s="220">
        <v>334</v>
      </c>
      <c r="I23" s="220">
        <v>396</v>
      </c>
      <c r="J23" s="220" t="s">
        <v>106</v>
      </c>
      <c r="K23" s="156"/>
    </row>
    <row r="24" spans="1:11" x14ac:dyDescent="0.5">
      <c r="A24" s="157"/>
      <c r="B24" s="157" t="s">
        <v>88</v>
      </c>
      <c r="C24" s="157"/>
      <c r="D24" s="161"/>
      <c r="E24" s="220">
        <v>73145075</v>
      </c>
      <c r="F24" s="220">
        <v>396</v>
      </c>
      <c r="G24" s="220">
        <v>324</v>
      </c>
      <c r="H24" s="220">
        <v>442</v>
      </c>
      <c r="I24" s="220">
        <v>519</v>
      </c>
      <c r="J24" s="220" t="s">
        <v>106</v>
      </c>
      <c r="K24" s="156"/>
    </row>
    <row r="25" spans="1:11" x14ac:dyDescent="0.5">
      <c r="A25" s="157"/>
      <c r="B25" s="157" t="s">
        <v>87</v>
      </c>
      <c r="C25" s="157"/>
      <c r="D25" s="161"/>
      <c r="E25" s="220">
        <v>28884279</v>
      </c>
      <c r="F25" s="220">
        <v>156</v>
      </c>
      <c r="G25" s="220">
        <v>59</v>
      </c>
      <c r="H25" s="220">
        <v>220</v>
      </c>
      <c r="I25" s="220">
        <v>320</v>
      </c>
      <c r="J25" s="220" t="s">
        <v>106</v>
      </c>
      <c r="K25" s="156"/>
    </row>
    <row r="26" spans="1:11" x14ac:dyDescent="0.5">
      <c r="A26" s="157"/>
      <c r="B26" s="157"/>
      <c r="C26" s="157"/>
      <c r="D26" s="161"/>
      <c r="E26" s="220"/>
      <c r="F26" s="220"/>
      <c r="G26" s="220"/>
      <c r="H26" s="220"/>
      <c r="I26" s="220"/>
      <c r="J26" s="220"/>
      <c r="K26" s="156"/>
    </row>
    <row r="27" spans="1:11" x14ac:dyDescent="0.5">
      <c r="A27" s="154" t="s">
        <v>125</v>
      </c>
      <c r="B27" s="199"/>
      <c r="C27" s="199"/>
      <c r="D27" s="200"/>
      <c r="E27" s="200"/>
      <c r="F27" s="209"/>
      <c r="G27" s="209"/>
      <c r="H27" s="209"/>
      <c r="I27" s="209"/>
      <c r="J27" s="213"/>
      <c r="K27" s="199"/>
    </row>
    <row r="28" spans="1:11" x14ac:dyDescent="0.5">
      <c r="A28" s="154"/>
      <c r="B28" s="199"/>
      <c r="C28" s="199"/>
      <c r="D28" s="201"/>
      <c r="E28" s="209"/>
      <c r="F28" s="209"/>
      <c r="G28" s="209"/>
      <c r="H28" s="209"/>
      <c r="I28" s="209"/>
      <c r="J28" s="214" t="s">
        <v>127</v>
      </c>
      <c r="K28" s="202"/>
    </row>
    <row r="29" spans="1:11" x14ac:dyDescent="0.5">
      <c r="A29" s="203"/>
      <c r="B29" s="204"/>
      <c r="C29" s="203"/>
      <c r="D29" s="205"/>
      <c r="E29" s="215"/>
      <c r="F29" s="215"/>
      <c r="G29" s="209"/>
      <c r="H29" s="209"/>
      <c r="I29" s="209"/>
      <c r="J29" s="209"/>
      <c r="K29" s="199"/>
    </row>
    <row r="30" spans="1:11" x14ac:dyDescent="0.5">
      <c r="A30" s="199"/>
      <c r="B30" s="199"/>
      <c r="C30" s="199"/>
      <c r="D30" s="206"/>
      <c r="E30" s="668" t="s">
        <v>103</v>
      </c>
      <c r="F30" s="668"/>
      <c r="G30" s="668" t="s">
        <v>102</v>
      </c>
      <c r="H30" s="668"/>
      <c r="I30" s="668"/>
      <c r="J30" s="668"/>
      <c r="K30" s="199"/>
    </row>
    <row r="31" spans="1:11" x14ac:dyDescent="0.5">
      <c r="A31" s="199"/>
      <c r="B31" s="199"/>
      <c r="C31" s="199"/>
      <c r="D31" s="206"/>
      <c r="E31" s="669" t="s">
        <v>104</v>
      </c>
      <c r="F31" s="669"/>
      <c r="G31" s="670" t="s">
        <v>128</v>
      </c>
      <c r="H31" s="670"/>
      <c r="I31" s="670"/>
      <c r="J31" s="670"/>
      <c r="K31" s="199"/>
    </row>
    <row r="32" spans="1:11" x14ac:dyDescent="0.5">
      <c r="A32" s="670" t="s">
        <v>1</v>
      </c>
      <c r="B32" s="670"/>
      <c r="C32" s="670"/>
      <c r="D32" s="670"/>
      <c r="E32" s="207" t="s">
        <v>15</v>
      </c>
      <c r="F32" s="208" t="s">
        <v>16</v>
      </c>
      <c r="G32" s="672"/>
      <c r="H32" s="669"/>
      <c r="I32" s="669"/>
      <c r="J32" s="669"/>
      <c r="K32" s="199"/>
    </row>
    <row r="33" spans="1:10" x14ac:dyDescent="0.5">
      <c r="A33" s="199"/>
      <c r="B33" s="199"/>
      <c r="C33" s="199"/>
      <c r="D33" s="206"/>
      <c r="E33" s="207" t="s">
        <v>17</v>
      </c>
      <c r="F33" s="208" t="s">
        <v>0</v>
      </c>
      <c r="G33" s="673" t="s">
        <v>99</v>
      </c>
      <c r="H33" s="674" t="s">
        <v>100</v>
      </c>
      <c r="I33" s="674" t="s">
        <v>101</v>
      </c>
      <c r="J33" s="675" t="s">
        <v>129</v>
      </c>
    </row>
    <row r="34" spans="1:10" x14ac:dyDescent="0.5">
      <c r="A34" s="199"/>
      <c r="B34" s="199"/>
      <c r="C34" s="199"/>
      <c r="D34" s="206"/>
      <c r="E34" s="209"/>
      <c r="F34" s="209" t="s">
        <v>105</v>
      </c>
      <c r="G34" s="670"/>
      <c r="H34" s="670"/>
      <c r="I34" s="670"/>
      <c r="J34" s="670"/>
    </row>
    <row r="35" spans="1:10" x14ac:dyDescent="0.5">
      <c r="A35" s="671">
        <v>1</v>
      </c>
      <c r="B35" s="671"/>
      <c r="C35" s="671"/>
      <c r="D35" s="210"/>
      <c r="E35" s="211">
        <v>2</v>
      </c>
      <c r="F35" s="211">
        <v>3</v>
      </c>
      <c r="G35" s="211">
        <v>4</v>
      </c>
      <c r="H35" s="211">
        <v>5</v>
      </c>
      <c r="I35" s="211">
        <v>6</v>
      </c>
      <c r="J35" s="211">
        <v>7</v>
      </c>
    </row>
    <row r="36" spans="1:10" x14ac:dyDescent="0.5">
      <c r="A36" s="157"/>
      <c r="B36" s="157" t="s">
        <v>86</v>
      </c>
      <c r="C36" s="157"/>
      <c r="D36" s="161"/>
      <c r="E36" s="220">
        <v>14946950</v>
      </c>
      <c r="F36" s="220">
        <v>81</v>
      </c>
      <c r="G36" s="220">
        <v>62</v>
      </c>
      <c r="H36" s="220">
        <v>93</v>
      </c>
      <c r="I36" s="220">
        <v>114</v>
      </c>
      <c r="J36" s="220" t="s">
        <v>106</v>
      </c>
    </row>
    <row r="37" spans="1:10" x14ac:dyDescent="0.5">
      <c r="A37" s="157"/>
      <c r="B37" s="158" t="s">
        <v>85</v>
      </c>
      <c r="C37" s="158"/>
      <c r="D37" s="161"/>
      <c r="E37" s="220">
        <v>24262538</v>
      </c>
      <c r="F37" s="220">
        <v>131</v>
      </c>
      <c r="G37" s="220">
        <v>103</v>
      </c>
      <c r="H37" s="220">
        <v>150</v>
      </c>
      <c r="I37" s="220">
        <v>176</v>
      </c>
      <c r="J37" s="220" t="s">
        <v>106</v>
      </c>
    </row>
    <row r="38" spans="1:10" x14ac:dyDescent="0.5">
      <c r="A38" s="157"/>
      <c r="B38" s="158" t="s">
        <v>7</v>
      </c>
      <c r="C38" s="158"/>
      <c r="D38" s="161"/>
      <c r="E38" s="220" t="s">
        <v>107</v>
      </c>
      <c r="F38" s="220" t="s">
        <v>107</v>
      </c>
      <c r="G38" s="221" t="s">
        <v>107</v>
      </c>
      <c r="H38" s="221" t="s">
        <v>107</v>
      </c>
      <c r="I38" s="221" t="s">
        <v>107</v>
      </c>
      <c r="J38" s="221" t="s">
        <v>107</v>
      </c>
    </row>
    <row r="39" spans="1:10" x14ac:dyDescent="0.5">
      <c r="A39" s="155" t="s">
        <v>19</v>
      </c>
      <c r="B39" s="159" t="s">
        <v>84</v>
      </c>
      <c r="C39" s="153"/>
      <c r="D39" s="161"/>
      <c r="E39" s="220">
        <v>159852798</v>
      </c>
      <c r="F39" s="220">
        <v>866</v>
      </c>
      <c r="G39" s="220">
        <v>656</v>
      </c>
      <c r="H39" s="220">
        <v>1012</v>
      </c>
      <c r="I39" s="220">
        <v>1172</v>
      </c>
      <c r="J39" s="220" t="s">
        <v>106</v>
      </c>
    </row>
    <row r="40" spans="1:10" x14ac:dyDescent="0.5">
      <c r="A40" s="153"/>
      <c r="B40" s="158" t="s">
        <v>83</v>
      </c>
      <c r="C40" s="153"/>
      <c r="D40" s="161"/>
      <c r="E40" s="220">
        <v>66528022</v>
      </c>
      <c r="F40" s="220">
        <v>360</v>
      </c>
      <c r="G40" s="220">
        <v>369</v>
      </c>
      <c r="H40" s="220">
        <v>363</v>
      </c>
      <c r="I40" s="220">
        <v>306</v>
      </c>
      <c r="J40" s="220" t="s">
        <v>106</v>
      </c>
    </row>
    <row r="41" spans="1:10" x14ac:dyDescent="0.5">
      <c r="A41" s="153"/>
      <c r="B41" s="158" t="s">
        <v>82</v>
      </c>
      <c r="C41" s="153"/>
      <c r="D41" s="161"/>
      <c r="E41" s="220">
        <v>93324776</v>
      </c>
      <c r="F41" s="220">
        <v>505</v>
      </c>
      <c r="G41" s="220">
        <v>287</v>
      </c>
      <c r="H41" s="220">
        <v>649</v>
      </c>
      <c r="I41" s="220">
        <v>865</v>
      </c>
      <c r="J41" s="220" t="s">
        <v>106</v>
      </c>
    </row>
    <row r="42" spans="1:10" x14ac:dyDescent="0.5">
      <c r="A42" s="153"/>
      <c r="B42" s="157" t="s">
        <v>8</v>
      </c>
      <c r="C42" s="153"/>
      <c r="D42" s="167"/>
      <c r="E42" s="220" t="s">
        <v>107</v>
      </c>
      <c r="F42" s="220" t="s">
        <v>107</v>
      </c>
      <c r="G42" s="220" t="s">
        <v>107</v>
      </c>
      <c r="H42" s="220" t="s">
        <v>107</v>
      </c>
      <c r="I42" s="220" t="s">
        <v>107</v>
      </c>
      <c r="J42" s="220" t="s">
        <v>107</v>
      </c>
    </row>
    <row r="43" spans="1:10" x14ac:dyDescent="0.5">
      <c r="A43" s="153"/>
      <c r="B43" s="153"/>
      <c r="C43" s="153"/>
      <c r="D43" s="167"/>
      <c r="E43" s="220" t="s">
        <v>107</v>
      </c>
      <c r="F43" s="220" t="s">
        <v>107</v>
      </c>
      <c r="G43" s="220" t="s">
        <v>107</v>
      </c>
      <c r="H43" s="220" t="s">
        <v>107</v>
      </c>
      <c r="I43" s="220" t="s">
        <v>107</v>
      </c>
      <c r="J43" s="220" t="s">
        <v>107</v>
      </c>
    </row>
    <row r="44" spans="1:10" x14ac:dyDescent="0.5">
      <c r="A44" s="168">
        <v>2</v>
      </c>
      <c r="B44" s="159" t="s">
        <v>81</v>
      </c>
      <c r="C44" s="153"/>
      <c r="D44" s="167"/>
      <c r="E44" s="220">
        <v>8023209</v>
      </c>
      <c r="F44" s="220">
        <v>43</v>
      </c>
      <c r="G44" s="220">
        <v>47</v>
      </c>
      <c r="H44" s="220">
        <v>42</v>
      </c>
      <c r="I44" s="220">
        <v>37</v>
      </c>
      <c r="J44" s="220" t="s">
        <v>106</v>
      </c>
    </row>
    <row r="45" spans="1:10" x14ac:dyDescent="0.5">
      <c r="A45" s="153"/>
      <c r="B45" s="157" t="s">
        <v>80</v>
      </c>
      <c r="C45" s="153"/>
      <c r="D45" s="161"/>
      <c r="E45" s="220">
        <v>3628421</v>
      </c>
      <c r="F45" s="220">
        <v>20</v>
      </c>
      <c r="G45" s="220">
        <v>24</v>
      </c>
      <c r="H45" s="220">
        <v>15</v>
      </c>
      <c r="I45" s="220">
        <v>23</v>
      </c>
      <c r="J45" s="220" t="s">
        <v>106</v>
      </c>
    </row>
    <row r="46" spans="1:10" x14ac:dyDescent="0.5">
      <c r="A46" s="153"/>
      <c r="B46" s="157" t="s">
        <v>79</v>
      </c>
      <c r="C46" s="153"/>
      <c r="D46" s="161"/>
      <c r="E46" s="220">
        <v>4394788</v>
      </c>
      <c r="F46" s="220">
        <v>24</v>
      </c>
      <c r="G46" s="220">
        <v>23</v>
      </c>
      <c r="H46" s="220">
        <v>27</v>
      </c>
      <c r="I46" s="220">
        <v>14</v>
      </c>
      <c r="J46" s="220" t="s">
        <v>106</v>
      </c>
    </row>
    <row r="47" spans="1:10" x14ac:dyDescent="0.5">
      <c r="A47" s="153"/>
      <c r="B47" s="153"/>
      <c r="C47" s="153"/>
      <c r="D47" s="167"/>
      <c r="E47" s="220" t="s">
        <v>107</v>
      </c>
      <c r="F47" s="220" t="s">
        <v>107</v>
      </c>
      <c r="G47" s="220" t="s">
        <v>107</v>
      </c>
      <c r="H47" s="220" t="s">
        <v>107</v>
      </c>
      <c r="I47" s="220" t="s">
        <v>107</v>
      </c>
      <c r="J47" s="220" t="s">
        <v>107</v>
      </c>
    </row>
    <row r="48" spans="1:10" x14ac:dyDescent="0.5">
      <c r="A48" s="168">
        <v>3</v>
      </c>
      <c r="B48" s="159" t="s">
        <v>78</v>
      </c>
      <c r="C48" s="159"/>
      <c r="D48" s="169"/>
      <c r="E48" s="220">
        <v>8146882</v>
      </c>
      <c r="F48" s="220">
        <v>44</v>
      </c>
      <c r="G48" s="220">
        <v>34</v>
      </c>
      <c r="H48" s="220">
        <v>41</v>
      </c>
      <c r="I48" s="220">
        <v>100</v>
      </c>
      <c r="J48" s="220" t="s">
        <v>106</v>
      </c>
    </row>
    <row r="49" spans="1:10" x14ac:dyDescent="0.5">
      <c r="A49" s="153"/>
      <c r="B49" s="157" t="s">
        <v>77</v>
      </c>
      <c r="C49" s="153"/>
      <c r="D49" s="161"/>
      <c r="E49" s="220">
        <v>7965854</v>
      </c>
      <c r="F49" s="220">
        <v>43</v>
      </c>
      <c r="G49" s="220">
        <v>33</v>
      </c>
      <c r="H49" s="220">
        <v>40</v>
      </c>
      <c r="I49" s="220">
        <v>99</v>
      </c>
      <c r="J49" s="220" t="s">
        <v>106</v>
      </c>
    </row>
    <row r="50" spans="1:10" x14ac:dyDescent="0.5">
      <c r="A50" s="153"/>
      <c r="B50" s="157" t="s">
        <v>76</v>
      </c>
      <c r="C50" s="153"/>
      <c r="D50" s="161"/>
      <c r="E50" s="220">
        <v>181028</v>
      </c>
      <c r="F50" s="220">
        <v>1</v>
      </c>
      <c r="G50" s="220">
        <v>1</v>
      </c>
      <c r="H50" s="220">
        <v>1</v>
      </c>
      <c r="I50" s="220">
        <v>1</v>
      </c>
      <c r="J50" s="220" t="s">
        <v>106</v>
      </c>
    </row>
    <row r="51" spans="1:10" x14ac:dyDescent="0.5">
      <c r="A51" s="157" t="s">
        <v>2</v>
      </c>
      <c r="B51" s="153"/>
      <c r="C51" s="153"/>
      <c r="D51" s="167"/>
      <c r="E51" s="220" t="s">
        <v>107</v>
      </c>
      <c r="F51" s="220" t="s">
        <v>107</v>
      </c>
      <c r="G51" s="220" t="s">
        <v>107</v>
      </c>
      <c r="H51" s="220" t="s">
        <v>107</v>
      </c>
      <c r="I51" s="220" t="s">
        <v>107</v>
      </c>
      <c r="J51" s="220" t="s">
        <v>107</v>
      </c>
    </row>
    <row r="52" spans="1:10" x14ac:dyDescent="0.5">
      <c r="A52" s="168">
        <v>4</v>
      </c>
      <c r="B52" s="170" t="s">
        <v>9</v>
      </c>
      <c r="C52" s="170"/>
      <c r="D52" s="171"/>
      <c r="E52" s="222" t="s">
        <v>107</v>
      </c>
      <c r="F52" s="222" t="s">
        <v>107</v>
      </c>
      <c r="G52" s="220" t="s">
        <v>107</v>
      </c>
      <c r="H52" s="220" t="s">
        <v>107</v>
      </c>
      <c r="I52" s="220" t="s">
        <v>107</v>
      </c>
      <c r="J52" s="220" t="s">
        <v>107</v>
      </c>
    </row>
    <row r="53" spans="1:10" x14ac:dyDescent="0.5">
      <c r="A53" s="153"/>
      <c r="B53" s="170" t="s">
        <v>75</v>
      </c>
      <c r="C53" s="170"/>
      <c r="D53" s="172"/>
      <c r="E53" s="222">
        <v>473373299</v>
      </c>
      <c r="F53" s="222">
        <v>2564</v>
      </c>
      <c r="G53" s="222">
        <v>2168</v>
      </c>
      <c r="H53" s="222">
        <v>3017</v>
      </c>
      <c r="I53" s="222">
        <v>2386</v>
      </c>
      <c r="J53" s="222" t="s">
        <v>106</v>
      </c>
    </row>
    <row r="54" spans="1:10" x14ac:dyDescent="0.5">
      <c r="A54" s="153"/>
      <c r="B54" s="173" t="s">
        <v>74</v>
      </c>
      <c r="C54" s="173"/>
      <c r="D54" s="161"/>
      <c r="E54" s="222">
        <v>4061475</v>
      </c>
      <c r="F54" s="222">
        <v>22</v>
      </c>
      <c r="G54" s="222">
        <v>30</v>
      </c>
      <c r="H54" s="222">
        <v>19</v>
      </c>
      <c r="I54" s="222" t="s">
        <v>106</v>
      </c>
      <c r="J54" s="222" t="s">
        <v>106</v>
      </c>
    </row>
    <row r="55" spans="1:10" x14ac:dyDescent="0.5">
      <c r="A55" s="153"/>
      <c r="B55" s="173" t="s">
        <v>10</v>
      </c>
      <c r="C55" s="173"/>
      <c r="D55" s="153"/>
      <c r="E55" s="222" t="s">
        <v>107</v>
      </c>
      <c r="F55" s="222" t="s">
        <v>107</v>
      </c>
      <c r="G55" s="222" t="s">
        <v>107</v>
      </c>
      <c r="H55" s="222" t="s">
        <v>107</v>
      </c>
      <c r="I55" s="222" t="s">
        <v>107</v>
      </c>
      <c r="J55" s="222" t="s">
        <v>107</v>
      </c>
    </row>
    <row r="56" spans="1:10" x14ac:dyDescent="0.5">
      <c r="A56" s="153"/>
      <c r="B56" s="173" t="s">
        <v>73</v>
      </c>
      <c r="C56" s="173"/>
      <c r="D56" s="161"/>
      <c r="E56" s="222">
        <v>274745039</v>
      </c>
      <c r="F56" s="222">
        <v>1488</v>
      </c>
      <c r="G56" s="222">
        <v>1438</v>
      </c>
      <c r="H56" s="222">
        <v>1542</v>
      </c>
      <c r="I56" s="222">
        <v>1480</v>
      </c>
      <c r="J56" s="222" t="s">
        <v>106</v>
      </c>
    </row>
    <row r="57" spans="1:10" x14ac:dyDescent="0.5">
      <c r="A57" s="153"/>
      <c r="B57" s="173" t="s">
        <v>72</v>
      </c>
      <c r="C57" s="173"/>
      <c r="D57" s="171"/>
      <c r="E57" s="222">
        <v>67028283</v>
      </c>
      <c r="F57" s="222">
        <v>363</v>
      </c>
      <c r="G57" s="222">
        <v>168</v>
      </c>
      <c r="H57" s="222">
        <v>648</v>
      </c>
      <c r="I57" s="222">
        <v>10</v>
      </c>
      <c r="J57" s="222" t="s">
        <v>106</v>
      </c>
    </row>
    <row r="58" spans="1:10" x14ac:dyDescent="0.5">
      <c r="A58" s="153"/>
      <c r="B58" s="173" t="s">
        <v>71</v>
      </c>
      <c r="C58" s="173"/>
      <c r="D58" s="171"/>
      <c r="E58" s="222">
        <v>4134023</v>
      </c>
      <c r="F58" s="222">
        <v>22</v>
      </c>
      <c r="G58" s="222">
        <v>17</v>
      </c>
      <c r="H58" s="222">
        <v>28</v>
      </c>
      <c r="I58" s="222">
        <v>20</v>
      </c>
      <c r="J58" s="222" t="s">
        <v>106</v>
      </c>
    </row>
    <row r="59" spans="1:10" x14ac:dyDescent="0.5">
      <c r="A59" s="153"/>
      <c r="B59" s="173" t="s">
        <v>70</v>
      </c>
      <c r="C59" s="173"/>
      <c r="D59" s="171"/>
      <c r="E59" s="222">
        <v>5708712</v>
      </c>
      <c r="F59" s="222">
        <v>31</v>
      </c>
      <c r="G59" s="222">
        <v>42</v>
      </c>
      <c r="H59" s="222">
        <v>22</v>
      </c>
      <c r="I59" s="222">
        <v>22</v>
      </c>
      <c r="J59" s="222" t="s">
        <v>106</v>
      </c>
    </row>
    <row r="60" spans="1:10" x14ac:dyDescent="0.5">
      <c r="A60" s="153"/>
      <c r="B60" s="173" t="s">
        <v>69</v>
      </c>
      <c r="C60" s="173"/>
      <c r="D60" s="171"/>
      <c r="E60" s="222">
        <v>956962</v>
      </c>
      <c r="F60" s="222">
        <v>5</v>
      </c>
      <c r="G60" s="222">
        <v>4</v>
      </c>
      <c r="H60" s="222">
        <v>8</v>
      </c>
      <c r="I60" s="222" t="s">
        <v>106</v>
      </c>
      <c r="J60" s="222" t="s">
        <v>106</v>
      </c>
    </row>
    <row r="61" spans="1:10" x14ac:dyDescent="0.5">
      <c r="A61" s="153"/>
      <c r="B61" s="173" t="s">
        <v>68</v>
      </c>
      <c r="C61" s="173"/>
      <c r="D61" s="171"/>
      <c r="E61" s="222">
        <v>87410252</v>
      </c>
      <c r="F61" s="222">
        <v>473</v>
      </c>
      <c r="G61" s="222">
        <v>361</v>
      </c>
      <c r="H61" s="222">
        <v>556</v>
      </c>
      <c r="I61" s="222">
        <v>619</v>
      </c>
      <c r="J61" s="222" t="s">
        <v>106</v>
      </c>
    </row>
    <row r="62" spans="1:10" x14ac:dyDescent="0.5">
      <c r="A62" s="153"/>
      <c r="B62" s="173" t="s">
        <v>67</v>
      </c>
      <c r="C62" s="173"/>
      <c r="D62" s="171"/>
      <c r="E62" s="222">
        <v>24379121</v>
      </c>
      <c r="F62" s="222">
        <v>132</v>
      </c>
      <c r="G62" s="222">
        <v>101</v>
      </c>
      <c r="H62" s="222">
        <v>155</v>
      </c>
      <c r="I62" s="222">
        <v>172</v>
      </c>
      <c r="J62" s="222" t="s">
        <v>106</v>
      </c>
    </row>
    <row r="63" spans="1:10" x14ac:dyDescent="0.5">
      <c r="A63" s="153"/>
      <c r="B63" s="173" t="s">
        <v>66</v>
      </c>
      <c r="C63" s="173"/>
      <c r="D63" s="171"/>
      <c r="E63" s="222">
        <v>4949432</v>
      </c>
      <c r="F63" s="222">
        <v>27</v>
      </c>
      <c r="G63" s="222">
        <v>7</v>
      </c>
      <c r="H63" s="222">
        <v>39</v>
      </c>
      <c r="I63" s="222">
        <v>61</v>
      </c>
      <c r="J63" s="222" t="s">
        <v>106</v>
      </c>
    </row>
    <row r="64" spans="1:10" x14ac:dyDescent="0.5">
      <c r="A64" s="153"/>
      <c r="B64" s="173"/>
      <c r="C64" s="173"/>
      <c r="D64" s="171"/>
      <c r="E64" s="222" t="s">
        <v>107</v>
      </c>
      <c r="F64" s="222" t="s">
        <v>107</v>
      </c>
      <c r="G64" s="222" t="s">
        <v>107</v>
      </c>
      <c r="H64" s="222" t="s">
        <v>107</v>
      </c>
      <c r="I64" s="222" t="s">
        <v>107</v>
      </c>
      <c r="J64" s="222" t="s">
        <v>107</v>
      </c>
    </row>
    <row r="65" spans="1:10" x14ac:dyDescent="0.5">
      <c r="A65" s="168">
        <v>5</v>
      </c>
      <c r="B65" s="159" t="s">
        <v>65</v>
      </c>
      <c r="C65" s="153"/>
      <c r="D65" s="167"/>
      <c r="E65" s="222">
        <v>30364081</v>
      </c>
      <c r="F65" s="222">
        <v>164</v>
      </c>
      <c r="G65" s="222">
        <v>113</v>
      </c>
      <c r="H65" s="222">
        <v>216</v>
      </c>
      <c r="I65" s="222">
        <v>173</v>
      </c>
      <c r="J65" s="222" t="s">
        <v>106</v>
      </c>
    </row>
    <row r="66" spans="1:10" x14ac:dyDescent="0.5">
      <c r="A66" s="153"/>
      <c r="B66" s="157" t="s">
        <v>64</v>
      </c>
      <c r="C66" s="153"/>
      <c r="D66" s="161"/>
      <c r="E66" s="222">
        <v>24815830</v>
      </c>
      <c r="F66" s="222">
        <v>134</v>
      </c>
      <c r="G66" s="222">
        <v>99</v>
      </c>
      <c r="H66" s="222">
        <v>172</v>
      </c>
      <c r="I66" s="222">
        <v>131</v>
      </c>
      <c r="J66" s="222" t="s">
        <v>106</v>
      </c>
    </row>
    <row r="67" spans="1:10" x14ac:dyDescent="0.5">
      <c r="A67" s="153"/>
      <c r="B67" s="157" t="s">
        <v>63</v>
      </c>
      <c r="C67" s="153"/>
      <c r="D67" s="161"/>
      <c r="E67" s="222">
        <v>5548251</v>
      </c>
      <c r="F67" s="222">
        <v>30</v>
      </c>
      <c r="G67" s="222">
        <v>14</v>
      </c>
      <c r="H67" s="222">
        <v>44</v>
      </c>
      <c r="I67" s="222">
        <v>42</v>
      </c>
      <c r="J67" s="222" t="s">
        <v>106</v>
      </c>
    </row>
    <row r="68" spans="1:10" x14ac:dyDescent="0.5">
      <c r="A68" s="153"/>
      <c r="B68" s="173"/>
      <c r="C68" s="173"/>
      <c r="D68" s="171"/>
      <c r="E68" s="222" t="s">
        <v>107</v>
      </c>
      <c r="F68" s="222" t="s">
        <v>107</v>
      </c>
      <c r="G68" s="222" t="s">
        <v>107</v>
      </c>
      <c r="H68" s="222" t="s">
        <v>107</v>
      </c>
      <c r="I68" s="222" t="s">
        <v>107</v>
      </c>
      <c r="J68" s="222" t="s">
        <v>107</v>
      </c>
    </row>
    <row r="69" spans="1:10" x14ac:dyDescent="0.5">
      <c r="A69" s="168">
        <v>6</v>
      </c>
      <c r="B69" s="170" t="s">
        <v>62</v>
      </c>
      <c r="C69" s="170"/>
      <c r="D69" s="171"/>
      <c r="E69" s="222">
        <v>44988887</v>
      </c>
      <c r="F69" s="222">
        <v>244</v>
      </c>
      <c r="G69" s="222">
        <v>165</v>
      </c>
      <c r="H69" s="222">
        <v>300</v>
      </c>
      <c r="I69" s="222">
        <v>351</v>
      </c>
      <c r="J69" s="222" t="s">
        <v>106</v>
      </c>
    </row>
    <row r="70" spans="1:10" x14ac:dyDescent="0.5">
      <c r="A70" s="153"/>
      <c r="B70" s="173" t="s">
        <v>61</v>
      </c>
      <c r="C70" s="173"/>
      <c r="D70" s="171"/>
      <c r="E70" s="222">
        <v>37051745</v>
      </c>
      <c r="F70" s="222">
        <v>201</v>
      </c>
      <c r="G70" s="222">
        <v>140</v>
      </c>
      <c r="H70" s="222">
        <v>246</v>
      </c>
      <c r="I70" s="222">
        <v>279</v>
      </c>
      <c r="J70" s="222" t="s">
        <v>106</v>
      </c>
    </row>
    <row r="71" spans="1:10" x14ac:dyDescent="0.5">
      <c r="A71" s="153"/>
      <c r="B71" s="173" t="s">
        <v>60</v>
      </c>
      <c r="C71" s="173"/>
      <c r="D71" s="171"/>
      <c r="E71" s="222">
        <v>7937142</v>
      </c>
      <c r="F71" s="222">
        <v>43</v>
      </c>
      <c r="G71" s="222">
        <v>25</v>
      </c>
      <c r="H71" s="222">
        <v>54</v>
      </c>
      <c r="I71" s="222">
        <v>73</v>
      </c>
      <c r="J71" s="222" t="s">
        <v>106</v>
      </c>
    </row>
    <row r="72" spans="1:10" x14ac:dyDescent="0.5">
      <c r="A72" s="174"/>
      <c r="B72" s="174"/>
      <c r="C72" s="174"/>
      <c r="D72" s="175"/>
      <c r="E72" s="221" t="s">
        <v>107</v>
      </c>
      <c r="F72" s="221" t="s">
        <v>107</v>
      </c>
      <c r="G72" s="222" t="s">
        <v>107</v>
      </c>
      <c r="H72" s="222" t="s">
        <v>107</v>
      </c>
      <c r="I72" s="222" t="s">
        <v>107</v>
      </c>
      <c r="J72" s="222" t="s">
        <v>107</v>
      </c>
    </row>
    <row r="73" spans="1:10" x14ac:dyDescent="0.5">
      <c r="A73" s="168">
        <v>7</v>
      </c>
      <c r="B73" s="170" t="s">
        <v>59</v>
      </c>
      <c r="C73" s="159"/>
      <c r="D73" s="176"/>
      <c r="E73" s="220">
        <v>34082849</v>
      </c>
      <c r="F73" s="220">
        <v>185</v>
      </c>
      <c r="G73" s="220">
        <v>171</v>
      </c>
      <c r="H73" s="220">
        <v>217</v>
      </c>
      <c r="I73" s="220">
        <v>106</v>
      </c>
      <c r="J73" s="220" t="s">
        <v>106</v>
      </c>
    </row>
    <row r="74" spans="1:10" x14ac:dyDescent="0.5">
      <c r="A74" s="153"/>
      <c r="B74" s="157" t="s">
        <v>58</v>
      </c>
      <c r="C74" s="153"/>
      <c r="D74" s="176"/>
      <c r="E74" s="220">
        <v>5397489</v>
      </c>
      <c r="F74" s="220">
        <v>29</v>
      </c>
      <c r="G74" s="220">
        <v>26</v>
      </c>
      <c r="H74" s="220">
        <v>35</v>
      </c>
      <c r="I74" s="220">
        <v>19</v>
      </c>
      <c r="J74" s="220" t="s">
        <v>106</v>
      </c>
    </row>
    <row r="75" spans="1:10" x14ac:dyDescent="0.5">
      <c r="A75" s="153"/>
      <c r="B75" s="157" t="s">
        <v>57</v>
      </c>
      <c r="C75" s="153"/>
      <c r="D75" s="176"/>
      <c r="E75" s="220">
        <v>15047978</v>
      </c>
      <c r="F75" s="220">
        <v>81</v>
      </c>
      <c r="G75" s="220">
        <v>78</v>
      </c>
      <c r="H75" s="220">
        <v>95</v>
      </c>
      <c r="I75" s="220">
        <v>38</v>
      </c>
      <c r="J75" s="220" t="s">
        <v>106</v>
      </c>
    </row>
    <row r="76" spans="1:10" x14ac:dyDescent="0.5">
      <c r="A76" s="153"/>
      <c r="B76" s="157" t="s">
        <v>56</v>
      </c>
      <c r="C76" s="153"/>
      <c r="D76" s="176"/>
      <c r="E76" s="220">
        <v>13637383</v>
      </c>
      <c r="F76" s="220">
        <v>74</v>
      </c>
      <c r="G76" s="221">
        <v>67</v>
      </c>
      <c r="H76" s="221">
        <v>87</v>
      </c>
      <c r="I76" s="221">
        <v>49</v>
      </c>
      <c r="J76" s="221" t="s">
        <v>106</v>
      </c>
    </row>
    <row r="77" spans="1:10" x14ac:dyDescent="0.5">
      <c r="A77" s="174"/>
      <c r="B77" s="174"/>
      <c r="C77" s="174"/>
      <c r="D77" s="177"/>
      <c r="E77" s="221" t="s">
        <v>107</v>
      </c>
      <c r="F77" s="223" t="s">
        <v>107</v>
      </c>
      <c r="G77" s="220" t="s">
        <v>107</v>
      </c>
      <c r="H77" s="220" t="s">
        <v>107</v>
      </c>
      <c r="I77" s="220" t="s">
        <v>107</v>
      </c>
      <c r="J77" s="220" t="s">
        <v>107</v>
      </c>
    </row>
    <row r="78" spans="1:10" x14ac:dyDescent="0.5">
      <c r="A78" s="168">
        <v>8</v>
      </c>
      <c r="B78" s="178" t="s">
        <v>28</v>
      </c>
      <c r="C78" s="170"/>
      <c r="D78" s="153"/>
      <c r="E78" s="222">
        <v>397201683</v>
      </c>
      <c r="F78" s="220">
        <v>2151</v>
      </c>
      <c r="G78" s="220">
        <v>1865</v>
      </c>
      <c r="H78" s="220">
        <v>2275</v>
      </c>
      <c r="I78" s="220">
        <v>2899</v>
      </c>
      <c r="J78" s="220" t="s">
        <v>106</v>
      </c>
    </row>
    <row r="79" spans="1:10" x14ac:dyDescent="0.5">
      <c r="A79" s="153"/>
      <c r="B79" s="173" t="s">
        <v>55</v>
      </c>
      <c r="C79" s="170"/>
      <c r="D79" s="179"/>
      <c r="E79" s="222">
        <v>105180132</v>
      </c>
      <c r="F79" s="220">
        <v>570</v>
      </c>
      <c r="G79" s="220">
        <v>595</v>
      </c>
      <c r="H79" s="220">
        <v>475</v>
      </c>
      <c r="I79" s="220">
        <v>864</v>
      </c>
      <c r="J79" s="220" t="s">
        <v>106</v>
      </c>
    </row>
    <row r="80" spans="1:10" x14ac:dyDescent="0.5">
      <c r="A80" s="153"/>
      <c r="B80" s="173" t="s">
        <v>54</v>
      </c>
      <c r="C80" s="173"/>
      <c r="D80" s="171"/>
      <c r="E80" s="222">
        <v>27802085</v>
      </c>
      <c r="F80" s="220">
        <v>151</v>
      </c>
      <c r="G80" s="220">
        <v>105</v>
      </c>
      <c r="H80" s="220">
        <v>180</v>
      </c>
      <c r="I80" s="220">
        <v>228</v>
      </c>
      <c r="J80" s="220" t="s">
        <v>106</v>
      </c>
    </row>
    <row r="81" spans="1:10" x14ac:dyDescent="0.5">
      <c r="A81" s="153"/>
      <c r="B81" s="173" t="s">
        <v>53</v>
      </c>
      <c r="C81" s="173"/>
      <c r="D81" s="179"/>
      <c r="E81" s="222">
        <v>179102242</v>
      </c>
      <c r="F81" s="220">
        <v>970</v>
      </c>
      <c r="G81" s="221">
        <v>673</v>
      </c>
      <c r="H81" s="221">
        <v>1193</v>
      </c>
      <c r="I81" s="221">
        <v>1341</v>
      </c>
      <c r="J81" s="221" t="s">
        <v>106</v>
      </c>
    </row>
    <row r="82" spans="1:10" x14ac:dyDescent="0.5">
      <c r="A82" s="180"/>
      <c r="B82" s="180" t="s">
        <v>3</v>
      </c>
      <c r="C82" s="174"/>
      <c r="D82" s="181"/>
      <c r="E82" s="221" t="s">
        <v>107</v>
      </c>
      <c r="F82" s="223" t="s">
        <v>107</v>
      </c>
      <c r="G82" s="222" t="s">
        <v>107</v>
      </c>
      <c r="H82" s="222" t="s">
        <v>107</v>
      </c>
      <c r="I82" s="222" t="s">
        <v>107</v>
      </c>
      <c r="J82" s="222" t="s">
        <v>107</v>
      </c>
    </row>
    <row r="83" spans="1:10" x14ac:dyDescent="0.5">
      <c r="A83" s="180"/>
      <c r="B83" s="180" t="s">
        <v>52</v>
      </c>
      <c r="C83" s="174"/>
      <c r="D83" s="181"/>
      <c r="E83" s="223">
        <v>28039055</v>
      </c>
      <c r="F83" s="223">
        <v>152</v>
      </c>
      <c r="G83" s="222">
        <v>244</v>
      </c>
      <c r="H83" s="222">
        <v>77</v>
      </c>
      <c r="I83" s="222">
        <v>61</v>
      </c>
      <c r="J83" s="222" t="s">
        <v>106</v>
      </c>
    </row>
    <row r="84" spans="1:10" x14ac:dyDescent="0.5">
      <c r="A84" s="180"/>
      <c r="B84" s="180" t="s">
        <v>51</v>
      </c>
      <c r="C84" s="174"/>
      <c r="D84" s="181"/>
      <c r="E84" s="223">
        <v>57078169</v>
      </c>
      <c r="F84" s="223">
        <v>309</v>
      </c>
      <c r="G84" s="222">
        <v>248</v>
      </c>
      <c r="H84" s="222">
        <v>351</v>
      </c>
      <c r="I84" s="222">
        <v>406</v>
      </c>
      <c r="J84" s="222" t="s">
        <v>106</v>
      </c>
    </row>
    <row r="85" spans="1:10" x14ac:dyDescent="0.5">
      <c r="A85" s="180"/>
      <c r="B85" s="174"/>
      <c r="C85" s="174"/>
      <c r="D85" s="177"/>
      <c r="E85" s="223" t="s">
        <v>107</v>
      </c>
      <c r="F85" s="223" t="s">
        <v>107</v>
      </c>
      <c r="G85" s="222" t="s">
        <v>107</v>
      </c>
      <c r="H85" s="222" t="s">
        <v>107</v>
      </c>
      <c r="I85" s="222" t="s">
        <v>107</v>
      </c>
      <c r="J85" s="222" t="s">
        <v>107</v>
      </c>
    </row>
    <row r="86" spans="1:10" x14ac:dyDescent="0.5">
      <c r="A86" s="168">
        <v>9</v>
      </c>
      <c r="B86" s="182" t="s">
        <v>50</v>
      </c>
      <c r="C86" s="182"/>
      <c r="D86" s="183"/>
      <c r="E86" s="223">
        <v>24400391</v>
      </c>
      <c r="F86" s="223">
        <v>132</v>
      </c>
      <c r="G86" s="221">
        <v>22</v>
      </c>
      <c r="H86" s="221">
        <v>224</v>
      </c>
      <c r="I86" s="221">
        <v>229</v>
      </c>
      <c r="J86" s="221" t="s">
        <v>106</v>
      </c>
    </row>
    <row r="87" spans="1:10" x14ac:dyDescent="0.5">
      <c r="A87" s="180"/>
      <c r="B87" s="182"/>
      <c r="C87" s="182"/>
      <c r="D87" s="184"/>
      <c r="E87" s="223" t="s">
        <v>107</v>
      </c>
      <c r="F87" s="223" t="s">
        <v>107</v>
      </c>
      <c r="G87" s="223" t="s">
        <v>107</v>
      </c>
      <c r="H87" s="223" t="s">
        <v>107</v>
      </c>
      <c r="I87" s="223" t="s">
        <v>107</v>
      </c>
      <c r="J87" s="223" t="s">
        <v>107</v>
      </c>
    </row>
    <row r="88" spans="1:10" x14ac:dyDescent="0.5">
      <c r="A88" s="168">
        <v>10</v>
      </c>
      <c r="B88" s="182" t="s">
        <v>49</v>
      </c>
      <c r="C88" s="182"/>
      <c r="D88" s="185"/>
      <c r="E88" s="223">
        <v>39761783</v>
      </c>
      <c r="F88" s="223">
        <v>215</v>
      </c>
      <c r="G88" s="223">
        <v>220</v>
      </c>
      <c r="H88" s="223">
        <v>215</v>
      </c>
      <c r="I88" s="223">
        <v>192</v>
      </c>
      <c r="J88" s="223" t="s">
        <v>106</v>
      </c>
    </row>
    <row r="89" spans="1:10" x14ac:dyDescent="0.5">
      <c r="A89" s="180"/>
      <c r="B89" s="186"/>
      <c r="C89" s="182"/>
      <c r="D89" s="185"/>
      <c r="E89" s="223" t="s">
        <v>107</v>
      </c>
      <c r="F89" s="223" t="s">
        <v>107</v>
      </c>
      <c r="G89" s="223" t="s">
        <v>107</v>
      </c>
      <c r="H89" s="223" t="s">
        <v>107</v>
      </c>
      <c r="I89" s="223" t="s">
        <v>107</v>
      </c>
      <c r="J89" s="223" t="s">
        <v>107</v>
      </c>
    </row>
    <row r="90" spans="1:10" x14ac:dyDescent="0.5">
      <c r="A90" s="180"/>
      <c r="B90" s="180" t="s">
        <v>48</v>
      </c>
      <c r="C90" s="180"/>
      <c r="D90" s="187"/>
      <c r="E90" s="223">
        <v>3693451</v>
      </c>
      <c r="F90" s="223">
        <v>20</v>
      </c>
      <c r="G90" s="223">
        <v>17</v>
      </c>
      <c r="H90" s="223">
        <v>28</v>
      </c>
      <c r="I90" s="223" t="s">
        <v>106</v>
      </c>
      <c r="J90" s="223" t="s">
        <v>106</v>
      </c>
    </row>
    <row r="91" spans="1:10" x14ac:dyDescent="0.5">
      <c r="A91" s="180"/>
      <c r="B91" s="180" t="s">
        <v>11</v>
      </c>
      <c r="C91" s="180"/>
      <c r="D91" s="188"/>
      <c r="E91" s="223" t="s">
        <v>107</v>
      </c>
      <c r="F91" s="223" t="s">
        <v>107</v>
      </c>
      <c r="G91" s="223" t="s">
        <v>107</v>
      </c>
      <c r="H91" s="223" t="s">
        <v>107</v>
      </c>
      <c r="I91" s="223" t="s">
        <v>107</v>
      </c>
      <c r="J91" s="223" t="s">
        <v>107</v>
      </c>
    </row>
    <row r="92" spans="1:10" x14ac:dyDescent="0.5">
      <c r="A92" s="180"/>
      <c r="B92" s="180" t="s">
        <v>47</v>
      </c>
      <c r="C92" s="180"/>
      <c r="D92" s="187"/>
      <c r="E92" s="223">
        <v>1180990</v>
      </c>
      <c r="F92" s="223">
        <v>6</v>
      </c>
      <c r="G92" s="223">
        <v>2</v>
      </c>
      <c r="H92" s="223">
        <v>11</v>
      </c>
      <c r="I92" s="223">
        <v>5</v>
      </c>
      <c r="J92" s="223" t="s">
        <v>106</v>
      </c>
    </row>
    <row r="93" spans="1:10" x14ac:dyDescent="0.5">
      <c r="A93" s="180"/>
      <c r="B93" s="180" t="s">
        <v>46</v>
      </c>
      <c r="C93" s="180"/>
      <c r="D93" s="187"/>
      <c r="E93" s="223">
        <v>131492</v>
      </c>
      <c r="F93" s="223">
        <v>1</v>
      </c>
      <c r="G93" s="223" t="s">
        <v>106</v>
      </c>
      <c r="H93" s="223" t="s">
        <v>106</v>
      </c>
      <c r="I93" s="223">
        <v>6</v>
      </c>
      <c r="J93" s="223" t="s">
        <v>106</v>
      </c>
    </row>
    <row r="94" spans="1:10" x14ac:dyDescent="0.5">
      <c r="A94" s="180"/>
      <c r="B94" s="180" t="s">
        <v>13</v>
      </c>
      <c r="C94" s="180"/>
      <c r="D94" s="187"/>
      <c r="E94" s="223" t="s">
        <v>107</v>
      </c>
      <c r="F94" s="223" t="s">
        <v>107</v>
      </c>
      <c r="G94" s="223" t="s">
        <v>107</v>
      </c>
      <c r="H94" s="223" t="s">
        <v>107</v>
      </c>
      <c r="I94" s="223" t="s">
        <v>107</v>
      </c>
      <c r="J94" s="223" t="s">
        <v>107</v>
      </c>
    </row>
    <row r="95" spans="1:10" x14ac:dyDescent="0.5">
      <c r="A95" s="180"/>
      <c r="B95" s="180" t="s">
        <v>45</v>
      </c>
      <c r="C95" s="180"/>
      <c r="D95" s="187"/>
      <c r="E95" s="223">
        <v>34755850</v>
      </c>
      <c r="F95" s="223">
        <v>188</v>
      </c>
      <c r="G95" s="223">
        <v>201</v>
      </c>
      <c r="H95" s="223">
        <v>176</v>
      </c>
      <c r="I95" s="223">
        <v>182</v>
      </c>
      <c r="J95" s="223" t="s">
        <v>106</v>
      </c>
    </row>
    <row r="96" spans="1:10" x14ac:dyDescent="0.5">
      <c r="A96" s="180"/>
      <c r="B96" s="180"/>
      <c r="C96" s="180"/>
      <c r="D96" s="187"/>
      <c r="E96" s="224" t="s">
        <v>107</v>
      </c>
      <c r="F96" s="223" t="s">
        <v>107</v>
      </c>
      <c r="G96" s="223" t="s">
        <v>107</v>
      </c>
      <c r="H96" s="223" t="s">
        <v>107</v>
      </c>
      <c r="I96" s="223" t="s">
        <v>107</v>
      </c>
      <c r="J96" s="223" t="s">
        <v>107</v>
      </c>
    </row>
    <row r="97" spans="1:10" x14ac:dyDescent="0.5">
      <c r="A97" s="168">
        <v>11</v>
      </c>
      <c r="B97" s="182" t="s">
        <v>12</v>
      </c>
      <c r="C97" s="180"/>
      <c r="D97" s="187"/>
      <c r="E97" s="223" t="s">
        <v>107</v>
      </c>
      <c r="F97" s="223" t="s">
        <v>107</v>
      </c>
      <c r="G97" s="223" t="s">
        <v>107</v>
      </c>
      <c r="H97" s="223" t="s">
        <v>107</v>
      </c>
      <c r="I97" s="223" t="s">
        <v>107</v>
      </c>
      <c r="J97" s="223" t="s">
        <v>107</v>
      </c>
    </row>
    <row r="98" spans="1:10" x14ac:dyDescent="0.5">
      <c r="A98" s="153"/>
      <c r="B98" s="159" t="s">
        <v>43</v>
      </c>
      <c r="C98" s="159"/>
      <c r="D98" s="189"/>
      <c r="E98" s="220">
        <v>22636256</v>
      </c>
      <c r="F98" s="220">
        <v>123</v>
      </c>
      <c r="G98" s="223">
        <v>210</v>
      </c>
      <c r="H98" s="223">
        <v>59</v>
      </c>
      <c r="I98" s="223">
        <v>3</v>
      </c>
      <c r="J98" s="223" t="s">
        <v>106</v>
      </c>
    </row>
    <row r="99" spans="1:10" x14ac:dyDescent="0.5">
      <c r="A99" s="153"/>
      <c r="B99" s="159"/>
      <c r="C99" s="159"/>
      <c r="D99" s="189"/>
      <c r="E99" s="220" t="s">
        <v>107</v>
      </c>
      <c r="F99" s="220" t="s">
        <v>107</v>
      </c>
      <c r="G99" s="223" t="s">
        <v>107</v>
      </c>
      <c r="H99" s="223" t="s">
        <v>107</v>
      </c>
      <c r="I99" s="223" t="s">
        <v>107</v>
      </c>
      <c r="J99" s="223" t="s">
        <v>107</v>
      </c>
    </row>
    <row r="100" spans="1:10" x14ac:dyDescent="0.5">
      <c r="A100" s="168">
        <v>12</v>
      </c>
      <c r="B100" s="182" t="s">
        <v>44</v>
      </c>
      <c r="C100" s="182"/>
      <c r="D100" s="190"/>
      <c r="E100" s="223">
        <v>245390924</v>
      </c>
      <c r="F100" s="223">
        <v>1329</v>
      </c>
      <c r="G100" s="223">
        <v>1501</v>
      </c>
      <c r="H100" s="223">
        <v>1233</v>
      </c>
      <c r="I100" s="223">
        <v>972</v>
      </c>
      <c r="J100" s="223" t="s">
        <v>106</v>
      </c>
    </row>
    <row r="101" spans="1:10" x14ac:dyDescent="0.5">
      <c r="A101" s="180"/>
      <c r="B101" s="180" t="s">
        <v>42</v>
      </c>
      <c r="C101" s="180"/>
      <c r="D101" s="191"/>
      <c r="E101" s="223">
        <v>4263499</v>
      </c>
      <c r="F101" s="223">
        <v>23</v>
      </c>
      <c r="G101" s="223">
        <v>26</v>
      </c>
      <c r="H101" s="223">
        <v>23</v>
      </c>
      <c r="I101" s="223">
        <v>10</v>
      </c>
      <c r="J101" s="223" t="s">
        <v>106</v>
      </c>
    </row>
    <row r="102" spans="1:10" x14ac:dyDescent="0.5">
      <c r="A102" s="180"/>
      <c r="B102" s="180" t="s">
        <v>41</v>
      </c>
      <c r="C102" s="180"/>
      <c r="D102" s="191"/>
      <c r="E102" s="223" t="s">
        <v>106</v>
      </c>
      <c r="F102" s="223" t="s">
        <v>106</v>
      </c>
      <c r="G102" s="220" t="s">
        <v>106</v>
      </c>
      <c r="H102" s="220" t="s">
        <v>106</v>
      </c>
      <c r="I102" s="220" t="s">
        <v>106</v>
      </c>
      <c r="J102" s="220" t="s">
        <v>106</v>
      </c>
    </row>
    <row r="103" spans="1:10" x14ac:dyDescent="0.5">
      <c r="A103" s="180"/>
      <c r="B103" s="180" t="s">
        <v>40</v>
      </c>
      <c r="C103" s="180"/>
      <c r="D103" s="191"/>
      <c r="E103" s="223">
        <v>113328920</v>
      </c>
      <c r="F103" s="223">
        <v>614</v>
      </c>
      <c r="G103" s="220">
        <v>863</v>
      </c>
      <c r="H103" s="220">
        <v>458</v>
      </c>
      <c r="I103" s="220">
        <v>173</v>
      </c>
      <c r="J103" s="220" t="s">
        <v>106</v>
      </c>
    </row>
    <row r="104" spans="1:10" x14ac:dyDescent="0.5">
      <c r="A104" s="180"/>
      <c r="B104" s="180"/>
      <c r="C104" s="180"/>
      <c r="D104" s="191"/>
      <c r="E104" s="223" t="s">
        <v>107</v>
      </c>
      <c r="F104" s="223" t="s">
        <v>107</v>
      </c>
      <c r="G104" s="220" t="s">
        <v>107</v>
      </c>
      <c r="H104" s="220" t="s">
        <v>107</v>
      </c>
      <c r="I104" s="220" t="s">
        <v>107</v>
      </c>
      <c r="J104" s="220" t="s">
        <v>107</v>
      </c>
    </row>
    <row r="105" spans="1:10" x14ac:dyDescent="0.5">
      <c r="A105" s="180"/>
      <c r="B105" s="180" t="s">
        <v>39</v>
      </c>
      <c r="C105" s="180"/>
      <c r="D105" s="191"/>
      <c r="E105" s="223">
        <v>157995</v>
      </c>
      <c r="F105" s="223">
        <v>1</v>
      </c>
      <c r="G105" s="223">
        <v>1</v>
      </c>
      <c r="H105" s="223">
        <v>1</v>
      </c>
      <c r="I105" s="223">
        <v>2</v>
      </c>
      <c r="J105" s="223" t="s">
        <v>106</v>
      </c>
    </row>
    <row r="106" spans="1:10" x14ac:dyDescent="0.5">
      <c r="A106" s="180"/>
      <c r="B106" s="180"/>
      <c r="C106" s="180"/>
      <c r="D106" s="191"/>
      <c r="E106" s="223" t="s">
        <v>107</v>
      </c>
      <c r="F106" s="223" t="s">
        <v>107</v>
      </c>
      <c r="G106" s="223" t="s">
        <v>107</v>
      </c>
      <c r="H106" s="223" t="s">
        <v>107</v>
      </c>
      <c r="I106" s="223" t="s">
        <v>107</v>
      </c>
      <c r="J106" s="223" t="s">
        <v>107</v>
      </c>
    </row>
    <row r="107" spans="1:10" x14ac:dyDescent="0.5">
      <c r="A107" s="180"/>
      <c r="B107" s="180" t="s">
        <v>38</v>
      </c>
      <c r="C107" s="180"/>
      <c r="D107" s="191"/>
      <c r="E107" s="223">
        <v>20031004</v>
      </c>
      <c r="F107" s="223">
        <v>108</v>
      </c>
      <c r="G107" s="223">
        <v>98</v>
      </c>
      <c r="H107" s="223">
        <v>120</v>
      </c>
      <c r="I107" s="223">
        <v>103</v>
      </c>
      <c r="J107" s="223" t="s">
        <v>106</v>
      </c>
    </row>
    <row r="108" spans="1:10" x14ac:dyDescent="0.5">
      <c r="A108" s="180"/>
      <c r="B108" s="180" t="s">
        <v>4</v>
      </c>
      <c r="C108" s="180"/>
      <c r="D108" s="191"/>
      <c r="E108" s="223" t="s">
        <v>107</v>
      </c>
      <c r="F108" s="223" t="s">
        <v>107</v>
      </c>
      <c r="G108" s="223" t="s">
        <v>107</v>
      </c>
      <c r="H108" s="223" t="s">
        <v>107</v>
      </c>
      <c r="I108" s="223" t="s">
        <v>107</v>
      </c>
      <c r="J108" s="223" t="s">
        <v>107</v>
      </c>
    </row>
    <row r="109" spans="1:10" x14ac:dyDescent="0.5">
      <c r="A109" s="180"/>
      <c r="B109" s="180" t="s">
        <v>37</v>
      </c>
      <c r="C109" s="180"/>
      <c r="D109" s="191"/>
      <c r="E109" s="223">
        <v>71485742</v>
      </c>
      <c r="F109" s="223">
        <v>387</v>
      </c>
      <c r="G109" s="223">
        <v>310</v>
      </c>
      <c r="H109" s="223">
        <v>446</v>
      </c>
      <c r="I109" s="223">
        <v>478</v>
      </c>
      <c r="J109" s="223" t="s">
        <v>106</v>
      </c>
    </row>
    <row r="110" spans="1:10" x14ac:dyDescent="0.5">
      <c r="A110" s="180"/>
      <c r="B110" s="180" t="s">
        <v>36</v>
      </c>
      <c r="C110" s="180"/>
      <c r="D110" s="191"/>
      <c r="E110" s="223">
        <v>13090248</v>
      </c>
      <c r="F110" s="223">
        <v>71</v>
      </c>
      <c r="G110" s="223">
        <v>74</v>
      </c>
      <c r="H110" s="223">
        <v>68</v>
      </c>
      <c r="I110" s="223">
        <v>72</v>
      </c>
      <c r="J110" s="223" t="s">
        <v>106</v>
      </c>
    </row>
    <row r="111" spans="1:10" x14ac:dyDescent="0.5">
      <c r="A111" s="180"/>
      <c r="B111" s="180" t="s">
        <v>35</v>
      </c>
      <c r="C111" s="180"/>
      <c r="D111" s="191"/>
      <c r="E111" s="223">
        <v>23033515</v>
      </c>
      <c r="F111" s="223">
        <v>125</v>
      </c>
      <c r="G111" s="223">
        <v>128</v>
      </c>
      <c r="H111" s="223">
        <v>119</v>
      </c>
      <c r="I111" s="223">
        <v>135</v>
      </c>
      <c r="J111" s="223" t="s">
        <v>106</v>
      </c>
    </row>
    <row r="112" spans="1:10" x14ac:dyDescent="0.5">
      <c r="A112" s="180"/>
      <c r="B112" s="180" t="s">
        <v>34</v>
      </c>
      <c r="C112" s="180"/>
      <c r="D112" s="192"/>
      <c r="E112" s="223" t="s">
        <v>106</v>
      </c>
      <c r="F112" s="223" t="s">
        <v>106</v>
      </c>
      <c r="G112" s="223" t="s">
        <v>106</v>
      </c>
      <c r="H112" s="223" t="s">
        <v>106</v>
      </c>
      <c r="I112" s="223" t="s">
        <v>106</v>
      </c>
      <c r="J112" s="223" t="s">
        <v>106</v>
      </c>
    </row>
    <row r="113" spans="1:10" x14ac:dyDescent="0.5">
      <c r="A113" s="193"/>
      <c r="B113" s="193"/>
      <c r="C113" s="193"/>
      <c r="D113" s="194"/>
      <c r="E113" s="225" t="s">
        <v>107</v>
      </c>
      <c r="F113" s="226" t="s">
        <v>107</v>
      </c>
      <c r="G113" s="223" t="s">
        <v>107</v>
      </c>
      <c r="H113" s="223" t="s">
        <v>107</v>
      </c>
      <c r="I113" s="223" t="s">
        <v>107</v>
      </c>
      <c r="J113" s="223" t="s">
        <v>107</v>
      </c>
    </row>
    <row r="114" spans="1:10" x14ac:dyDescent="0.5">
      <c r="A114" s="180"/>
      <c r="B114" s="182" t="s">
        <v>33</v>
      </c>
      <c r="C114" s="182"/>
      <c r="D114" s="184"/>
      <c r="E114" s="223">
        <v>1823133255</v>
      </c>
      <c r="F114" s="223">
        <v>9873</v>
      </c>
      <c r="G114" s="223">
        <v>7858</v>
      </c>
      <c r="H114" s="223">
        <v>11364</v>
      </c>
      <c r="I114" s="223">
        <v>12482</v>
      </c>
      <c r="J114" s="223" t="s">
        <v>106</v>
      </c>
    </row>
    <row r="115" spans="1:10" x14ac:dyDescent="0.5">
      <c r="A115" s="180"/>
      <c r="B115" s="182" t="s">
        <v>20</v>
      </c>
      <c r="C115" s="182"/>
      <c r="D115" s="184"/>
      <c r="E115" s="223" t="s">
        <v>107</v>
      </c>
      <c r="F115" s="223" t="s">
        <v>107</v>
      </c>
      <c r="G115" s="223" t="s">
        <v>107</v>
      </c>
      <c r="H115" s="223" t="s">
        <v>107</v>
      </c>
      <c r="I115" s="223" t="s">
        <v>107</v>
      </c>
      <c r="J115" s="223" t="s">
        <v>107</v>
      </c>
    </row>
    <row r="116" spans="1:10" x14ac:dyDescent="0.5">
      <c r="A116" s="180"/>
      <c r="B116" s="180" t="s">
        <v>32</v>
      </c>
      <c r="C116" s="180"/>
      <c r="D116" s="195"/>
      <c r="E116" s="223">
        <v>4061475</v>
      </c>
      <c r="F116" s="223">
        <v>22</v>
      </c>
      <c r="G116" s="223">
        <v>30</v>
      </c>
      <c r="H116" s="223">
        <v>19</v>
      </c>
      <c r="I116" s="223" t="s">
        <v>106</v>
      </c>
      <c r="J116" s="223" t="s">
        <v>106</v>
      </c>
    </row>
    <row r="117" spans="1:10" x14ac:dyDescent="0.5">
      <c r="A117" s="180"/>
      <c r="B117" s="180" t="s">
        <v>29</v>
      </c>
      <c r="C117" s="180"/>
      <c r="D117" s="191"/>
      <c r="E117" s="223">
        <v>530701023</v>
      </c>
      <c r="F117" s="223">
        <v>2874</v>
      </c>
      <c r="G117" s="223">
        <v>1979</v>
      </c>
      <c r="H117" s="223">
        <v>3471</v>
      </c>
      <c r="I117" s="223">
        <v>4312</v>
      </c>
      <c r="J117" s="223" t="s">
        <v>106</v>
      </c>
    </row>
    <row r="118" spans="1:10" x14ac:dyDescent="0.5">
      <c r="A118" s="180"/>
      <c r="B118" s="180" t="s">
        <v>31</v>
      </c>
      <c r="C118" s="180"/>
      <c r="D118" s="191"/>
      <c r="E118" s="223">
        <v>740486871</v>
      </c>
      <c r="F118" s="223">
        <v>4010</v>
      </c>
      <c r="G118" s="223">
        <v>3213</v>
      </c>
      <c r="H118" s="223">
        <v>4685</v>
      </c>
      <c r="I118" s="223">
        <v>4674</v>
      </c>
      <c r="J118" s="223" t="s">
        <v>106</v>
      </c>
    </row>
    <row r="119" spans="1:10" x14ac:dyDescent="0.5">
      <c r="A119" s="180"/>
      <c r="B119" s="180" t="s">
        <v>21</v>
      </c>
      <c r="C119" s="180"/>
      <c r="D119" s="191"/>
      <c r="E119" s="223" t="s">
        <v>107</v>
      </c>
      <c r="F119" s="223" t="s">
        <v>107</v>
      </c>
      <c r="G119" s="223" t="s">
        <v>107</v>
      </c>
      <c r="H119" s="223" t="s">
        <v>107</v>
      </c>
      <c r="I119" s="223" t="s">
        <v>107</v>
      </c>
      <c r="J119" s="223" t="s">
        <v>107</v>
      </c>
    </row>
    <row r="120" spans="1:10" x14ac:dyDescent="0.5">
      <c r="A120" s="180"/>
      <c r="B120" s="182" t="s">
        <v>23</v>
      </c>
      <c r="C120" s="180"/>
      <c r="D120" s="191"/>
      <c r="E120" s="223" t="s">
        <v>107</v>
      </c>
      <c r="F120" s="223" t="s">
        <v>107</v>
      </c>
      <c r="G120" s="223" t="s">
        <v>107</v>
      </c>
      <c r="H120" s="223" t="s">
        <v>107</v>
      </c>
      <c r="I120" s="223" t="s">
        <v>107</v>
      </c>
      <c r="J120" s="223" t="s">
        <v>107</v>
      </c>
    </row>
    <row r="121" spans="1:10" x14ac:dyDescent="0.5">
      <c r="A121" s="180"/>
      <c r="B121" s="180" t="s">
        <v>30</v>
      </c>
      <c r="C121" s="180"/>
      <c r="D121" s="191"/>
      <c r="E121" s="223">
        <v>274745039</v>
      </c>
      <c r="F121" s="223">
        <v>1488</v>
      </c>
      <c r="G121" s="223">
        <v>1438</v>
      </c>
      <c r="H121" s="223">
        <v>1542</v>
      </c>
      <c r="I121" s="223">
        <v>1480</v>
      </c>
      <c r="J121" s="223" t="s">
        <v>106</v>
      </c>
    </row>
    <row r="122" spans="1:10" x14ac:dyDescent="0.5">
      <c r="A122" s="180"/>
      <c r="B122" s="180" t="s">
        <v>22</v>
      </c>
      <c r="C122" s="180"/>
      <c r="D122" s="191"/>
      <c r="E122" s="223" t="s">
        <v>107</v>
      </c>
      <c r="F122" s="223" t="s">
        <v>107</v>
      </c>
      <c r="G122" s="223" t="s">
        <v>107</v>
      </c>
      <c r="H122" s="223" t="s">
        <v>107</v>
      </c>
      <c r="I122" s="223" t="s">
        <v>107</v>
      </c>
      <c r="J122" s="223" t="s">
        <v>107</v>
      </c>
    </row>
    <row r="123" spans="1:10" x14ac:dyDescent="0.5">
      <c r="A123" s="180"/>
      <c r="B123" s="180" t="s">
        <v>29</v>
      </c>
      <c r="C123" s="182"/>
      <c r="D123" s="183"/>
      <c r="E123" s="223">
        <v>217476121</v>
      </c>
      <c r="F123" s="223">
        <v>1178</v>
      </c>
      <c r="G123" s="223">
        <v>910</v>
      </c>
      <c r="H123" s="223">
        <v>1328</v>
      </c>
      <c r="I123" s="223">
        <v>1730</v>
      </c>
      <c r="J123" s="223" t="s">
        <v>106</v>
      </c>
    </row>
    <row r="124" spans="1:10" x14ac:dyDescent="0.5">
      <c r="A124" s="180"/>
      <c r="B124" s="180" t="s">
        <v>31</v>
      </c>
      <c r="C124" s="180"/>
      <c r="D124" s="191"/>
      <c r="E124" s="223">
        <v>55662726</v>
      </c>
      <c r="F124" s="223">
        <v>301</v>
      </c>
      <c r="G124" s="223">
        <v>288</v>
      </c>
      <c r="H124" s="223">
        <v>319</v>
      </c>
      <c r="I124" s="223">
        <v>286</v>
      </c>
      <c r="J124" s="223" t="s">
        <v>106</v>
      </c>
    </row>
    <row r="125" spans="1:10" x14ac:dyDescent="0.5">
      <c r="A125" s="180"/>
      <c r="B125" s="180" t="s">
        <v>24</v>
      </c>
      <c r="C125" s="180"/>
      <c r="D125" s="191"/>
      <c r="E125" s="223"/>
      <c r="F125" s="223"/>
      <c r="G125" s="226"/>
      <c r="H125" s="226"/>
      <c r="I125" s="226"/>
      <c r="J125" s="226"/>
    </row>
    <row r="126" spans="1:10" x14ac:dyDescent="0.5">
      <c r="A126" s="196"/>
      <c r="B126" s="196"/>
      <c r="C126" s="196"/>
      <c r="D126" s="197"/>
      <c r="E126" s="227"/>
      <c r="F126" s="227"/>
      <c r="G126" s="227"/>
      <c r="H126" s="227"/>
      <c r="I126" s="227"/>
      <c r="J126" s="227"/>
    </row>
    <row r="127" spans="1:10" x14ac:dyDescent="0.5">
      <c r="A127" s="180"/>
      <c r="B127" s="180"/>
      <c r="C127" s="180"/>
      <c r="D127" s="198"/>
      <c r="E127" s="228"/>
      <c r="F127" s="228"/>
      <c r="G127" s="228"/>
      <c r="H127" s="228"/>
      <c r="I127" s="228"/>
      <c r="J127" s="228"/>
    </row>
    <row r="128" spans="1:10" x14ac:dyDescent="0.5">
      <c r="A128" s="153"/>
      <c r="B128" s="153"/>
      <c r="C128" s="153"/>
      <c r="D128" s="153"/>
      <c r="E128" s="153"/>
      <c r="F128" s="153"/>
      <c r="G128" s="229"/>
      <c r="H128" s="229"/>
      <c r="I128" s="229"/>
      <c r="J128" s="229"/>
    </row>
    <row r="129" spans="1:10" x14ac:dyDescent="0.5">
      <c r="A129" s="667" t="s">
        <v>130</v>
      </c>
      <c r="B129" s="667"/>
      <c r="C129" s="667"/>
      <c r="D129" s="667"/>
      <c r="E129" s="667"/>
      <c r="F129" s="667"/>
      <c r="G129" s="667"/>
      <c r="H129" s="667"/>
      <c r="I129" s="667"/>
      <c r="J129" s="667"/>
    </row>
    <row r="130" spans="1:10" x14ac:dyDescent="0.5">
      <c r="A130" s="153"/>
      <c r="B130" s="153"/>
      <c r="C130" s="153"/>
      <c r="D130" s="153"/>
      <c r="E130" s="153"/>
      <c r="F130" s="153"/>
      <c r="G130" s="230"/>
      <c r="H130" s="230"/>
      <c r="I130" s="230"/>
      <c r="J130" s="230"/>
    </row>
    <row r="131" spans="1:10" x14ac:dyDescent="0.5">
      <c r="A131" s="153"/>
      <c r="B131" s="153"/>
      <c r="C131" s="153"/>
      <c r="D131" s="153"/>
      <c r="E131" s="153"/>
      <c r="F131" s="153"/>
      <c r="G131" s="230"/>
      <c r="H131" s="230"/>
      <c r="I131" s="230"/>
      <c r="J131" s="230"/>
    </row>
    <row r="132" spans="1:10" x14ac:dyDescent="0.5">
      <c r="A132" s="153"/>
      <c r="B132" s="153"/>
      <c r="C132" s="153"/>
      <c r="D132" s="153"/>
      <c r="E132" s="153"/>
      <c r="F132" s="153"/>
      <c r="G132" s="230"/>
      <c r="H132" s="230"/>
      <c r="I132" s="230"/>
      <c r="J132" s="230"/>
    </row>
    <row r="133" spans="1:10" x14ac:dyDescent="0.5">
      <c r="A133" s="153"/>
      <c r="B133" s="153"/>
      <c r="C133" s="153"/>
      <c r="D133" s="153"/>
      <c r="E133" s="153"/>
      <c r="F133" s="153"/>
      <c r="G133" s="228"/>
      <c r="H133" s="228"/>
      <c r="I133" s="228"/>
      <c r="J133" s="228"/>
    </row>
  </sheetData>
  <mergeCells count="23">
    <mergeCell ref="G7:G8"/>
    <mergeCell ref="H7:H8"/>
    <mergeCell ref="I7:I8"/>
    <mergeCell ref="J7:J8"/>
    <mergeCell ref="A6:D6"/>
    <mergeCell ref="G4:J4"/>
    <mergeCell ref="E5:F5"/>
    <mergeCell ref="E4:F4"/>
    <mergeCell ref="G5:J5"/>
    <mergeCell ref="G6:J6"/>
    <mergeCell ref="A9:C9"/>
    <mergeCell ref="A35:C35"/>
    <mergeCell ref="A32:D32"/>
    <mergeCell ref="G32:J32"/>
    <mergeCell ref="G33:G34"/>
    <mergeCell ref="H33:H34"/>
    <mergeCell ref="I33:I34"/>
    <mergeCell ref="J33:J34"/>
    <mergeCell ref="A129:J129"/>
    <mergeCell ref="E30:F30"/>
    <mergeCell ref="G30:J30"/>
    <mergeCell ref="E31:F31"/>
    <mergeCell ref="G31:J31"/>
  </mergeCells>
  <pageMargins left="0.7" right="0.7" top="0.75" bottom="0.75" header="0.3" footer="0.3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topLeftCell="A10" workbookViewId="0">
      <selection activeCell="A10" sqref="A1:F1048576"/>
    </sheetView>
  </sheetViews>
  <sheetFormatPr defaultRowHeight="23.25" x14ac:dyDescent="0.5"/>
  <cols>
    <col min="5" max="5" width="12.5703125" customWidth="1"/>
  </cols>
  <sheetData>
    <row r="1" spans="1:20" x14ac:dyDescent="0.5">
      <c r="A1" s="245" t="s">
        <v>131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46"/>
      <c r="O1" s="247"/>
      <c r="P1" s="231"/>
      <c r="Q1" s="231"/>
      <c r="R1" s="245"/>
      <c r="S1" s="231"/>
      <c r="T1" s="231"/>
    </row>
    <row r="2" spans="1:20" x14ac:dyDescent="0.5">
      <c r="A2" s="245" t="s">
        <v>132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47"/>
      <c r="O2" s="231"/>
      <c r="P2" s="231"/>
      <c r="Q2" s="231"/>
      <c r="R2" s="231"/>
      <c r="S2" s="687"/>
      <c r="T2" s="687"/>
    </row>
    <row r="3" spans="1:20" x14ac:dyDescent="0.5">
      <c r="A3" s="245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49"/>
      <c r="O3" s="249"/>
      <c r="P3" s="231"/>
      <c r="Q3" s="231"/>
      <c r="R3" s="248" t="s">
        <v>133</v>
      </c>
      <c r="S3" s="231"/>
      <c r="T3" s="231"/>
    </row>
    <row r="4" spans="1:20" x14ac:dyDescent="0.5">
      <c r="A4" s="236"/>
      <c r="B4" s="237"/>
      <c r="C4" s="237"/>
      <c r="D4" s="238"/>
      <c r="E4" s="239"/>
      <c r="F4" s="240"/>
      <c r="G4" s="678" t="s">
        <v>134</v>
      </c>
      <c r="H4" s="688"/>
      <c r="I4" s="679"/>
      <c r="J4" s="241" t="s">
        <v>135</v>
      </c>
      <c r="K4" s="688" t="s">
        <v>136</v>
      </c>
      <c r="L4" s="688"/>
      <c r="M4" s="688"/>
      <c r="N4" s="688"/>
      <c r="O4" s="688"/>
      <c r="P4" s="241" t="s">
        <v>137</v>
      </c>
      <c r="Q4" s="236"/>
      <c r="R4" s="242" t="s">
        <v>107</v>
      </c>
      <c r="S4" s="231"/>
      <c r="T4" s="231"/>
    </row>
    <row r="5" spans="1:20" x14ac:dyDescent="0.5">
      <c r="A5" s="243" t="s">
        <v>107</v>
      </c>
      <c r="B5" s="235"/>
      <c r="C5" s="235"/>
      <c r="D5" s="244"/>
      <c r="E5" s="676" t="s">
        <v>103</v>
      </c>
      <c r="F5" s="677"/>
      <c r="G5" s="685" t="s">
        <v>138</v>
      </c>
      <c r="H5" s="689"/>
      <c r="I5" s="686"/>
      <c r="J5" s="255" t="s">
        <v>139</v>
      </c>
      <c r="K5" s="689" t="s">
        <v>140</v>
      </c>
      <c r="L5" s="689"/>
      <c r="M5" s="689"/>
      <c r="N5" s="689"/>
      <c r="O5" s="689"/>
      <c r="P5" s="255" t="s">
        <v>141</v>
      </c>
      <c r="Q5" s="243"/>
      <c r="R5" s="256" t="s">
        <v>107</v>
      </c>
      <c r="S5" s="231"/>
      <c r="T5" s="231"/>
    </row>
    <row r="6" spans="1:20" x14ac:dyDescent="0.5">
      <c r="A6" s="243"/>
      <c r="B6" s="235"/>
      <c r="C6" s="235"/>
      <c r="D6" s="244"/>
      <c r="E6" s="676" t="s">
        <v>142</v>
      </c>
      <c r="F6" s="677"/>
      <c r="G6" s="678" t="s">
        <v>143</v>
      </c>
      <c r="H6" s="679"/>
      <c r="I6" s="252" t="s">
        <v>144</v>
      </c>
      <c r="J6" s="255" t="s">
        <v>145</v>
      </c>
      <c r="K6" s="249" t="s">
        <v>146</v>
      </c>
      <c r="L6" s="241" t="s">
        <v>147</v>
      </c>
      <c r="M6" s="249" t="s">
        <v>147</v>
      </c>
      <c r="N6" s="241" t="s">
        <v>148</v>
      </c>
      <c r="O6" s="249" t="s">
        <v>146</v>
      </c>
      <c r="P6" s="255" t="s">
        <v>149</v>
      </c>
      <c r="Q6" s="243"/>
      <c r="R6" s="257" t="s">
        <v>107</v>
      </c>
      <c r="S6" s="231"/>
      <c r="T6" s="231"/>
    </row>
    <row r="7" spans="1:20" x14ac:dyDescent="0.5">
      <c r="A7" s="243"/>
      <c r="B7" s="235"/>
      <c r="C7" s="235"/>
      <c r="D7" s="244"/>
      <c r="E7" s="253"/>
      <c r="F7" s="254"/>
      <c r="G7" s="685" t="s">
        <v>150</v>
      </c>
      <c r="H7" s="686"/>
      <c r="I7" s="252" t="s">
        <v>151</v>
      </c>
      <c r="J7" s="255" t="s">
        <v>152</v>
      </c>
      <c r="K7" s="249" t="s">
        <v>153</v>
      </c>
      <c r="L7" s="255" t="s">
        <v>154</v>
      </c>
      <c r="M7" s="249" t="s">
        <v>155</v>
      </c>
      <c r="N7" s="255" t="s">
        <v>156</v>
      </c>
      <c r="O7" s="249" t="s">
        <v>157</v>
      </c>
      <c r="P7" s="255" t="s">
        <v>158</v>
      </c>
      <c r="Q7" s="243"/>
      <c r="R7" s="256"/>
      <c r="S7" s="231"/>
      <c r="T7" s="231"/>
    </row>
    <row r="8" spans="1:20" x14ac:dyDescent="0.5">
      <c r="A8" s="676" t="s">
        <v>1</v>
      </c>
      <c r="B8" s="681"/>
      <c r="C8" s="681"/>
      <c r="D8" s="677"/>
      <c r="E8" s="249" t="s">
        <v>15</v>
      </c>
      <c r="F8" s="241" t="s">
        <v>16</v>
      </c>
      <c r="G8" s="251" t="s">
        <v>159</v>
      </c>
      <c r="H8" s="241" t="s">
        <v>160</v>
      </c>
      <c r="I8" s="252" t="s">
        <v>161</v>
      </c>
      <c r="J8" s="255" t="s">
        <v>162</v>
      </c>
      <c r="K8" s="249" t="s">
        <v>163</v>
      </c>
      <c r="L8" s="255" t="s">
        <v>164</v>
      </c>
      <c r="M8" s="249" t="s">
        <v>165</v>
      </c>
      <c r="N8" s="255" t="s">
        <v>166</v>
      </c>
      <c r="O8" s="249" t="s">
        <v>167</v>
      </c>
      <c r="P8" s="255" t="s">
        <v>168</v>
      </c>
      <c r="Q8" s="243"/>
      <c r="R8" s="252" t="s">
        <v>169</v>
      </c>
      <c r="S8" s="231"/>
      <c r="T8" s="231"/>
    </row>
    <row r="9" spans="1:20" x14ac:dyDescent="0.5">
      <c r="A9" s="243"/>
      <c r="B9" s="235"/>
      <c r="C9" s="235"/>
      <c r="D9" s="244"/>
      <c r="E9" s="249" t="s">
        <v>17</v>
      </c>
      <c r="F9" s="255" t="s">
        <v>0</v>
      </c>
      <c r="G9" s="251" t="s">
        <v>170</v>
      </c>
      <c r="H9" s="255" t="s">
        <v>171</v>
      </c>
      <c r="I9" s="252" t="s">
        <v>172</v>
      </c>
      <c r="J9" s="255" t="s">
        <v>173</v>
      </c>
      <c r="K9" s="249" t="s">
        <v>174</v>
      </c>
      <c r="L9" s="255" t="s">
        <v>175</v>
      </c>
      <c r="M9" s="249" t="s">
        <v>175</v>
      </c>
      <c r="N9" s="255" t="s">
        <v>176</v>
      </c>
      <c r="O9" s="249" t="s">
        <v>177</v>
      </c>
      <c r="P9" s="255" t="s">
        <v>178</v>
      </c>
      <c r="Q9" s="243"/>
      <c r="R9" s="256"/>
      <c r="S9" s="231"/>
      <c r="T9" s="231"/>
    </row>
    <row r="10" spans="1:20" x14ac:dyDescent="0.5">
      <c r="A10" s="243"/>
      <c r="B10" s="235"/>
      <c r="C10" s="235"/>
      <c r="D10" s="244"/>
      <c r="E10" s="249"/>
      <c r="F10" s="255" t="s">
        <v>179</v>
      </c>
      <c r="G10" s="251" t="s">
        <v>180</v>
      </c>
      <c r="H10" s="255" t="s">
        <v>180</v>
      </c>
      <c r="I10" s="252" t="s">
        <v>181</v>
      </c>
      <c r="J10" s="255"/>
      <c r="K10" s="249" t="s">
        <v>182</v>
      </c>
      <c r="L10" s="255"/>
      <c r="M10" s="249"/>
      <c r="N10" s="255" t="s">
        <v>183</v>
      </c>
      <c r="O10" s="249" t="s">
        <v>175</v>
      </c>
      <c r="P10" s="255"/>
      <c r="Q10" s="243"/>
      <c r="R10" s="256"/>
      <c r="S10" s="231"/>
      <c r="T10" s="231"/>
    </row>
    <row r="11" spans="1:20" x14ac:dyDescent="0.5">
      <c r="A11" s="243"/>
      <c r="B11" s="235"/>
      <c r="C11" s="235"/>
      <c r="D11" s="244"/>
      <c r="E11" s="249"/>
      <c r="F11" s="255" t="s">
        <v>184</v>
      </c>
      <c r="G11" s="251" t="s">
        <v>185</v>
      </c>
      <c r="H11" s="255" t="s">
        <v>186</v>
      </c>
      <c r="I11" s="252"/>
      <c r="J11" s="255"/>
      <c r="K11" s="249" t="s">
        <v>187</v>
      </c>
      <c r="L11" s="255"/>
      <c r="M11" s="249"/>
      <c r="N11" s="255" t="s">
        <v>188</v>
      </c>
      <c r="O11" s="249"/>
      <c r="P11" s="255"/>
      <c r="Q11" s="243"/>
      <c r="R11" s="256"/>
      <c r="S11" s="231"/>
      <c r="T11" s="231"/>
    </row>
    <row r="12" spans="1:20" x14ac:dyDescent="0.5">
      <c r="A12" s="243"/>
      <c r="B12" s="235"/>
      <c r="C12" s="235"/>
      <c r="D12" s="244"/>
      <c r="E12" s="249"/>
      <c r="F12" s="255" t="s">
        <v>189</v>
      </c>
      <c r="G12" s="251" t="s">
        <v>190</v>
      </c>
      <c r="H12" s="255" t="s">
        <v>190</v>
      </c>
      <c r="I12" s="252"/>
      <c r="J12" s="255"/>
      <c r="K12" s="249" t="s">
        <v>175</v>
      </c>
      <c r="L12" s="255"/>
      <c r="M12" s="249"/>
      <c r="N12" s="255" t="s">
        <v>175</v>
      </c>
      <c r="O12" s="249"/>
      <c r="P12" s="255"/>
      <c r="Q12" s="243"/>
      <c r="R12" s="256"/>
      <c r="S12" s="231"/>
      <c r="T12" s="231"/>
    </row>
    <row r="13" spans="1:20" x14ac:dyDescent="0.5">
      <c r="A13" s="682">
        <v>1</v>
      </c>
      <c r="B13" s="683"/>
      <c r="C13" s="683"/>
      <c r="D13" s="684"/>
      <c r="E13" s="259">
        <v>2</v>
      </c>
      <c r="F13" s="261">
        <v>3</v>
      </c>
      <c r="G13" s="258">
        <v>4</v>
      </c>
      <c r="H13" s="261">
        <v>5</v>
      </c>
      <c r="I13" s="260">
        <v>6</v>
      </c>
      <c r="J13" s="261">
        <v>7</v>
      </c>
      <c r="K13" s="259">
        <v>8</v>
      </c>
      <c r="L13" s="261">
        <v>9</v>
      </c>
      <c r="M13" s="259">
        <v>10</v>
      </c>
      <c r="N13" s="261">
        <v>11</v>
      </c>
      <c r="O13" s="259">
        <v>12</v>
      </c>
      <c r="P13" s="261">
        <v>13</v>
      </c>
      <c r="Q13" s="262"/>
      <c r="R13" s="260">
        <v>14</v>
      </c>
      <c r="S13" s="231"/>
      <c r="T13" s="231"/>
    </row>
    <row r="14" spans="1:20" x14ac:dyDescent="0.5">
      <c r="A14" s="263" t="s">
        <v>5</v>
      </c>
      <c r="B14" s="264"/>
      <c r="C14" s="264"/>
      <c r="D14" s="244"/>
      <c r="E14" s="265">
        <v>100</v>
      </c>
      <c r="F14" s="266" t="s">
        <v>106</v>
      </c>
      <c r="G14" s="267">
        <v>24.2</v>
      </c>
      <c r="H14" s="266">
        <v>15.8</v>
      </c>
      <c r="I14" s="268">
        <v>5.0999999999999996</v>
      </c>
      <c r="J14" s="266">
        <v>16.899999999999999</v>
      </c>
      <c r="K14" s="265">
        <v>7.9</v>
      </c>
      <c r="L14" s="266" t="s">
        <v>106</v>
      </c>
      <c r="M14" s="265">
        <v>0.9</v>
      </c>
      <c r="N14" s="266">
        <v>6.7</v>
      </c>
      <c r="O14" s="265">
        <v>1.6</v>
      </c>
      <c r="P14" s="266">
        <v>20.9</v>
      </c>
      <c r="Q14" s="243"/>
      <c r="R14" s="257" t="s">
        <v>191</v>
      </c>
      <c r="S14" s="231"/>
      <c r="T14" s="231"/>
    </row>
    <row r="15" spans="1:20" x14ac:dyDescent="0.5">
      <c r="A15" s="269" t="s">
        <v>6</v>
      </c>
      <c r="B15" s="270"/>
      <c r="C15" s="270"/>
      <c r="D15" s="271"/>
      <c r="E15" s="272" t="s">
        <v>107</v>
      </c>
      <c r="F15" s="273">
        <v>2.8</v>
      </c>
      <c r="G15" s="274">
        <v>2.9</v>
      </c>
      <c r="H15" s="273">
        <v>3.2</v>
      </c>
      <c r="I15" s="275">
        <v>2.2000000000000002</v>
      </c>
      <c r="J15" s="273">
        <v>2.8</v>
      </c>
      <c r="K15" s="272">
        <v>3.4</v>
      </c>
      <c r="L15" s="273" t="s">
        <v>106</v>
      </c>
      <c r="M15" s="272">
        <v>2.8</v>
      </c>
      <c r="N15" s="273">
        <v>3.2</v>
      </c>
      <c r="O15" s="272">
        <v>2.9</v>
      </c>
      <c r="P15" s="273">
        <v>2</v>
      </c>
      <c r="Q15" s="276"/>
      <c r="R15" s="277" t="s">
        <v>192</v>
      </c>
      <c r="S15" s="231"/>
      <c r="T15" s="231"/>
    </row>
    <row r="16" spans="1:20" x14ac:dyDescent="0.5">
      <c r="A16" s="263" t="s">
        <v>98</v>
      </c>
      <c r="B16" s="264"/>
      <c r="C16" s="264"/>
      <c r="D16" s="244"/>
      <c r="E16" s="278">
        <v>2298281550.8000002</v>
      </c>
      <c r="F16" s="279">
        <v>12348.1</v>
      </c>
      <c r="G16" s="280">
        <v>11317.8</v>
      </c>
      <c r="H16" s="279">
        <v>11669.1</v>
      </c>
      <c r="I16" s="281">
        <v>5611.5</v>
      </c>
      <c r="J16" s="279">
        <v>14455.2</v>
      </c>
      <c r="K16" s="278">
        <v>24830.3</v>
      </c>
      <c r="L16" s="279" t="s">
        <v>106</v>
      </c>
      <c r="M16" s="278">
        <v>8134.3</v>
      </c>
      <c r="N16" s="279">
        <v>13543.1</v>
      </c>
      <c r="O16" s="278">
        <v>14384</v>
      </c>
      <c r="P16" s="279">
        <v>8949.6</v>
      </c>
      <c r="Q16" s="243"/>
      <c r="R16" s="257" t="s">
        <v>193</v>
      </c>
      <c r="S16" s="231"/>
      <c r="T16" s="231"/>
    </row>
    <row r="17" spans="1:18" x14ac:dyDescent="0.5">
      <c r="A17" s="263" t="s">
        <v>97</v>
      </c>
      <c r="B17" s="264"/>
      <c r="C17" s="264"/>
      <c r="D17" s="244"/>
      <c r="E17" s="278">
        <v>2004211398.5</v>
      </c>
      <c r="F17" s="279">
        <v>10768.2</v>
      </c>
      <c r="G17" s="280">
        <v>10221</v>
      </c>
      <c r="H17" s="279">
        <v>9732.1</v>
      </c>
      <c r="I17" s="281">
        <v>5197</v>
      </c>
      <c r="J17" s="279">
        <v>12145.2</v>
      </c>
      <c r="K17" s="278">
        <v>20913.5</v>
      </c>
      <c r="L17" s="279" t="s">
        <v>106</v>
      </c>
      <c r="M17" s="278">
        <v>7486.2</v>
      </c>
      <c r="N17" s="279">
        <v>12163.7</v>
      </c>
      <c r="O17" s="278">
        <v>13608.8</v>
      </c>
      <c r="P17" s="279">
        <v>8097.4</v>
      </c>
      <c r="Q17" s="243"/>
      <c r="R17" s="257" t="s">
        <v>194</v>
      </c>
    </row>
    <row r="18" spans="1:18" x14ac:dyDescent="0.5">
      <c r="A18" s="263"/>
      <c r="B18" s="264"/>
      <c r="C18" s="264"/>
      <c r="D18" s="244"/>
      <c r="E18" s="278" t="s">
        <v>107</v>
      </c>
      <c r="F18" s="279" t="s">
        <v>107</v>
      </c>
      <c r="G18" s="280" t="s">
        <v>107</v>
      </c>
      <c r="H18" s="279" t="s">
        <v>107</v>
      </c>
      <c r="I18" s="281" t="s">
        <v>107</v>
      </c>
      <c r="J18" s="279" t="s">
        <v>107</v>
      </c>
      <c r="K18" s="278" t="s">
        <v>107</v>
      </c>
      <c r="L18" s="279" t="s">
        <v>107</v>
      </c>
      <c r="M18" s="278" t="s">
        <v>107</v>
      </c>
      <c r="N18" s="279" t="s">
        <v>107</v>
      </c>
      <c r="O18" s="278" t="s">
        <v>107</v>
      </c>
      <c r="P18" s="279" t="s">
        <v>107</v>
      </c>
      <c r="Q18" s="243"/>
      <c r="R18" s="257"/>
    </row>
    <row r="19" spans="1:18" x14ac:dyDescent="0.5">
      <c r="A19" s="282" t="s">
        <v>14</v>
      </c>
      <c r="B19" s="264" t="s">
        <v>124</v>
      </c>
      <c r="C19" s="264"/>
      <c r="D19" s="244"/>
      <c r="E19" s="278">
        <v>914970902.20000005</v>
      </c>
      <c r="F19" s="279">
        <v>4915.8999999999996</v>
      </c>
      <c r="G19" s="280">
        <v>4916.6000000000004</v>
      </c>
      <c r="H19" s="279">
        <v>5294.7</v>
      </c>
      <c r="I19" s="281">
        <v>3170.4</v>
      </c>
      <c r="J19" s="279">
        <v>5574.8</v>
      </c>
      <c r="K19" s="278">
        <v>6678.6</v>
      </c>
      <c r="L19" s="279" t="s">
        <v>106</v>
      </c>
      <c r="M19" s="278">
        <v>4206.5</v>
      </c>
      <c r="N19" s="279">
        <v>5832.4</v>
      </c>
      <c r="O19" s="278">
        <v>4444.3</v>
      </c>
      <c r="P19" s="279">
        <v>3633.8</v>
      </c>
      <c r="Q19" s="243"/>
      <c r="R19" s="257" t="s">
        <v>195</v>
      </c>
    </row>
    <row r="20" spans="1:18" x14ac:dyDescent="0.5">
      <c r="A20" s="283" t="s">
        <v>18</v>
      </c>
      <c r="B20" s="264" t="s">
        <v>95</v>
      </c>
      <c r="C20" s="264"/>
      <c r="D20" s="244"/>
      <c r="E20" s="278">
        <v>754985058.10000002</v>
      </c>
      <c r="F20" s="279">
        <v>4056.4</v>
      </c>
      <c r="G20" s="280">
        <v>4368.8</v>
      </c>
      <c r="H20" s="279">
        <v>4617.3</v>
      </c>
      <c r="I20" s="281">
        <v>2762.2</v>
      </c>
      <c r="J20" s="279">
        <v>4303.8999999999996</v>
      </c>
      <c r="K20" s="278">
        <v>4967.3999999999996</v>
      </c>
      <c r="L20" s="279" t="s">
        <v>106</v>
      </c>
      <c r="M20" s="278">
        <v>3370</v>
      </c>
      <c r="N20" s="279">
        <v>4514.3999999999996</v>
      </c>
      <c r="O20" s="278">
        <v>3674</v>
      </c>
      <c r="P20" s="279">
        <v>2957.6</v>
      </c>
      <c r="Q20" s="243"/>
      <c r="R20" s="257" t="s">
        <v>196</v>
      </c>
    </row>
    <row r="21" spans="1:18" x14ac:dyDescent="0.5">
      <c r="A21" s="243"/>
      <c r="B21" s="235" t="s">
        <v>94</v>
      </c>
      <c r="C21" s="235"/>
      <c r="D21" s="244"/>
      <c r="E21" s="278">
        <v>218335916</v>
      </c>
      <c r="F21" s="279">
        <v>1173.0999999999999</v>
      </c>
      <c r="G21" s="280">
        <v>1335.6</v>
      </c>
      <c r="H21" s="279">
        <v>1504.6</v>
      </c>
      <c r="I21" s="281">
        <v>963.1</v>
      </c>
      <c r="J21" s="279">
        <v>1125.3</v>
      </c>
      <c r="K21" s="278">
        <v>1265.9000000000001</v>
      </c>
      <c r="L21" s="279" t="s">
        <v>106</v>
      </c>
      <c r="M21" s="278">
        <v>1072.2</v>
      </c>
      <c r="N21" s="279">
        <v>1066</v>
      </c>
      <c r="O21" s="278">
        <v>1105.5</v>
      </c>
      <c r="P21" s="279">
        <v>833.9</v>
      </c>
      <c r="Q21" s="243"/>
      <c r="R21" s="256" t="s">
        <v>197</v>
      </c>
    </row>
    <row r="22" spans="1:18" x14ac:dyDescent="0.5">
      <c r="A22" s="243"/>
      <c r="B22" s="235" t="s">
        <v>93</v>
      </c>
      <c r="C22" s="235"/>
      <c r="D22" s="244"/>
      <c r="E22" s="278">
        <v>175280795</v>
      </c>
      <c r="F22" s="279">
        <v>941.7</v>
      </c>
      <c r="G22" s="280">
        <v>1069</v>
      </c>
      <c r="H22" s="279">
        <v>1030.4000000000001</v>
      </c>
      <c r="I22" s="281">
        <v>559.9</v>
      </c>
      <c r="J22" s="279">
        <v>1022.6</v>
      </c>
      <c r="K22" s="278">
        <v>1156.5999999999999</v>
      </c>
      <c r="L22" s="279" t="s">
        <v>106</v>
      </c>
      <c r="M22" s="278">
        <v>1000</v>
      </c>
      <c r="N22" s="279">
        <v>1290.4000000000001</v>
      </c>
      <c r="O22" s="278">
        <v>736.3</v>
      </c>
      <c r="P22" s="279">
        <v>576</v>
      </c>
      <c r="Q22" s="243"/>
      <c r="R22" s="256" t="s">
        <v>198</v>
      </c>
    </row>
    <row r="23" spans="1:18" x14ac:dyDescent="0.5">
      <c r="A23" s="243"/>
      <c r="B23" s="235" t="s">
        <v>92</v>
      </c>
      <c r="C23" s="235"/>
      <c r="D23" s="244"/>
      <c r="E23" s="278">
        <v>98873903.900000006</v>
      </c>
      <c r="F23" s="279">
        <v>531.20000000000005</v>
      </c>
      <c r="G23" s="280">
        <v>552.4</v>
      </c>
      <c r="H23" s="279">
        <v>601.79999999999995</v>
      </c>
      <c r="I23" s="281">
        <v>354.2</v>
      </c>
      <c r="J23" s="279">
        <v>557.5</v>
      </c>
      <c r="K23" s="278">
        <v>666.6</v>
      </c>
      <c r="L23" s="279" t="s">
        <v>106</v>
      </c>
      <c r="M23" s="278">
        <v>361.1</v>
      </c>
      <c r="N23" s="279">
        <v>531.6</v>
      </c>
      <c r="O23" s="278">
        <v>557.70000000000005</v>
      </c>
      <c r="P23" s="279">
        <v>430</v>
      </c>
      <c r="Q23" s="243"/>
      <c r="R23" s="256" t="s">
        <v>199</v>
      </c>
    </row>
    <row r="24" spans="1:18" x14ac:dyDescent="0.5">
      <c r="A24" s="243"/>
      <c r="B24" s="235" t="s">
        <v>91</v>
      </c>
      <c r="C24" s="235"/>
      <c r="D24" s="244"/>
      <c r="E24" s="278">
        <v>49446216.899999999</v>
      </c>
      <c r="F24" s="279">
        <v>265.7</v>
      </c>
      <c r="G24" s="280">
        <v>213.1</v>
      </c>
      <c r="H24" s="279">
        <v>274.8</v>
      </c>
      <c r="I24" s="281">
        <v>112.2</v>
      </c>
      <c r="J24" s="279">
        <v>324.8</v>
      </c>
      <c r="K24" s="278">
        <v>424.4</v>
      </c>
      <c r="L24" s="279" t="s">
        <v>106</v>
      </c>
      <c r="M24" s="278">
        <v>125.1</v>
      </c>
      <c r="N24" s="279">
        <v>375.7</v>
      </c>
      <c r="O24" s="278">
        <v>185.2</v>
      </c>
      <c r="P24" s="279">
        <v>226.7</v>
      </c>
      <c r="Q24" s="243"/>
      <c r="R24" s="256" t="s">
        <v>200</v>
      </c>
    </row>
    <row r="25" spans="1:18" x14ac:dyDescent="0.5">
      <c r="A25" s="243"/>
      <c r="B25" s="235" t="s">
        <v>90</v>
      </c>
      <c r="C25" s="235"/>
      <c r="D25" s="244"/>
      <c r="E25" s="278">
        <v>8871550.4000000004</v>
      </c>
      <c r="F25" s="279">
        <v>47.7</v>
      </c>
      <c r="G25" s="280">
        <v>47.9</v>
      </c>
      <c r="H25" s="279">
        <v>55.3</v>
      </c>
      <c r="I25" s="281">
        <v>29.3</v>
      </c>
      <c r="J25" s="279">
        <v>49.2</v>
      </c>
      <c r="K25" s="278">
        <v>54.4</v>
      </c>
      <c r="L25" s="279" t="s">
        <v>106</v>
      </c>
      <c r="M25" s="278">
        <v>43.9</v>
      </c>
      <c r="N25" s="279">
        <v>51.2</v>
      </c>
      <c r="O25" s="278">
        <v>41.2</v>
      </c>
      <c r="P25" s="279">
        <v>41.9</v>
      </c>
      <c r="Q25" s="243"/>
      <c r="R25" s="256" t="s">
        <v>201</v>
      </c>
    </row>
    <row r="26" spans="1:18" x14ac:dyDescent="0.5">
      <c r="A26" s="243"/>
      <c r="B26" s="235" t="s">
        <v>89</v>
      </c>
      <c r="C26" s="235"/>
      <c r="D26" s="244"/>
      <c r="E26" s="278">
        <v>36576436.5</v>
      </c>
      <c r="F26" s="279">
        <v>196.5</v>
      </c>
      <c r="G26" s="280">
        <v>189.6</v>
      </c>
      <c r="H26" s="279">
        <v>160.1</v>
      </c>
      <c r="I26" s="281">
        <v>73.3</v>
      </c>
      <c r="J26" s="279">
        <v>240.5</v>
      </c>
      <c r="K26" s="278">
        <v>338.5</v>
      </c>
      <c r="L26" s="279" t="s">
        <v>106</v>
      </c>
      <c r="M26" s="278">
        <v>64.8</v>
      </c>
      <c r="N26" s="279">
        <v>256.3</v>
      </c>
      <c r="O26" s="278">
        <v>141.6</v>
      </c>
      <c r="P26" s="279">
        <v>163.9</v>
      </c>
      <c r="Q26" s="243"/>
      <c r="R26" s="256" t="s">
        <v>202</v>
      </c>
    </row>
    <row r="27" spans="1:18" x14ac:dyDescent="0.5">
      <c r="A27" s="243"/>
      <c r="B27" s="235" t="s">
        <v>88</v>
      </c>
      <c r="C27" s="235"/>
      <c r="D27" s="244"/>
      <c r="E27" s="278">
        <v>118632258.40000001</v>
      </c>
      <c r="F27" s="279">
        <v>637.4</v>
      </c>
      <c r="G27" s="280">
        <v>726.3</v>
      </c>
      <c r="H27" s="279">
        <v>731.7</v>
      </c>
      <c r="I27" s="281">
        <v>511</v>
      </c>
      <c r="J27" s="279">
        <v>624.79999999999995</v>
      </c>
      <c r="K27" s="278">
        <v>661.4</v>
      </c>
      <c r="L27" s="279" t="s">
        <v>106</v>
      </c>
      <c r="M27" s="278">
        <v>488.9</v>
      </c>
      <c r="N27" s="279">
        <v>653.5</v>
      </c>
      <c r="O27" s="278">
        <v>711.1</v>
      </c>
      <c r="P27" s="279">
        <v>491.1</v>
      </c>
      <c r="Q27" s="243"/>
      <c r="R27" s="256" t="s">
        <v>203</v>
      </c>
    </row>
    <row r="28" spans="1:18" x14ac:dyDescent="0.5">
      <c r="A28" s="243"/>
      <c r="B28" s="235" t="s">
        <v>87</v>
      </c>
      <c r="C28" s="235"/>
      <c r="D28" s="244"/>
      <c r="E28" s="278">
        <v>6911662.0999999996</v>
      </c>
      <c r="F28" s="279">
        <v>37.1</v>
      </c>
      <c r="G28" s="280">
        <v>25.7</v>
      </c>
      <c r="H28" s="279">
        <v>34.4</v>
      </c>
      <c r="I28" s="281">
        <v>24.4</v>
      </c>
      <c r="J28" s="279">
        <v>56.1</v>
      </c>
      <c r="K28" s="278">
        <v>52.1</v>
      </c>
      <c r="L28" s="279" t="s">
        <v>106</v>
      </c>
      <c r="M28" s="278">
        <v>19</v>
      </c>
      <c r="N28" s="279">
        <v>34.1</v>
      </c>
      <c r="O28" s="278">
        <v>11.3</v>
      </c>
      <c r="P28" s="279">
        <v>38.299999999999997</v>
      </c>
      <c r="Q28" s="243"/>
      <c r="R28" s="256" t="s">
        <v>204</v>
      </c>
    </row>
    <row r="29" spans="1:18" x14ac:dyDescent="0.5">
      <c r="A29" s="243"/>
      <c r="B29" s="235" t="s">
        <v>86</v>
      </c>
      <c r="C29" s="235"/>
      <c r="D29" s="244"/>
      <c r="E29" s="278">
        <v>17780048.600000001</v>
      </c>
      <c r="F29" s="279">
        <v>95.5</v>
      </c>
      <c r="G29" s="280">
        <v>95.7</v>
      </c>
      <c r="H29" s="279">
        <v>111.2</v>
      </c>
      <c r="I29" s="281">
        <v>65.900000000000006</v>
      </c>
      <c r="J29" s="279">
        <v>104.1</v>
      </c>
      <c r="K29" s="278">
        <v>113</v>
      </c>
      <c r="L29" s="279" t="s">
        <v>106</v>
      </c>
      <c r="M29" s="278">
        <v>97.8</v>
      </c>
      <c r="N29" s="279">
        <v>103.2</v>
      </c>
      <c r="O29" s="278">
        <v>95.3</v>
      </c>
      <c r="P29" s="279">
        <v>74.8</v>
      </c>
      <c r="Q29" s="243"/>
      <c r="R29" s="256" t="s">
        <v>205</v>
      </c>
    </row>
    <row r="30" spans="1:18" x14ac:dyDescent="0.5">
      <c r="A30" s="243"/>
      <c r="B30" s="284" t="s">
        <v>85</v>
      </c>
      <c r="C30" s="284"/>
      <c r="D30" s="244"/>
      <c r="E30" s="278">
        <v>24276270.199999999</v>
      </c>
      <c r="F30" s="279">
        <v>130.4</v>
      </c>
      <c r="G30" s="280">
        <v>113.5</v>
      </c>
      <c r="H30" s="279">
        <v>113.2</v>
      </c>
      <c r="I30" s="281">
        <v>68.900000000000006</v>
      </c>
      <c r="J30" s="279">
        <v>198.9</v>
      </c>
      <c r="K30" s="278">
        <v>234.6</v>
      </c>
      <c r="L30" s="279" t="s">
        <v>106</v>
      </c>
      <c r="M30" s="278">
        <v>97.2</v>
      </c>
      <c r="N30" s="279">
        <v>152.4</v>
      </c>
      <c r="O30" s="278">
        <v>88.9</v>
      </c>
      <c r="P30" s="279">
        <v>81.099999999999994</v>
      </c>
      <c r="Q30" s="243"/>
      <c r="R30" s="256" t="s">
        <v>206</v>
      </c>
    </row>
    <row r="31" spans="1:18" x14ac:dyDescent="0.5">
      <c r="A31" s="243"/>
      <c r="B31" s="284" t="s">
        <v>7</v>
      </c>
      <c r="C31" s="284"/>
      <c r="D31" s="244"/>
      <c r="E31" s="278" t="s">
        <v>107</v>
      </c>
      <c r="F31" s="279" t="s">
        <v>107</v>
      </c>
      <c r="G31" s="280" t="s">
        <v>107</v>
      </c>
      <c r="H31" s="279" t="s">
        <v>107</v>
      </c>
      <c r="I31" s="281" t="s">
        <v>107</v>
      </c>
      <c r="J31" s="279" t="s">
        <v>107</v>
      </c>
      <c r="K31" s="278" t="s">
        <v>107</v>
      </c>
      <c r="L31" s="279" t="s">
        <v>107</v>
      </c>
      <c r="M31" s="278" t="s">
        <v>107</v>
      </c>
      <c r="N31" s="279" t="s">
        <v>107</v>
      </c>
      <c r="O31" s="278" t="s">
        <v>107</v>
      </c>
      <c r="P31" s="279" t="s">
        <v>107</v>
      </c>
      <c r="Q31" s="243"/>
      <c r="R31" s="256" t="s">
        <v>207</v>
      </c>
    </row>
    <row r="32" spans="1:18" x14ac:dyDescent="0.5">
      <c r="A32" s="243"/>
      <c r="B32" s="284"/>
      <c r="C32" s="284"/>
      <c r="D32" s="244"/>
      <c r="E32" s="278" t="s">
        <v>107</v>
      </c>
      <c r="F32" s="279" t="s">
        <v>107</v>
      </c>
      <c r="G32" s="280" t="s">
        <v>107</v>
      </c>
      <c r="H32" s="279" t="s">
        <v>107</v>
      </c>
      <c r="I32" s="281" t="s">
        <v>107</v>
      </c>
      <c r="J32" s="279" t="s">
        <v>107</v>
      </c>
      <c r="K32" s="278" t="s">
        <v>107</v>
      </c>
      <c r="L32" s="279" t="s">
        <v>107</v>
      </c>
      <c r="M32" s="278" t="s">
        <v>107</v>
      </c>
      <c r="N32" s="279" t="s">
        <v>107</v>
      </c>
      <c r="O32" s="278" t="s">
        <v>107</v>
      </c>
      <c r="P32" s="279" t="s">
        <v>107</v>
      </c>
      <c r="Q32" s="243"/>
      <c r="R32" s="256"/>
    </row>
    <row r="33" spans="1:18" x14ac:dyDescent="0.5">
      <c r="A33" s="283" t="s">
        <v>19</v>
      </c>
      <c r="B33" s="264" t="s">
        <v>84</v>
      </c>
      <c r="C33" s="235"/>
      <c r="D33" s="244"/>
      <c r="E33" s="278">
        <v>159985844.09999999</v>
      </c>
      <c r="F33" s="279">
        <v>859.6</v>
      </c>
      <c r="G33" s="280">
        <v>547.79999999999995</v>
      </c>
      <c r="H33" s="279">
        <v>677.4</v>
      </c>
      <c r="I33" s="281">
        <v>408.2</v>
      </c>
      <c r="J33" s="279">
        <v>1270.9000000000001</v>
      </c>
      <c r="K33" s="278">
        <v>1711.2</v>
      </c>
      <c r="L33" s="279" t="s">
        <v>106</v>
      </c>
      <c r="M33" s="278">
        <v>836.5</v>
      </c>
      <c r="N33" s="279">
        <v>1318</v>
      </c>
      <c r="O33" s="278">
        <v>770.3</v>
      </c>
      <c r="P33" s="279">
        <v>676.2</v>
      </c>
      <c r="Q33" s="243"/>
      <c r="R33" s="257" t="s">
        <v>208</v>
      </c>
    </row>
    <row r="34" spans="1:18" x14ac:dyDescent="0.5">
      <c r="A34" s="243"/>
      <c r="B34" s="284" t="s">
        <v>83</v>
      </c>
      <c r="C34" s="235"/>
      <c r="D34" s="244"/>
      <c r="E34" s="278">
        <v>84334185.400000006</v>
      </c>
      <c r="F34" s="279">
        <v>453.1</v>
      </c>
      <c r="G34" s="280">
        <v>314.7</v>
      </c>
      <c r="H34" s="279">
        <v>332.3</v>
      </c>
      <c r="I34" s="281">
        <v>263.7</v>
      </c>
      <c r="J34" s="279">
        <v>629.1</v>
      </c>
      <c r="K34" s="278">
        <v>806.5</v>
      </c>
      <c r="L34" s="279" t="s">
        <v>106</v>
      </c>
      <c r="M34" s="278">
        <v>267.8</v>
      </c>
      <c r="N34" s="279">
        <v>508.9</v>
      </c>
      <c r="O34" s="278">
        <v>481.7</v>
      </c>
      <c r="P34" s="279">
        <v>463.6</v>
      </c>
      <c r="Q34" s="243"/>
      <c r="R34" s="256" t="s">
        <v>209</v>
      </c>
    </row>
    <row r="35" spans="1:18" x14ac:dyDescent="0.5">
      <c r="A35" s="243"/>
      <c r="B35" s="284" t="s">
        <v>82</v>
      </c>
      <c r="C35" s="235"/>
      <c r="D35" s="244"/>
      <c r="E35" s="278">
        <v>75651658.799999997</v>
      </c>
      <c r="F35" s="279">
        <v>406.5</v>
      </c>
      <c r="G35" s="280">
        <v>233.1</v>
      </c>
      <c r="H35" s="279">
        <v>345.1</v>
      </c>
      <c r="I35" s="281">
        <v>144.5</v>
      </c>
      <c r="J35" s="279">
        <v>641.79999999999995</v>
      </c>
      <c r="K35" s="278">
        <v>904.7</v>
      </c>
      <c r="L35" s="279" t="s">
        <v>106</v>
      </c>
      <c r="M35" s="278">
        <v>568.70000000000005</v>
      </c>
      <c r="N35" s="279">
        <v>809.1</v>
      </c>
      <c r="O35" s="278">
        <v>288.60000000000002</v>
      </c>
      <c r="P35" s="279">
        <v>212.6</v>
      </c>
      <c r="Q35" s="243"/>
      <c r="R35" s="256" t="s">
        <v>210</v>
      </c>
    </row>
    <row r="36" spans="1:18" x14ac:dyDescent="0.5">
      <c r="A36" s="243"/>
      <c r="B36" s="235" t="s">
        <v>211</v>
      </c>
      <c r="C36" s="235"/>
      <c r="D36" s="244"/>
      <c r="E36" s="278" t="s">
        <v>107</v>
      </c>
      <c r="F36" s="279" t="s">
        <v>107</v>
      </c>
      <c r="G36" s="280" t="s">
        <v>107</v>
      </c>
      <c r="H36" s="279" t="s">
        <v>107</v>
      </c>
      <c r="I36" s="281" t="s">
        <v>107</v>
      </c>
      <c r="J36" s="279" t="s">
        <v>107</v>
      </c>
      <c r="K36" s="278" t="s">
        <v>107</v>
      </c>
      <c r="L36" s="279" t="s">
        <v>107</v>
      </c>
      <c r="M36" s="278" t="s">
        <v>107</v>
      </c>
      <c r="N36" s="279" t="s">
        <v>107</v>
      </c>
      <c r="O36" s="278" t="s">
        <v>107</v>
      </c>
      <c r="P36" s="279" t="s">
        <v>107</v>
      </c>
      <c r="Q36" s="243"/>
      <c r="R36" s="256" t="s">
        <v>212</v>
      </c>
    </row>
    <row r="37" spans="1:18" x14ac:dyDescent="0.5">
      <c r="A37" s="243"/>
      <c r="B37" s="235"/>
      <c r="C37" s="235"/>
      <c r="D37" s="244"/>
      <c r="E37" s="278" t="s">
        <v>107</v>
      </c>
      <c r="F37" s="279" t="s">
        <v>107</v>
      </c>
      <c r="G37" s="280" t="s">
        <v>107</v>
      </c>
      <c r="H37" s="279" t="s">
        <v>107</v>
      </c>
      <c r="I37" s="281" t="s">
        <v>107</v>
      </c>
      <c r="J37" s="279" t="s">
        <v>107</v>
      </c>
      <c r="K37" s="278" t="s">
        <v>107</v>
      </c>
      <c r="L37" s="279" t="s">
        <v>107</v>
      </c>
      <c r="M37" s="278" t="s">
        <v>107</v>
      </c>
      <c r="N37" s="279" t="s">
        <v>107</v>
      </c>
      <c r="O37" s="278" t="s">
        <v>107</v>
      </c>
      <c r="P37" s="279" t="s">
        <v>107</v>
      </c>
      <c r="Q37" s="243"/>
      <c r="R37" s="256"/>
    </row>
    <row r="38" spans="1:18" x14ac:dyDescent="0.5">
      <c r="A38" s="285">
        <v>2</v>
      </c>
      <c r="B38" s="264" t="s">
        <v>81</v>
      </c>
      <c r="C38" s="235"/>
      <c r="D38" s="244"/>
      <c r="E38" s="278">
        <v>4113413.6</v>
      </c>
      <c r="F38" s="279">
        <v>22.1</v>
      </c>
      <c r="G38" s="280">
        <v>13.3</v>
      </c>
      <c r="H38" s="279">
        <v>12.1</v>
      </c>
      <c r="I38" s="281">
        <v>20.9</v>
      </c>
      <c r="J38" s="279">
        <v>11.6</v>
      </c>
      <c r="K38" s="278">
        <v>21.2</v>
      </c>
      <c r="L38" s="279" t="s">
        <v>106</v>
      </c>
      <c r="M38" s="278">
        <v>89.6</v>
      </c>
      <c r="N38" s="279">
        <v>82</v>
      </c>
      <c r="O38" s="278" t="s">
        <v>106</v>
      </c>
      <c r="P38" s="279">
        <v>28.5</v>
      </c>
      <c r="Q38" s="243"/>
      <c r="R38" s="257" t="s">
        <v>213</v>
      </c>
    </row>
    <row r="39" spans="1:18" x14ac:dyDescent="0.5">
      <c r="A39" s="243"/>
      <c r="B39" s="235" t="s">
        <v>80</v>
      </c>
      <c r="C39" s="235"/>
      <c r="D39" s="244"/>
      <c r="E39" s="278">
        <v>2430719.2999999998</v>
      </c>
      <c r="F39" s="279">
        <v>13.1</v>
      </c>
      <c r="G39" s="280">
        <v>12.4</v>
      </c>
      <c r="H39" s="279">
        <v>10.4</v>
      </c>
      <c r="I39" s="281">
        <v>4.5</v>
      </c>
      <c r="J39" s="279">
        <v>9.8000000000000007</v>
      </c>
      <c r="K39" s="278">
        <v>21.2</v>
      </c>
      <c r="L39" s="279" t="s">
        <v>106</v>
      </c>
      <c r="M39" s="278">
        <v>89.6</v>
      </c>
      <c r="N39" s="279" t="s">
        <v>106</v>
      </c>
      <c r="O39" s="278" t="s">
        <v>106</v>
      </c>
      <c r="P39" s="279">
        <v>19.399999999999999</v>
      </c>
      <c r="Q39" s="243"/>
      <c r="R39" s="256" t="s">
        <v>214</v>
      </c>
    </row>
    <row r="40" spans="1:18" x14ac:dyDescent="0.5">
      <c r="A40" s="243"/>
      <c r="B40" s="235" t="s">
        <v>79</v>
      </c>
      <c r="C40" s="235"/>
      <c r="D40" s="244"/>
      <c r="E40" s="278">
        <v>1682694.3</v>
      </c>
      <c r="F40" s="279">
        <v>9</v>
      </c>
      <c r="G40" s="280">
        <v>0.9</v>
      </c>
      <c r="H40" s="279">
        <v>1.7</v>
      </c>
      <c r="I40" s="281">
        <v>16.399999999999999</v>
      </c>
      <c r="J40" s="279">
        <v>1.8</v>
      </c>
      <c r="K40" s="278" t="s">
        <v>106</v>
      </c>
      <c r="L40" s="279" t="s">
        <v>106</v>
      </c>
      <c r="M40" s="278" t="s">
        <v>106</v>
      </c>
      <c r="N40" s="279">
        <v>82</v>
      </c>
      <c r="O40" s="278" t="s">
        <v>106</v>
      </c>
      <c r="P40" s="279">
        <v>9.1</v>
      </c>
      <c r="Q40" s="243"/>
      <c r="R40" s="256" t="s">
        <v>215</v>
      </c>
    </row>
    <row r="41" spans="1:18" x14ac:dyDescent="0.5">
      <c r="A41" s="243"/>
      <c r="B41" s="235"/>
      <c r="C41" s="235"/>
      <c r="D41" s="244"/>
      <c r="E41" s="278" t="s">
        <v>107</v>
      </c>
      <c r="F41" s="279" t="s">
        <v>107</v>
      </c>
      <c r="G41" s="280" t="s">
        <v>107</v>
      </c>
      <c r="H41" s="279" t="s">
        <v>107</v>
      </c>
      <c r="I41" s="281" t="s">
        <v>107</v>
      </c>
      <c r="J41" s="279" t="s">
        <v>107</v>
      </c>
      <c r="K41" s="278" t="s">
        <v>107</v>
      </c>
      <c r="L41" s="279" t="s">
        <v>107</v>
      </c>
      <c r="M41" s="278" t="s">
        <v>107</v>
      </c>
      <c r="N41" s="279" t="s">
        <v>107</v>
      </c>
      <c r="O41" s="278" t="s">
        <v>107</v>
      </c>
      <c r="P41" s="279" t="s">
        <v>107</v>
      </c>
      <c r="Q41" s="243"/>
      <c r="R41" s="256"/>
    </row>
    <row r="42" spans="1:18" x14ac:dyDescent="0.5">
      <c r="A42" s="285">
        <v>3</v>
      </c>
      <c r="B42" s="264" t="s">
        <v>78</v>
      </c>
      <c r="C42" s="264"/>
      <c r="D42" s="244"/>
      <c r="E42" s="278">
        <v>6057907.7000000002</v>
      </c>
      <c r="F42" s="279">
        <v>32.5</v>
      </c>
      <c r="G42" s="280">
        <v>38.799999999999997</v>
      </c>
      <c r="H42" s="279">
        <v>26</v>
      </c>
      <c r="I42" s="281">
        <v>31.1</v>
      </c>
      <c r="J42" s="279">
        <v>59.3</v>
      </c>
      <c r="K42" s="278">
        <v>27.5</v>
      </c>
      <c r="L42" s="279" t="s">
        <v>106</v>
      </c>
      <c r="M42" s="278">
        <v>79.099999999999994</v>
      </c>
      <c r="N42" s="279">
        <v>12.5</v>
      </c>
      <c r="O42" s="278">
        <v>44.1</v>
      </c>
      <c r="P42" s="279">
        <v>14.3</v>
      </c>
      <c r="Q42" s="243"/>
      <c r="R42" s="257" t="s">
        <v>216</v>
      </c>
    </row>
    <row r="43" spans="1:18" x14ac:dyDescent="0.5">
      <c r="A43" s="243"/>
      <c r="B43" s="235" t="s">
        <v>77</v>
      </c>
      <c r="C43" s="235"/>
      <c r="D43" s="244"/>
      <c r="E43" s="278">
        <v>5715000.2999999998</v>
      </c>
      <c r="F43" s="279">
        <v>30.7</v>
      </c>
      <c r="G43" s="280">
        <v>36</v>
      </c>
      <c r="H43" s="279">
        <v>24.6</v>
      </c>
      <c r="I43" s="281">
        <v>28.4</v>
      </c>
      <c r="J43" s="279">
        <v>57</v>
      </c>
      <c r="K43" s="278">
        <v>27.2</v>
      </c>
      <c r="L43" s="279" t="s">
        <v>106</v>
      </c>
      <c r="M43" s="278">
        <v>79.099999999999994</v>
      </c>
      <c r="N43" s="279">
        <v>12.5</v>
      </c>
      <c r="O43" s="278">
        <v>44.1</v>
      </c>
      <c r="P43" s="279">
        <v>12.5</v>
      </c>
      <c r="Q43" s="243"/>
      <c r="R43" s="256" t="s">
        <v>217</v>
      </c>
    </row>
    <row r="44" spans="1:18" x14ac:dyDescent="0.5">
      <c r="A44" s="243"/>
      <c r="B44" s="235" t="s">
        <v>76</v>
      </c>
      <c r="C44" s="235"/>
      <c r="D44" s="244"/>
      <c r="E44" s="278">
        <v>342907.4</v>
      </c>
      <c r="F44" s="279">
        <v>1.8</v>
      </c>
      <c r="G44" s="280">
        <v>2.8</v>
      </c>
      <c r="H44" s="279">
        <v>1.4</v>
      </c>
      <c r="I44" s="281">
        <v>2.8</v>
      </c>
      <c r="J44" s="279">
        <v>2.4</v>
      </c>
      <c r="K44" s="278">
        <v>0.3</v>
      </c>
      <c r="L44" s="279" t="s">
        <v>106</v>
      </c>
      <c r="M44" s="278" t="s">
        <v>106</v>
      </c>
      <c r="N44" s="279" t="s">
        <v>106</v>
      </c>
      <c r="O44" s="278" t="s">
        <v>106</v>
      </c>
      <c r="P44" s="279">
        <v>1.8</v>
      </c>
      <c r="Q44" s="243"/>
      <c r="R44" s="256" t="s">
        <v>218</v>
      </c>
    </row>
    <row r="45" spans="1:18" x14ac:dyDescent="0.5">
      <c r="A45" s="243" t="s">
        <v>2</v>
      </c>
      <c r="B45" s="235"/>
      <c r="C45" s="235"/>
      <c r="D45" s="244"/>
      <c r="E45" s="278" t="s">
        <v>107</v>
      </c>
      <c r="F45" s="279" t="s">
        <v>107</v>
      </c>
      <c r="G45" s="280" t="s">
        <v>107</v>
      </c>
      <c r="H45" s="279" t="s">
        <v>107</v>
      </c>
      <c r="I45" s="281" t="s">
        <v>107</v>
      </c>
      <c r="J45" s="279" t="s">
        <v>107</v>
      </c>
      <c r="K45" s="278" t="s">
        <v>107</v>
      </c>
      <c r="L45" s="279" t="s">
        <v>107</v>
      </c>
      <c r="M45" s="278" t="s">
        <v>107</v>
      </c>
      <c r="N45" s="279" t="s">
        <v>107</v>
      </c>
      <c r="O45" s="278" t="s">
        <v>107</v>
      </c>
      <c r="P45" s="279" t="s">
        <v>107</v>
      </c>
      <c r="Q45" s="243"/>
      <c r="R45" s="256"/>
    </row>
    <row r="46" spans="1:18" x14ac:dyDescent="0.5">
      <c r="A46" s="285">
        <v>4</v>
      </c>
      <c r="B46" s="286" t="s">
        <v>9</v>
      </c>
      <c r="C46" s="286"/>
      <c r="D46" s="244"/>
      <c r="E46" s="278" t="s">
        <v>107</v>
      </c>
      <c r="F46" s="279" t="s">
        <v>107</v>
      </c>
      <c r="G46" s="280" t="s">
        <v>107</v>
      </c>
      <c r="H46" s="279" t="s">
        <v>107</v>
      </c>
      <c r="I46" s="281" t="s">
        <v>107</v>
      </c>
      <c r="J46" s="279" t="s">
        <v>107</v>
      </c>
      <c r="K46" s="278" t="s">
        <v>107</v>
      </c>
      <c r="L46" s="279" t="s">
        <v>107</v>
      </c>
      <c r="M46" s="278" t="s">
        <v>107</v>
      </c>
      <c r="N46" s="279" t="s">
        <v>107</v>
      </c>
      <c r="O46" s="278" t="s">
        <v>107</v>
      </c>
      <c r="P46" s="279" t="s">
        <v>107</v>
      </c>
      <c r="Q46" s="243"/>
      <c r="R46" s="257" t="s">
        <v>219</v>
      </c>
    </row>
    <row r="47" spans="1:18" x14ac:dyDescent="0.5">
      <c r="A47" s="243"/>
      <c r="B47" s="286" t="s">
        <v>75</v>
      </c>
      <c r="C47" s="286"/>
      <c r="D47" s="244"/>
      <c r="E47" s="278">
        <v>458087243.80000001</v>
      </c>
      <c r="F47" s="279">
        <v>2461.1999999999998</v>
      </c>
      <c r="G47" s="280">
        <v>2433.6999999999998</v>
      </c>
      <c r="H47" s="279">
        <v>1970.5</v>
      </c>
      <c r="I47" s="281">
        <v>1191.8</v>
      </c>
      <c r="J47" s="279">
        <v>2327</v>
      </c>
      <c r="K47" s="278">
        <v>3300.9</v>
      </c>
      <c r="L47" s="279" t="s">
        <v>106</v>
      </c>
      <c r="M47" s="278">
        <v>1766.2</v>
      </c>
      <c r="N47" s="279">
        <v>2520.1</v>
      </c>
      <c r="O47" s="278">
        <v>6237.9</v>
      </c>
      <c r="P47" s="279">
        <v>2691.4</v>
      </c>
      <c r="Q47" s="243"/>
      <c r="R47" s="257" t="s">
        <v>220</v>
      </c>
    </row>
    <row r="48" spans="1:18" x14ac:dyDescent="0.5">
      <c r="A48" s="243"/>
      <c r="B48" s="287" t="s">
        <v>74</v>
      </c>
      <c r="C48" s="287"/>
      <c r="D48" s="244"/>
      <c r="E48" s="278">
        <v>3673504.3</v>
      </c>
      <c r="F48" s="279">
        <v>19.7</v>
      </c>
      <c r="G48" s="280" t="s">
        <v>106</v>
      </c>
      <c r="H48" s="279" t="s">
        <v>106</v>
      </c>
      <c r="I48" s="281" t="s">
        <v>106</v>
      </c>
      <c r="J48" s="279">
        <v>63.5</v>
      </c>
      <c r="K48" s="278">
        <v>25.6</v>
      </c>
      <c r="L48" s="279" t="s">
        <v>106</v>
      </c>
      <c r="M48" s="278">
        <v>2.1</v>
      </c>
      <c r="N48" s="279">
        <v>36.299999999999997</v>
      </c>
      <c r="O48" s="278" t="s">
        <v>106</v>
      </c>
      <c r="P48" s="279">
        <v>21.6</v>
      </c>
      <c r="Q48" s="243"/>
      <c r="R48" s="256" t="s">
        <v>221</v>
      </c>
    </row>
    <row r="49" spans="1:20" x14ac:dyDescent="0.5">
      <c r="A49" s="243"/>
      <c r="B49" s="287" t="s">
        <v>10</v>
      </c>
      <c r="C49" s="287"/>
      <c r="D49" s="244"/>
      <c r="E49" s="278" t="s">
        <v>107</v>
      </c>
      <c r="F49" s="279" t="s">
        <v>107</v>
      </c>
      <c r="G49" s="280" t="s">
        <v>107</v>
      </c>
      <c r="H49" s="279" t="s">
        <v>107</v>
      </c>
      <c r="I49" s="281" t="s">
        <v>107</v>
      </c>
      <c r="J49" s="279" t="s">
        <v>107</v>
      </c>
      <c r="K49" s="278" t="s">
        <v>107</v>
      </c>
      <c r="L49" s="279" t="s">
        <v>107</v>
      </c>
      <c r="M49" s="278" t="s">
        <v>107</v>
      </c>
      <c r="N49" s="279" t="s">
        <v>107</v>
      </c>
      <c r="O49" s="278" t="s">
        <v>107</v>
      </c>
      <c r="P49" s="279" t="s">
        <v>107</v>
      </c>
      <c r="Q49" s="243"/>
      <c r="R49" s="256" t="s">
        <v>222</v>
      </c>
      <c r="S49" s="231"/>
      <c r="T49" s="231"/>
    </row>
    <row r="50" spans="1:20" x14ac:dyDescent="0.5">
      <c r="A50" s="243"/>
      <c r="B50" s="287" t="s">
        <v>73</v>
      </c>
      <c r="C50" s="287"/>
      <c r="D50" s="244"/>
      <c r="E50" s="278">
        <v>259778687</v>
      </c>
      <c r="F50" s="279">
        <v>1395.7</v>
      </c>
      <c r="G50" s="280">
        <v>1384.1</v>
      </c>
      <c r="H50" s="279">
        <v>1191</v>
      </c>
      <c r="I50" s="281">
        <v>788.2</v>
      </c>
      <c r="J50" s="279">
        <v>1431.7</v>
      </c>
      <c r="K50" s="278">
        <v>2132.6</v>
      </c>
      <c r="L50" s="279" t="s">
        <v>106</v>
      </c>
      <c r="M50" s="278">
        <v>920.3</v>
      </c>
      <c r="N50" s="279">
        <v>1576.9</v>
      </c>
      <c r="O50" s="278">
        <v>1443.1</v>
      </c>
      <c r="P50" s="279">
        <v>1365.1</v>
      </c>
      <c r="Q50" s="243"/>
      <c r="R50" s="256" t="s">
        <v>223</v>
      </c>
      <c r="S50" s="231"/>
      <c r="T50" s="231"/>
    </row>
    <row r="51" spans="1:20" x14ac:dyDescent="0.5">
      <c r="A51" s="235"/>
      <c r="B51" s="287"/>
      <c r="C51" s="287"/>
      <c r="D51" s="284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35"/>
      <c r="R51" s="235"/>
      <c r="S51" s="231"/>
      <c r="T51" s="231"/>
    </row>
    <row r="52" spans="1:20" x14ac:dyDescent="0.5">
      <c r="A52" s="235"/>
      <c r="B52" s="287"/>
      <c r="C52" s="287"/>
      <c r="D52" s="284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35"/>
      <c r="R52" s="235"/>
      <c r="S52" s="231"/>
      <c r="T52" s="231"/>
    </row>
    <row r="53" spans="1:20" x14ac:dyDescent="0.5">
      <c r="A53" s="235"/>
      <c r="B53" s="287"/>
      <c r="C53" s="287"/>
      <c r="D53" s="284"/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35"/>
      <c r="R53" s="235"/>
      <c r="S53" s="231"/>
      <c r="T53" s="231"/>
    </row>
    <row r="54" spans="1:20" x14ac:dyDescent="0.5">
      <c r="A54" s="235"/>
      <c r="B54" s="287"/>
      <c r="C54" s="287"/>
      <c r="D54" s="284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35"/>
      <c r="R54" s="235"/>
      <c r="S54" s="231"/>
      <c r="T54" s="231"/>
    </row>
    <row r="55" spans="1:20" x14ac:dyDescent="0.5">
      <c r="A55" s="680" t="s">
        <v>224</v>
      </c>
      <c r="B55" s="680"/>
      <c r="C55" s="680"/>
      <c r="D55" s="680"/>
      <c r="E55" s="680"/>
      <c r="F55" s="680"/>
      <c r="G55" s="680"/>
      <c r="H55" s="680"/>
      <c r="I55" s="231"/>
      <c r="J55" s="231"/>
      <c r="K55" s="231"/>
      <c r="L55" s="231"/>
      <c r="M55" s="231"/>
      <c r="N55" s="246"/>
      <c r="O55" s="247"/>
      <c r="P55" s="231"/>
      <c r="Q55" s="231"/>
      <c r="R55" s="245"/>
      <c r="S55" s="231"/>
      <c r="T55" s="231"/>
    </row>
    <row r="56" spans="1:20" x14ac:dyDescent="0.5">
      <c r="A56" s="680" t="s">
        <v>225</v>
      </c>
      <c r="B56" s="680"/>
      <c r="C56" s="680"/>
      <c r="D56" s="680"/>
      <c r="E56" s="680"/>
      <c r="F56" s="680"/>
      <c r="G56" s="680"/>
      <c r="H56" s="680"/>
      <c r="I56" s="231"/>
      <c r="J56" s="231"/>
      <c r="K56" s="231"/>
      <c r="L56" s="231"/>
      <c r="M56" s="231"/>
      <c r="N56" s="247"/>
      <c r="O56" s="231"/>
      <c r="P56" s="231"/>
      <c r="Q56" s="231"/>
      <c r="R56" s="231"/>
      <c r="S56" s="687"/>
      <c r="T56" s="687"/>
    </row>
    <row r="57" spans="1:20" x14ac:dyDescent="0.5">
      <c r="A57" s="245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49"/>
      <c r="O57" s="249"/>
      <c r="P57" s="231"/>
      <c r="Q57" s="231"/>
      <c r="R57" s="248" t="s">
        <v>133</v>
      </c>
      <c r="S57" s="231"/>
      <c r="T57" s="231"/>
    </row>
    <row r="58" spans="1:20" x14ac:dyDescent="0.5">
      <c r="A58" s="236"/>
      <c r="B58" s="237"/>
      <c r="C58" s="237"/>
      <c r="D58" s="238"/>
      <c r="E58" s="239"/>
      <c r="F58" s="240"/>
      <c r="G58" s="678" t="s">
        <v>134</v>
      </c>
      <c r="H58" s="688"/>
      <c r="I58" s="679"/>
      <c r="J58" s="241" t="s">
        <v>135</v>
      </c>
      <c r="K58" s="688" t="s">
        <v>136</v>
      </c>
      <c r="L58" s="688"/>
      <c r="M58" s="688"/>
      <c r="N58" s="688"/>
      <c r="O58" s="688"/>
      <c r="P58" s="241" t="s">
        <v>137</v>
      </c>
      <c r="Q58" s="236"/>
      <c r="R58" s="242" t="s">
        <v>107</v>
      </c>
      <c r="S58" s="231"/>
      <c r="T58" s="231"/>
    </row>
    <row r="59" spans="1:20" x14ac:dyDescent="0.5">
      <c r="A59" s="243" t="s">
        <v>107</v>
      </c>
      <c r="B59" s="235"/>
      <c r="C59" s="235"/>
      <c r="D59" s="244"/>
      <c r="E59" s="676" t="s">
        <v>103</v>
      </c>
      <c r="F59" s="677"/>
      <c r="G59" s="685" t="s">
        <v>138</v>
      </c>
      <c r="H59" s="689"/>
      <c r="I59" s="686"/>
      <c r="J59" s="255" t="s">
        <v>139</v>
      </c>
      <c r="K59" s="689" t="s">
        <v>140</v>
      </c>
      <c r="L59" s="689"/>
      <c r="M59" s="689"/>
      <c r="N59" s="689"/>
      <c r="O59" s="689"/>
      <c r="P59" s="255" t="s">
        <v>141</v>
      </c>
      <c r="Q59" s="243"/>
      <c r="R59" s="256" t="s">
        <v>107</v>
      </c>
      <c r="S59" s="231"/>
      <c r="T59" s="231"/>
    </row>
    <row r="60" spans="1:20" x14ac:dyDescent="0.5">
      <c r="A60" s="243"/>
      <c r="B60" s="235"/>
      <c r="C60" s="235"/>
      <c r="D60" s="244"/>
      <c r="E60" s="676" t="s">
        <v>142</v>
      </c>
      <c r="F60" s="677"/>
      <c r="G60" s="678" t="s">
        <v>143</v>
      </c>
      <c r="H60" s="679"/>
      <c r="I60" s="252" t="s">
        <v>144</v>
      </c>
      <c r="J60" s="255" t="s">
        <v>145</v>
      </c>
      <c r="K60" s="249" t="s">
        <v>146</v>
      </c>
      <c r="L60" s="241" t="s">
        <v>147</v>
      </c>
      <c r="M60" s="249" t="s">
        <v>147</v>
      </c>
      <c r="N60" s="241" t="s">
        <v>148</v>
      </c>
      <c r="O60" s="249" t="s">
        <v>146</v>
      </c>
      <c r="P60" s="255" t="s">
        <v>149</v>
      </c>
      <c r="Q60" s="243"/>
      <c r="R60" s="257" t="s">
        <v>107</v>
      </c>
      <c r="S60" s="231"/>
      <c r="T60" s="231"/>
    </row>
    <row r="61" spans="1:20" x14ac:dyDescent="0.5">
      <c r="A61" s="243"/>
      <c r="B61" s="235"/>
      <c r="C61" s="235"/>
      <c r="D61" s="244"/>
      <c r="E61" s="253"/>
      <c r="F61" s="254"/>
      <c r="G61" s="685" t="s">
        <v>150</v>
      </c>
      <c r="H61" s="686"/>
      <c r="I61" s="252" t="s">
        <v>151</v>
      </c>
      <c r="J61" s="255" t="s">
        <v>152</v>
      </c>
      <c r="K61" s="249" t="s">
        <v>153</v>
      </c>
      <c r="L61" s="255" t="s">
        <v>154</v>
      </c>
      <c r="M61" s="249" t="s">
        <v>155</v>
      </c>
      <c r="N61" s="255" t="s">
        <v>156</v>
      </c>
      <c r="O61" s="249" t="s">
        <v>157</v>
      </c>
      <c r="P61" s="255" t="s">
        <v>158</v>
      </c>
      <c r="Q61" s="243"/>
      <c r="R61" s="256"/>
      <c r="S61" s="231"/>
      <c r="T61" s="231"/>
    </row>
    <row r="62" spans="1:20" x14ac:dyDescent="0.5">
      <c r="A62" s="676" t="s">
        <v>1</v>
      </c>
      <c r="B62" s="681"/>
      <c r="C62" s="681"/>
      <c r="D62" s="677"/>
      <c r="E62" s="249" t="s">
        <v>15</v>
      </c>
      <c r="F62" s="241" t="s">
        <v>16</v>
      </c>
      <c r="G62" s="251" t="s">
        <v>159</v>
      </c>
      <c r="H62" s="241" t="s">
        <v>160</v>
      </c>
      <c r="I62" s="252" t="s">
        <v>161</v>
      </c>
      <c r="J62" s="255" t="s">
        <v>162</v>
      </c>
      <c r="K62" s="249" t="s">
        <v>163</v>
      </c>
      <c r="L62" s="255" t="s">
        <v>164</v>
      </c>
      <c r="M62" s="249" t="s">
        <v>165</v>
      </c>
      <c r="N62" s="255" t="s">
        <v>166</v>
      </c>
      <c r="O62" s="249" t="s">
        <v>167</v>
      </c>
      <c r="P62" s="255" t="s">
        <v>168</v>
      </c>
      <c r="Q62" s="243"/>
      <c r="R62" s="252" t="s">
        <v>169</v>
      </c>
      <c r="S62" s="231"/>
      <c r="T62" s="231"/>
    </row>
    <row r="63" spans="1:20" x14ac:dyDescent="0.5">
      <c r="A63" s="243"/>
      <c r="B63" s="235"/>
      <c r="C63" s="235"/>
      <c r="D63" s="244"/>
      <c r="E63" s="249" t="s">
        <v>17</v>
      </c>
      <c r="F63" s="255" t="s">
        <v>0</v>
      </c>
      <c r="G63" s="251" t="s">
        <v>170</v>
      </c>
      <c r="H63" s="255" t="s">
        <v>171</v>
      </c>
      <c r="I63" s="252" t="s">
        <v>172</v>
      </c>
      <c r="J63" s="255" t="s">
        <v>173</v>
      </c>
      <c r="K63" s="249" t="s">
        <v>174</v>
      </c>
      <c r="L63" s="255" t="s">
        <v>175</v>
      </c>
      <c r="M63" s="249" t="s">
        <v>175</v>
      </c>
      <c r="N63" s="255" t="s">
        <v>176</v>
      </c>
      <c r="O63" s="249" t="s">
        <v>177</v>
      </c>
      <c r="P63" s="255" t="s">
        <v>178</v>
      </c>
      <c r="Q63" s="243"/>
      <c r="R63" s="256"/>
      <c r="S63" s="231"/>
      <c r="T63" s="231"/>
    </row>
    <row r="64" spans="1:20" x14ac:dyDescent="0.5">
      <c r="A64" s="243"/>
      <c r="B64" s="235"/>
      <c r="C64" s="235"/>
      <c r="D64" s="244"/>
      <c r="E64" s="249"/>
      <c r="F64" s="255" t="s">
        <v>179</v>
      </c>
      <c r="G64" s="251" t="s">
        <v>180</v>
      </c>
      <c r="H64" s="255" t="s">
        <v>180</v>
      </c>
      <c r="I64" s="252" t="s">
        <v>181</v>
      </c>
      <c r="J64" s="255"/>
      <c r="K64" s="249" t="s">
        <v>182</v>
      </c>
      <c r="L64" s="255"/>
      <c r="M64" s="249"/>
      <c r="N64" s="255" t="s">
        <v>183</v>
      </c>
      <c r="O64" s="249" t="s">
        <v>175</v>
      </c>
      <c r="P64" s="255"/>
      <c r="Q64" s="243"/>
      <c r="R64" s="256"/>
      <c r="S64" s="231"/>
      <c r="T64" s="231"/>
    </row>
    <row r="65" spans="1:18" x14ac:dyDescent="0.5">
      <c r="A65" s="243"/>
      <c r="B65" s="235"/>
      <c r="C65" s="235"/>
      <c r="D65" s="244"/>
      <c r="E65" s="249"/>
      <c r="F65" s="255" t="s">
        <v>184</v>
      </c>
      <c r="G65" s="251" t="s">
        <v>185</v>
      </c>
      <c r="H65" s="255" t="s">
        <v>186</v>
      </c>
      <c r="I65" s="252"/>
      <c r="J65" s="255"/>
      <c r="K65" s="249" t="s">
        <v>187</v>
      </c>
      <c r="L65" s="255"/>
      <c r="M65" s="249"/>
      <c r="N65" s="255" t="s">
        <v>188</v>
      </c>
      <c r="O65" s="249"/>
      <c r="P65" s="255"/>
      <c r="Q65" s="243"/>
      <c r="R65" s="256"/>
    </row>
    <row r="66" spans="1:18" x14ac:dyDescent="0.5">
      <c r="A66" s="243"/>
      <c r="B66" s="235"/>
      <c r="C66" s="235"/>
      <c r="D66" s="244"/>
      <c r="E66" s="249"/>
      <c r="F66" s="255" t="s">
        <v>189</v>
      </c>
      <c r="G66" s="251" t="s">
        <v>190</v>
      </c>
      <c r="H66" s="255" t="s">
        <v>190</v>
      </c>
      <c r="I66" s="252"/>
      <c r="J66" s="255"/>
      <c r="K66" s="249" t="s">
        <v>175</v>
      </c>
      <c r="L66" s="255"/>
      <c r="M66" s="249"/>
      <c r="N66" s="255" t="s">
        <v>175</v>
      </c>
      <c r="O66" s="249"/>
      <c r="P66" s="255"/>
      <c r="Q66" s="243"/>
      <c r="R66" s="256"/>
    </row>
    <row r="67" spans="1:18" x14ac:dyDescent="0.5">
      <c r="A67" s="682">
        <v>1</v>
      </c>
      <c r="B67" s="683"/>
      <c r="C67" s="683"/>
      <c r="D67" s="684"/>
      <c r="E67" s="259">
        <v>2</v>
      </c>
      <c r="F67" s="261">
        <v>3</v>
      </c>
      <c r="G67" s="258">
        <v>4</v>
      </c>
      <c r="H67" s="261">
        <v>5</v>
      </c>
      <c r="I67" s="260">
        <v>6</v>
      </c>
      <c r="J67" s="261">
        <v>7</v>
      </c>
      <c r="K67" s="259">
        <v>8</v>
      </c>
      <c r="L67" s="261">
        <v>9</v>
      </c>
      <c r="M67" s="259">
        <v>10</v>
      </c>
      <c r="N67" s="261">
        <v>11</v>
      </c>
      <c r="O67" s="259">
        <v>12</v>
      </c>
      <c r="P67" s="261">
        <v>13</v>
      </c>
      <c r="Q67" s="262"/>
      <c r="R67" s="260">
        <v>14</v>
      </c>
    </row>
    <row r="68" spans="1:18" x14ac:dyDescent="0.5">
      <c r="A68" s="243"/>
      <c r="B68" s="287" t="s">
        <v>72</v>
      </c>
      <c r="C68" s="287"/>
      <c r="D68" s="244"/>
      <c r="E68" s="278">
        <v>64085006.600000001</v>
      </c>
      <c r="F68" s="279">
        <v>344.3</v>
      </c>
      <c r="G68" s="280">
        <v>411.8</v>
      </c>
      <c r="H68" s="279">
        <v>101.3</v>
      </c>
      <c r="I68" s="281" t="s">
        <v>106</v>
      </c>
      <c r="J68" s="279" t="s">
        <v>106</v>
      </c>
      <c r="K68" s="278" t="s">
        <v>106</v>
      </c>
      <c r="L68" s="279" t="s">
        <v>106</v>
      </c>
      <c r="M68" s="278" t="s">
        <v>106</v>
      </c>
      <c r="N68" s="279">
        <v>216.6</v>
      </c>
      <c r="O68" s="278">
        <v>4128.3</v>
      </c>
      <c r="P68" s="279">
        <v>710.9</v>
      </c>
      <c r="Q68" s="243"/>
      <c r="R68" s="256" t="s">
        <v>226</v>
      </c>
    </row>
    <row r="69" spans="1:18" x14ac:dyDescent="0.5">
      <c r="A69" s="243"/>
      <c r="B69" s="287" t="s">
        <v>71</v>
      </c>
      <c r="C69" s="287"/>
      <c r="D69" s="244"/>
      <c r="E69" s="278">
        <v>3412562</v>
      </c>
      <c r="F69" s="279">
        <v>18.3</v>
      </c>
      <c r="G69" s="280">
        <v>19.3</v>
      </c>
      <c r="H69" s="279">
        <v>21.6</v>
      </c>
      <c r="I69" s="281">
        <v>5.3</v>
      </c>
      <c r="J69" s="279">
        <v>9.9</v>
      </c>
      <c r="K69" s="278">
        <v>30.6</v>
      </c>
      <c r="L69" s="279" t="s">
        <v>106</v>
      </c>
      <c r="M69" s="278" t="s">
        <v>106</v>
      </c>
      <c r="N69" s="279">
        <v>19.100000000000001</v>
      </c>
      <c r="O69" s="278">
        <v>14</v>
      </c>
      <c r="P69" s="279">
        <v>21</v>
      </c>
      <c r="Q69" s="243"/>
      <c r="R69" s="256" t="s">
        <v>227</v>
      </c>
    </row>
    <row r="70" spans="1:18" x14ac:dyDescent="0.5">
      <c r="A70" s="243"/>
      <c r="B70" s="287" t="s">
        <v>70</v>
      </c>
      <c r="C70" s="287"/>
      <c r="D70" s="244"/>
      <c r="E70" s="278">
        <v>2588255.6</v>
      </c>
      <c r="F70" s="279">
        <v>13.9</v>
      </c>
      <c r="G70" s="280">
        <v>21.2</v>
      </c>
      <c r="H70" s="279">
        <v>9.8000000000000007</v>
      </c>
      <c r="I70" s="281" t="s">
        <v>106</v>
      </c>
      <c r="J70" s="279">
        <v>10</v>
      </c>
      <c r="K70" s="278">
        <v>10.8</v>
      </c>
      <c r="L70" s="279" t="s">
        <v>106</v>
      </c>
      <c r="M70" s="278">
        <v>230.7</v>
      </c>
      <c r="N70" s="279">
        <v>7.6</v>
      </c>
      <c r="O70" s="278">
        <v>23.3</v>
      </c>
      <c r="P70" s="279">
        <v>8</v>
      </c>
      <c r="Q70" s="243"/>
      <c r="R70" s="256" t="s">
        <v>228</v>
      </c>
    </row>
    <row r="71" spans="1:18" x14ac:dyDescent="0.5">
      <c r="A71" s="243"/>
      <c r="B71" s="287" t="s">
        <v>69</v>
      </c>
      <c r="C71" s="287"/>
      <c r="D71" s="244"/>
      <c r="E71" s="278">
        <v>1420961.5</v>
      </c>
      <c r="F71" s="279">
        <v>7.6</v>
      </c>
      <c r="G71" s="280">
        <v>0.8</v>
      </c>
      <c r="H71" s="279">
        <v>12.4</v>
      </c>
      <c r="I71" s="281" t="s">
        <v>106</v>
      </c>
      <c r="J71" s="279">
        <v>2.9</v>
      </c>
      <c r="K71" s="278" t="s">
        <v>106</v>
      </c>
      <c r="L71" s="279" t="s">
        <v>106</v>
      </c>
      <c r="M71" s="278" t="s">
        <v>106</v>
      </c>
      <c r="N71" s="279">
        <v>11.5</v>
      </c>
      <c r="O71" s="278">
        <v>26.5</v>
      </c>
      <c r="P71" s="279">
        <v>18.100000000000001</v>
      </c>
      <c r="Q71" s="243"/>
      <c r="R71" s="256" t="s">
        <v>229</v>
      </c>
    </row>
    <row r="72" spans="1:18" x14ac:dyDescent="0.5">
      <c r="A72" s="243"/>
      <c r="B72" s="287" t="s">
        <v>68</v>
      </c>
      <c r="C72" s="287"/>
      <c r="D72" s="244"/>
      <c r="E72" s="278">
        <v>87689333.599999994</v>
      </c>
      <c r="F72" s="279">
        <v>471.1</v>
      </c>
      <c r="G72" s="280">
        <v>426.1</v>
      </c>
      <c r="H72" s="279">
        <v>451.3</v>
      </c>
      <c r="I72" s="281">
        <v>298.3</v>
      </c>
      <c r="J72" s="279">
        <v>560.5</v>
      </c>
      <c r="K72" s="278">
        <v>789.8</v>
      </c>
      <c r="L72" s="279" t="s">
        <v>106</v>
      </c>
      <c r="M72" s="278">
        <v>462.9</v>
      </c>
      <c r="N72" s="279">
        <v>484.9</v>
      </c>
      <c r="O72" s="278">
        <v>437.2</v>
      </c>
      <c r="P72" s="279">
        <v>386.8</v>
      </c>
      <c r="Q72" s="243"/>
      <c r="R72" s="256" t="s">
        <v>230</v>
      </c>
    </row>
    <row r="73" spans="1:18" x14ac:dyDescent="0.5">
      <c r="A73" s="243"/>
      <c r="B73" s="287" t="s">
        <v>67</v>
      </c>
      <c r="C73" s="287"/>
      <c r="D73" s="244"/>
      <c r="E73" s="278">
        <v>31761079.399999999</v>
      </c>
      <c r="F73" s="279">
        <v>170.6</v>
      </c>
      <c r="G73" s="280">
        <v>170.4</v>
      </c>
      <c r="H73" s="279">
        <v>183.1</v>
      </c>
      <c r="I73" s="281">
        <v>100</v>
      </c>
      <c r="J73" s="279">
        <v>194.9</v>
      </c>
      <c r="K73" s="278">
        <v>252.8</v>
      </c>
      <c r="L73" s="279" t="s">
        <v>106</v>
      </c>
      <c r="M73" s="278">
        <v>150.19999999999999</v>
      </c>
      <c r="N73" s="279">
        <v>167.2</v>
      </c>
      <c r="O73" s="278">
        <v>165.5</v>
      </c>
      <c r="P73" s="279">
        <v>130.69999999999999</v>
      </c>
      <c r="Q73" s="243"/>
      <c r="R73" s="256" t="s">
        <v>231</v>
      </c>
    </row>
    <row r="74" spans="1:18" x14ac:dyDescent="0.5">
      <c r="A74" s="243"/>
      <c r="B74" s="287" t="s">
        <v>66</v>
      </c>
      <c r="C74" s="287"/>
      <c r="D74" s="244"/>
      <c r="E74" s="278">
        <v>3677853.9</v>
      </c>
      <c r="F74" s="279">
        <v>19.8</v>
      </c>
      <c r="G74" s="280" t="s">
        <v>106</v>
      </c>
      <c r="H74" s="279" t="s">
        <v>106</v>
      </c>
      <c r="I74" s="281" t="s">
        <v>106</v>
      </c>
      <c r="J74" s="279">
        <v>53.5</v>
      </c>
      <c r="K74" s="278">
        <v>58.7</v>
      </c>
      <c r="L74" s="279" t="s">
        <v>106</v>
      </c>
      <c r="M74" s="278" t="s">
        <v>106</v>
      </c>
      <c r="N74" s="279" t="s">
        <v>106</v>
      </c>
      <c r="O74" s="278" t="s">
        <v>106</v>
      </c>
      <c r="P74" s="279">
        <v>29.1</v>
      </c>
      <c r="Q74" s="243"/>
      <c r="R74" s="256" t="s">
        <v>232</v>
      </c>
    </row>
    <row r="75" spans="1:18" x14ac:dyDescent="0.5">
      <c r="A75" s="285">
        <v>5</v>
      </c>
      <c r="B75" s="264" t="s">
        <v>65</v>
      </c>
      <c r="C75" s="235"/>
      <c r="D75" s="244"/>
      <c r="E75" s="278">
        <v>31995802.899999999</v>
      </c>
      <c r="F75" s="279">
        <v>171.9</v>
      </c>
      <c r="G75" s="280">
        <v>107.6</v>
      </c>
      <c r="H75" s="279">
        <v>177.8</v>
      </c>
      <c r="I75" s="281">
        <v>36.799999999999997</v>
      </c>
      <c r="J75" s="279">
        <v>179.4</v>
      </c>
      <c r="K75" s="278">
        <v>626.20000000000005</v>
      </c>
      <c r="L75" s="279" t="s">
        <v>106</v>
      </c>
      <c r="M75" s="278">
        <v>147.30000000000001</v>
      </c>
      <c r="N75" s="279">
        <v>170.4</v>
      </c>
      <c r="O75" s="278">
        <v>299.8</v>
      </c>
      <c r="P75" s="279">
        <v>90</v>
      </c>
      <c r="Q75" s="243"/>
      <c r="R75" s="257" t="s">
        <v>233</v>
      </c>
    </row>
    <row r="76" spans="1:18" x14ac:dyDescent="0.5">
      <c r="A76" s="243"/>
      <c r="B76" s="235" t="s">
        <v>64</v>
      </c>
      <c r="C76" s="235"/>
      <c r="D76" s="244"/>
      <c r="E76" s="278">
        <v>27965596.100000001</v>
      </c>
      <c r="F76" s="279">
        <v>150.30000000000001</v>
      </c>
      <c r="G76" s="280">
        <v>92.9</v>
      </c>
      <c r="H76" s="279">
        <v>148.4</v>
      </c>
      <c r="I76" s="281">
        <v>15.1</v>
      </c>
      <c r="J76" s="279">
        <v>154.30000000000001</v>
      </c>
      <c r="K76" s="278">
        <v>580.29999999999995</v>
      </c>
      <c r="L76" s="279" t="s">
        <v>106</v>
      </c>
      <c r="M76" s="278">
        <v>137.69999999999999</v>
      </c>
      <c r="N76" s="279">
        <v>170.2</v>
      </c>
      <c r="O76" s="278">
        <v>251</v>
      </c>
      <c r="P76" s="279">
        <v>72.7</v>
      </c>
      <c r="Q76" s="243"/>
      <c r="R76" s="256" t="s">
        <v>234</v>
      </c>
    </row>
    <row r="77" spans="1:18" x14ac:dyDescent="0.5">
      <c r="A77" s="243"/>
      <c r="B77" s="235" t="s">
        <v>63</v>
      </c>
      <c r="C77" s="235"/>
      <c r="D77" s="244"/>
      <c r="E77" s="278">
        <v>4030206.8</v>
      </c>
      <c r="F77" s="279">
        <v>21.7</v>
      </c>
      <c r="G77" s="280">
        <v>14.7</v>
      </c>
      <c r="H77" s="279">
        <v>29.4</v>
      </c>
      <c r="I77" s="281">
        <v>21.7</v>
      </c>
      <c r="J77" s="279">
        <v>25.1</v>
      </c>
      <c r="K77" s="278">
        <v>45.9</v>
      </c>
      <c r="L77" s="279" t="s">
        <v>106</v>
      </c>
      <c r="M77" s="278">
        <v>9.6</v>
      </c>
      <c r="N77" s="279">
        <v>0.3</v>
      </c>
      <c r="O77" s="278">
        <v>48.8</v>
      </c>
      <c r="P77" s="279">
        <v>17.2</v>
      </c>
      <c r="Q77" s="243"/>
      <c r="R77" s="256" t="s">
        <v>235</v>
      </c>
    </row>
    <row r="78" spans="1:18" x14ac:dyDescent="0.5">
      <c r="A78" s="285">
        <v>6</v>
      </c>
      <c r="B78" s="286" t="s">
        <v>62</v>
      </c>
      <c r="C78" s="286"/>
      <c r="D78" s="244"/>
      <c r="E78" s="278">
        <v>56598952.100000001</v>
      </c>
      <c r="F78" s="279">
        <v>304.10000000000002</v>
      </c>
      <c r="G78" s="280">
        <v>258.5</v>
      </c>
      <c r="H78" s="279">
        <v>279.8</v>
      </c>
      <c r="I78" s="281">
        <v>158.9</v>
      </c>
      <c r="J78" s="279">
        <v>401.5</v>
      </c>
      <c r="K78" s="278">
        <v>695.7</v>
      </c>
      <c r="L78" s="279" t="s">
        <v>106</v>
      </c>
      <c r="M78" s="278">
        <v>172.4</v>
      </c>
      <c r="N78" s="279">
        <v>346.2</v>
      </c>
      <c r="O78" s="278">
        <v>312.60000000000002</v>
      </c>
      <c r="P78" s="279">
        <v>176.3</v>
      </c>
      <c r="Q78" s="243"/>
      <c r="R78" s="257" t="s">
        <v>236</v>
      </c>
    </row>
    <row r="79" spans="1:18" x14ac:dyDescent="0.5">
      <c r="A79" s="243"/>
      <c r="B79" s="287" t="s">
        <v>61</v>
      </c>
      <c r="C79" s="287"/>
      <c r="D79" s="244"/>
      <c r="E79" s="278">
        <v>45932726.299999997</v>
      </c>
      <c r="F79" s="279">
        <v>246.8</v>
      </c>
      <c r="G79" s="280">
        <v>207.9</v>
      </c>
      <c r="H79" s="279">
        <v>226.5</v>
      </c>
      <c r="I79" s="281">
        <v>130.6</v>
      </c>
      <c r="J79" s="279">
        <v>311.39999999999998</v>
      </c>
      <c r="K79" s="278">
        <v>603.6</v>
      </c>
      <c r="L79" s="279" t="s">
        <v>106</v>
      </c>
      <c r="M79" s="278">
        <v>138.80000000000001</v>
      </c>
      <c r="N79" s="279">
        <v>285.89999999999998</v>
      </c>
      <c r="O79" s="278">
        <v>256.2</v>
      </c>
      <c r="P79" s="279">
        <v>140.6</v>
      </c>
      <c r="Q79" s="243"/>
      <c r="R79" s="256" t="s">
        <v>237</v>
      </c>
    </row>
    <row r="80" spans="1:18" x14ac:dyDescent="0.5">
      <c r="A80" s="243"/>
      <c r="B80" s="287" t="s">
        <v>60</v>
      </c>
      <c r="C80" s="287"/>
      <c r="D80" s="244"/>
      <c r="E80" s="278">
        <v>10666225.800000001</v>
      </c>
      <c r="F80" s="279">
        <v>57.3</v>
      </c>
      <c r="G80" s="280">
        <v>50.6</v>
      </c>
      <c r="H80" s="279">
        <v>53.3</v>
      </c>
      <c r="I80" s="281">
        <v>28.3</v>
      </c>
      <c r="J80" s="279">
        <v>90.1</v>
      </c>
      <c r="K80" s="278">
        <v>92.1</v>
      </c>
      <c r="L80" s="279" t="s">
        <v>106</v>
      </c>
      <c r="M80" s="278">
        <v>33.6</v>
      </c>
      <c r="N80" s="279">
        <v>60.3</v>
      </c>
      <c r="O80" s="278">
        <v>56.4</v>
      </c>
      <c r="P80" s="279">
        <v>35.799999999999997</v>
      </c>
      <c r="Q80" s="243"/>
      <c r="R80" s="256" t="s">
        <v>238</v>
      </c>
    </row>
    <row r="81" spans="1:18" x14ac:dyDescent="0.5">
      <c r="A81" s="285">
        <v>7</v>
      </c>
      <c r="B81" s="286" t="s">
        <v>59</v>
      </c>
      <c r="C81" s="264"/>
      <c r="D81" s="244"/>
      <c r="E81" s="278">
        <v>16363919.5</v>
      </c>
      <c r="F81" s="279">
        <v>87.9</v>
      </c>
      <c r="G81" s="280">
        <v>52.7</v>
      </c>
      <c r="H81" s="279">
        <v>86.6</v>
      </c>
      <c r="I81" s="281">
        <v>36.799999999999997</v>
      </c>
      <c r="J81" s="279">
        <v>58.3</v>
      </c>
      <c r="K81" s="278">
        <v>115.3</v>
      </c>
      <c r="L81" s="279" t="s">
        <v>106</v>
      </c>
      <c r="M81" s="278">
        <v>76.400000000000006</v>
      </c>
      <c r="N81" s="279">
        <v>62</v>
      </c>
      <c r="O81" s="278">
        <v>99.9</v>
      </c>
      <c r="P81" s="279">
        <v>163.69999999999999</v>
      </c>
      <c r="Q81" s="243"/>
      <c r="R81" s="288" t="s">
        <v>239</v>
      </c>
    </row>
    <row r="82" spans="1:18" x14ac:dyDescent="0.5">
      <c r="A82" s="243"/>
      <c r="B82" s="235" t="s">
        <v>58</v>
      </c>
      <c r="C82" s="235"/>
      <c r="D82" s="244"/>
      <c r="E82" s="278">
        <v>4157633.8</v>
      </c>
      <c r="F82" s="279">
        <v>22.3</v>
      </c>
      <c r="G82" s="280">
        <v>17.399999999999999</v>
      </c>
      <c r="H82" s="279">
        <v>17.8</v>
      </c>
      <c r="I82" s="281">
        <v>4.0999999999999996</v>
      </c>
      <c r="J82" s="279">
        <v>19</v>
      </c>
      <c r="K82" s="278">
        <v>27.6</v>
      </c>
      <c r="L82" s="279" t="s">
        <v>106</v>
      </c>
      <c r="M82" s="278">
        <v>11.9</v>
      </c>
      <c r="N82" s="279">
        <v>25.1</v>
      </c>
      <c r="O82" s="278">
        <v>18.5</v>
      </c>
      <c r="P82" s="279">
        <v>36.5</v>
      </c>
      <c r="Q82" s="243"/>
      <c r="R82" s="289" t="s">
        <v>240</v>
      </c>
    </row>
    <row r="83" spans="1:18" x14ac:dyDescent="0.5">
      <c r="A83" s="243"/>
      <c r="B83" s="235" t="s">
        <v>57</v>
      </c>
      <c r="C83" s="235"/>
      <c r="D83" s="244"/>
      <c r="E83" s="278">
        <v>3958679.3</v>
      </c>
      <c r="F83" s="279">
        <v>21.3</v>
      </c>
      <c r="G83" s="280">
        <v>8.1999999999999993</v>
      </c>
      <c r="H83" s="279">
        <v>24.2</v>
      </c>
      <c r="I83" s="281" t="s">
        <v>106</v>
      </c>
      <c r="J83" s="279">
        <v>20.5</v>
      </c>
      <c r="K83" s="278">
        <v>78.8</v>
      </c>
      <c r="L83" s="279" t="s">
        <v>106</v>
      </c>
      <c r="M83" s="278">
        <v>44.4</v>
      </c>
      <c r="N83" s="279">
        <v>17.2</v>
      </c>
      <c r="O83" s="278">
        <v>50.1</v>
      </c>
      <c r="P83" s="279">
        <v>16.5</v>
      </c>
      <c r="Q83" s="243"/>
      <c r="R83" s="289" t="s">
        <v>241</v>
      </c>
    </row>
    <row r="84" spans="1:18" x14ac:dyDescent="0.5">
      <c r="A84" s="243"/>
      <c r="B84" s="235" t="s">
        <v>56</v>
      </c>
      <c r="C84" s="235"/>
      <c r="D84" s="244"/>
      <c r="E84" s="278">
        <v>8247606.4000000004</v>
      </c>
      <c r="F84" s="279">
        <v>44.3</v>
      </c>
      <c r="G84" s="280">
        <v>27.2</v>
      </c>
      <c r="H84" s="279">
        <v>44.6</v>
      </c>
      <c r="I84" s="281">
        <v>32.700000000000003</v>
      </c>
      <c r="J84" s="279">
        <v>18.8</v>
      </c>
      <c r="K84" s="278">
        <v>8.9</v>
      </c>
      <c r="L84" s="279" t="s">
        <v>106</v>
      </c>
      <c r="M84" s="278">
        <v>20.100000000000001</v>
      </c>
      <c r="N84" s="279">
        <v>19.7</v>
      </c>
      <c r="O84" s="278">
        <v>31.3</v>
      </c>
      <c r="P84" s="279">
        <v>110.6</v>
      </c>
      <c r="Q84" s="243"/>
      <c r="R84" s="289" t="s">
        <v>242</v>
      </c>
    </row>
    <row r="85" spans="1:18" x14ac:dyDescent="0.5">
      <c r="A85" s="285">
        <v>8</v>
      </c>
      <c r="B85" s="291" t="s">
        <v>28</v>
      </c>
      <c r="C85" s="286"/>
      <c r="D85" s="244"/>
      <c r="E85" s="278">
        <v>432085673.39999998</v>
      </c>
      <c r="F85" s="279">
        <v>2321.5</v>
      </c>
      <c r="G85" s="280">
        <v>1897.8</v>
      </c>
      <c r="H85" s="279">
        <v>1478.4</v>
      </c>
      <c r="I85" s="281">
        <v>414.4</v>
      </c>
      <c r="J85" s="279">
        <v>3058.5</v>
      </c>
      <c r="K85" s="278">
        <v>8789.1</v>
      </c>
      <c r="L85" s="279" t="s">
        <v>106</v>
      </c>
      <c r="M85" s="278">
        <v>819.4</v>
      </c>
      <c r="N85" s="279">
        <v>2775.4</v>
      </c>
      <c r="O85" s="278">
        <v>791.2</v>
      </c>
      <c r="P85" s="279">
        <v>922.2</v>
      </c>
      <c r="Q85" s="243"/>
      <c r="R85" s="288" t="s">
        <v>243</v>
      </c>
    </row>
    <row r="86" spans="1:18" x14ac:dyDescent="0.5">
      <c r="A86" s="243"/>
      <c r="B86" s="287" t="s">
        <v>55</v>
      </c>
      <c r="C86" s="286"/>
      <c r="D86" s="244"/>
      <c r="E86" s="278">
        <v>129903677</v>
      </c>
      <c r="F86" s="279">
        <v>697.9</v>
      </c>
      <c r="G86" s="280">
        <v>453.1</v>
      </c>
      <c r="H86" s="279">
        <v>291.89999999999998</v>
      </c>
      <c r="I86" s="281" t="s">
        <v>106</v>
      </c>
      <c r="J86" s="279">
        <v>820.9</v>
      </c>
      <c r="K86" s="278">
        <v>4183.1000000000004</v>
      </c>
      <c r="L86" s="279" t="s">
        <v>106</v>
      </c>
      <c r="M86" s="278" t="s">
        <v>106</v>
      </c>
      <c r="N86" s="279">
        <v>809.9</v>
      </c>
      <c r="O86" s="278" t="s">
        <v>106</v>
      </c>
      <c r="P86" s="279">
        <v>96</v>
      </c>
      <c r="Q86" s="243"/>
      <c r="R86" s="289" t="s">
        <v>244</v>
      </c>
    </row>
    <row r="87" spans="1:18" x14ac:dyDescent="0.5">
      <c r="A87" s="243"/>
      <c r="B87" s="287" t="s">
        <v>54</v>
      </c>
      <c r="C87" s="287"/>
      <c r="D87" s="244"/>
      <c r="E87" s="278">
        <v>26881061.699999999</v>
      </c>
      <c r="F87" s="279">
        <v>144.4</v>
      </c>
      <c r="G87" s="280">
        <v>127.6</v>
      </c>
      <c r="H87" s="279">
        <v>97.4</v>
      </c>
      <c r="I87" s="281">
        <v>27.8</v>
      </c>
      <c r="J87" s="279">
        <v>219.7</v>
      </c>
      <c r="K87" s="278">
        <v>426.4</v>
      </c>
      <c r="L87" s="279" t="s">
        <v>106</v>
      </c>
      <c r="M87" s="278">
        <v>31.8</v>
      </c>
      <c r="N87" s="279">
        <v>161.19999999999999</v>
      </c>
      <c r="O87" s="278">
        <v>47.1</v>
      </c>
      <c r="P87" s="279">
        <v>67.900000000000006</v>
      </c>
      <c r="Q87" s="243"/>
      <c r="R87" s="289" t="s">
        <v>245</v>
      </c>
    </row>
    <row r="88" spans="1:18" x14ac:dyDescent="0.5">
      <c r="A88" s="243"/>
      <c r="B88" s="287" t="s">
        <v>53</v>
      </c>
      <c r="C88" s="287"/>
      <c r="D88" s="244"/>
      <c r="E88" s="278">
        <v>202025046.40000001</v>
      </c>
      <c r="F88" s="279">
        <v>1085.4000000000001</v>
      </c>
      <c r="G88" s="280">
        <v>1058.5999999999999</v>
      </c>
      <c r="H88" s="279">
        <v>815.7</v>
      </c>
      <c r="I88" s="281">
        <v>283.2</v>
      </c>
      <c r="J88" s="279">
        <v>1408.7</v>
      </c>
      <c r="K88" s="278">
        <v>3015.1</v>
      </c>
      <c r="L88" s="279" t="s">
        <v>106</v>
      </c>
      <c r="M88" s="278">
        <v>574.20000000000005</v>
      </c>
      <c r="N88" s="279">
        <v>1431.5</v>
      </c>
      <c r="O88" s="278">
        <v>588.1</v>
      </c>
      <c r="P88" s="279">
        <v>478.1</v>
      </c>
      <c r="Q88" s="243"/>
      <c r="R88" s="289" t="s">
        <v>246</v>
      </c>
    </row>
    <row r="89" spans="1:18" x14ac:dyDescent="0.5">
      <c r="A89" s="292"/>
      <c r="B89" s="293" t="s">
        <v>3</v>
      </c>
      <c r="C89" s="235"/>
      <c r="D89" s="244"/>
      <c r="E89" s="278" t="s">
        <v>107</v>
      </c>
      <c r="F89" s="279" t="s">
        <v>107</v>
      </c>
      <c r="G89" s="280" t="s">
        <v>107</v>
      </c>
      <c r="H89" s="279" t="s">
        <v>107</v>
      </c>
      <c r="I89" s="281" t="s">
        <v>107</v>
      </c>
      <c r="J89" s="279" t="s">
        <v>107</v>
      </c>
      <c r="K89" s="278" t="s">
        <v>107</v>
      </c>
      <c r="L89" s="279" t="s">
        <v>107</v>
      </c>
      <c r="M89" s="278" t="s">
        <v>107</v>
      </c>
      <c r="N89" s="279" t="s">
        <v>107</v>
      </c>
      <c r="O89" s="278" t="s">
        <v>107</v>
      </c>
      <c r="P89" s="279" t="s">
        <v>107</v>
      </c>
      <c r="Q89" s="243"/>
      <c r="R89" s="290" t="s">
        <v>247</v>
      </c>
    </row>
    <row r="90" spans="1:18" x14ac:dyDescent="0.5">
      <c r="A90" s="292"/>
      <c r="B90" s="293" t="s">
        <v>52</v>
      </c>
      <c r="C90" s="235"/>
      <c r="D90" s="244"/>
      <c r="E90" s="278">
        <v>14798819.699999999</v>
      </c>
      <c r="F90" s="279">
        <v>79.5</v>
      </c>
      <c r="G90" s="280">
        <v>18.2</v>
      </c>
      <c r="H90" s="279">
        <v>55.4</v>
      </c>
      <c r="I90" s="281">
        <v>11.1</v>
      </c>
      <c r="J90" s="279">
        <v>108.1</v>
      </c>
      <c r="K90" s="278">
        <v>412.9</v>
      </c>
      <c r="L90" s="279" t="s">
        <v>106</v>
      </c>
      <c r="M90" s="278">
        <v>32.5</v>
      </c>
      <c r="N90" s="279">
        <v>58</v>
      </c>
      <c r="O90" s="278" t="s">
        <v>106</v>
      </c>
      <c r="P90" s="279">
        <v>51.9</v>
      </c>
      <c r="Q90" s="243"/>
      <c r="R90" s="290" t="s">
        <v>248</v>
      </c>
    </row>
    <row r="91" spans="1:18" x14ac:dyDescent="0.5">
      <c r="A91" s="292"/>
      <c r="B91" s="293" t="s">
        <v>51</v>
      </c>
      <c r="C91" s="235"/>
      <c r="D91" s="244"/>
      <c r="E91" s="278">
        <v>58477068.600000001</v>
      </c>
      <c r="F91" s="279">
        <v>314.2</v>
      </c>
      <c r="G91" s="280">
        <v>240.4</v>
      </c>
      <c r="H91" s="279">
        <v>218</v>
      </c>
      <c r="I91" s="281">
        <v>92.3</v>
      </c>
      <c r="J91" s="279">
        <v>501.1</v>
      </c>
      <c r="K91" s="278">
        <v>751.6</v>
      </c>
      <c r="L91" s="279" t="s">
        <v>106</v>
      </c>
      <c r="M91" s="278">
        <v>180.8</v>
      </c>
      <c r="N91" s="279">
        <v>314.8</v>
      </c>
      <c r="O91" s="278">
        <v>156</v>
      </c>
      <c r="P91" s="279">
        <v>228.3</v>
      </c>
      <c r="Q91" s="243"/>
      <c r="R91" s="290" t="s">
        <v>249</v>
      </c>
    </row>
    <row r="92" spans="1:18" x14ac:dyDescent="0.5">
      <c r="A92" s="285">
        <v>9</v>
      </c>
      <c r="B92" s="294" t="s">
        <v>50</v>
      </c>
      <c r="C92" s="294"/>
      <c r="D92" s="244"/>
      <c r="E92" s="278">
        <v>21814691.899999999</v>
      </c>
      <c r="F92" s="279">
        <v>117.2</v>
      </c>
      <c r="G92" s="280">
        <v>92.8</v>
      </c>
      <c r="H92" s="279">
        <v>105.1</v>
      </c>
      <c r="I92" s="281">
        <v>8.6999999999999993</v>
      </c>
      <c r="J92" s="279">
        <v>125.8</v>
      </c>
      <c r="K92" s="278">
        <v>344.1</v>
      </c>
      <c r="L92" s="279" t="s">
        <v>106</v>
      </c>
      <c r="M92" s="278">
        <v>23.9</v>
      </c>
      <c r="N92" s="279">
        <v>123.4</v>
      </c>
      <c r="O92" s="278">
        <v>44.4</v>
      </c>
      <c r="P92" s="279">
        <v>96.5</v>
      </c>
      <c r="Q92" s="243"/>
      <c r="R92" s="295" t="s">
        <v>250</v>
      </c>
    </row>
    <row r="93" spans="1:18" x14ac:dyDescent="0.5">
      <c r="A93" s="285">
        <v>10</v>
      </c>
      <c r="B93" s="294" t="s">
        <v>49</v>
      </c>
      <c r="C93" s="294"/>
      <c r="D93" s="244"/>
      <c r="E93" s="278">
        <v>42518906</v>
      </c>
      <c r="F93" s="279">
        <v>228.4</v>
      </c>
      <c r="G93" s="280">
        <v>207.7</v>
      </c>
      <c r="H93" s="279">
        <v>201.1</v>
      </c>
      <c r="I93" s="281">
        <v>116.2</v>
      </c>
      <c r="J93" s="279">
        <v>293.5</v>
      </c>
      <c r="K93" s="278">
        <v>292.10000000000002</v>
      </c>
      <c r="L93" s="279" t="s">
        <v>106</v>
      </c>
      <c r="M93" s="278">
        <v>105.5</v>
      </c>
      <c r="N93" s="279">
        <v>217.5</v>
      </c>
      <c r="O93" s="278">
        <v>317.7</v>
      </c>
      <c r="P93" s="279">
        <v>226.1</v>
      </c>
      <c r="Q93" s="243"/>
      <c r="R93" s="295" t="s">
        <v>251</v>
      </c>
    </row>
    <row r="94" spans="1:18" x14ac:dyDescent="0.5">
      <c r="A94" s="292"/>
      <c r="B94" s="296"/>
      <c r="C94" s="294"/>
      <c r="D94" s="244"/>
      <c r="E94" s="278" t="s">
        <v>107</v>
      </c>
      <c r="F94" s="279" t="s">
        <v>107</v>
      </c>
      <c r="G94" s="280" t="s">
        <v>107</v>
      </c>
      <c r="H94" s="279" t="s">
        <v>107</v>
      </c>
      <c r="I94" s="281" t="s">
        <v>107</v>
      </c>
      <c r="J94" s="279" t="s">
        <v>107</v>
      </c>
      <c r="K94" s="278" t="s">
        <v>107</v>
      </c>
      <c r="L94" s="279" t="s">
        <v>107</v>
      </c>
      <c r="M94" s="278" t="s">
        <v>107</v>
      </c>
      <c r="N94" s="279" t="s">
        <v>107</v>
      </c>
      <c r="O94" s="278" t="s">
        <v>107</v>
      </c>
      <c r="P94" s="279" t="s">
        <v>107</v>
      </c>
      <c r="Q94" s="243"/>
      <c r="R94" s="295" t="s">
        <v>252</v>
      </c>
    </row>
    <row r="95" spans="1:18" x14ac:dyDescent="0.5">
      <c r="A95" s="292"/>
      <c r="B95" s="300" t="s">
        <v>48</v>
      </c>
      <c r="C95" s="293"/>
      <c r="D95" s="244"/>
      <c r="E95" s="278">
        <v>2419108.2000000002</v>
      </c>
      <c r="F95" s="279">
        <v>13</v>
      </c>
      <c r="G95" s="280">
        <v>1.1000000000000001</v>
      </c>
      <c r="H95" s="279" t="s">
        <v>106</v>
      </c>
      <c r="I95" s="281" t="s">
        <v>106</v>
      </c>
      <c r="J95" s="279">
        <v>53.8</v>
      </c>
      <c r="K95" s="278">
        <v>15.7</v>
      </c>
      <c r="L95" s="279" t="s">
        <v>106</v>
      </c>
      <c r="M95" s="278" t="s">
        <v>106</v>
      </c>
      <c r="N95" s="279" t="s">
        <v>106</v>
      </c>
      <c r="O95" s="278">
        <v>151.69999999999999</v>
      </c>
      <c r="P95" s="279" t="s">
        <v>106</v>
      </c>
      <c r="Q95" s="243"/>
      <c r="R95" s="290" t="s">
        <v>253</v>
      </c>
    </row>
    <row r="96" spans="1:18" x14ac:dyDescent="0.5">
      <c r="A96" s="292"/>
      <c r="B96" s="293" t="s">
        <v>11</v>
      </c>
      <c r="C96" s="293"/>
      <c r="D96" s="244"/>
      <c r="E96" s="278" t="s">
        <v>107</v>
      </c>
      <c r="F96" s="279" t="s">
        <v>107</v>
      </c>
      <c r="G96" s="280" t="s">
        <v>107</v>
      </c>
      <c r="H96" s="279" t="s">
        <v>107</v>
      </c>
      <c r="I96" s="281" t="s">
        <v>107</v>
      </c>
      <c r="J96" s="279" t="s">
        <v>107</v>
      </c>
      <c r="K96" s="278" t="s">
        <v>107</v>
      </c>
      <c r="L96" s="279" t="s">
        <v>107</v>
      </c>
      <c r="M96" s="278" t="s">
        <v>107</v>
      </c>
      <c r="N96" s="279" t="s">
        <v>107</v>
      </c>
      <c r="O96" s="278" t="s">
        <v>107</v>
      </c>
      <c r="P96" s="279" t="s">
        <v>107</v>
      </c>
      <c r="Q96" s="243"/>
      <c r="R96" s="290" t="s">
        <v>254</v>
      </c>
    </row>
    <row r="97" spans="1:18" x14ac:dyDescent="0.5">
      <c r="A97" s="292"/>
      <c r="B97" s="293" t="s">
        <v>47</v>
      </c>
      <c r="C97" s="293"/>
      <c r="D97" s="244"/>
      <c r="E97" s="278">
        <v>1261083.8999999999</v>
      </c>
      <c r="F97" s="279">
        <v>6.8</v>
      </c>
      <c r="G97" s="280">
        <v>3.4</v>
      </c>
      <c r="H97" s="279">
        <v>1.2</v>
      </c>
      <c r="I97" s="281">
        <v>0.6</v>
      </c>
      <c r="J97" s="279">
        <v>7.4</v>
      </c>
      <c r="K97" s="278">
        <v>37.6</v>
      </c>
      <c r="L97" s="279" t="s">
        <v>106</v>
      </c>
      <c r="M97" s="278">
        <v>4.5</v>
      </c>
      <c r="N97" s="279">
        <v>11.1</v>
      </c>
      <c r="O97" s="278" t="s">
        <v>106</v>
      </c>
      <c r="P97" s="279">
        <v>3.5</v>
      </c>
      <c r="Q97" s="243"/>
      <c r="R97" s="290"/>
    </row>
    <row r="98" spans="1:18" x14ac:dyDescent="0.5">
      <c r="A98" s="292"/>
      <c r="B98" s="293" t="s">
        <v>46</v>
      </c>
      <c r="C98" s="293"/>
      <c r="D98" s="244"/>
      <c r="E98" s="278" t="s">
        <v>106</v>
      </c>
      <c r="F98" s="279" t="s">
        <v>106</v>
      </c>
      <c r="G98" s="280" t="s">
        <v>106</v>
      </c>
      <c r="H98" s="279" t="s">
        <v>106</v>
      </c>
      <c r="I98" s="281" t="s">
        <v>106</v>
      </c>
      <c r="J98" s="279" t="s">
        <v>106</v>
      </c>
      <c r="K98" s="278" t="s">
        <v>106</v>
      </c>
      <c r="L98" s="279" t="s">
        <v>106</v>
      </c>
      <c r="M98" s="278" t="s">
        <v>106</v>
      </c>
      <c r="N98" s="279" t="s">
        <v>106</v>
      </c>
      <c r="O98" s="278" t="s">
        <v>106</v>
      </c>
      <c r="P98" s="279" t="s">
        <v>106</v>
      </c>
      <c r="Q98" s="243"/>
      <c r="R98" s="290" t="s">
        <v>255</v>
      </c>
    </row>
    <row r="99" spans="1:18" x14ac:dyDescent="0.5">
      <c r="A99" s="292"/>
      <c r="B99" s="293" t="s">
        <v>13</v>
      </c>
      <c r="C99" s="293"/>
      <c r="D99" s="244"/>
      <c r="E99" s="278" t="s">
        <v>107</v>
      </c>
      <c r="F99" s="279" t="s">
        <v>107</v>
      </c>
      <c r="G99" s="280" t="s">
        <v>107</v>
      </c>
      <c r="H99" s="279" t="s">
        <v>107</v>
      </c>
      <c r="I99" s="281" t="s">
        <v>107</v>
      </c>
      <c r="J99" s="279" t="s">
        <v>107</v>
      </c>
      <c r="K99" s="278" t="s">
        <v>107</v>
      </c>
      <c r="L99" s="279" t="s">
        <v>107</v>
      </c>
      <c r="M99" s="278" t="s">
        <v>107</v>
      </c>
      <c r="N99" s="279" t="s">
        <v>107</v>
      </c>
      <c r="O99" s="278" t="s">
        <v>107</v>
      </c>
      <c r="P99" s="279" t="s">
        <v>107</v>
      </c>
      <c r="Q99" s="243"/>
      <c r="R99" s="290" t="s">
        <v>256</v>
      </c>
    </row>
    <row r="100" spans="1:18" x14ac:dyDescent="0.5">
      <c r="A100" s="292"/>
      <c r="B100" s="293" t="s">
        <v>45</v>
      </c>
      <c r="C100" s="293"/>
      <c r="D100" s="244"/>
      <c r="E100" s="278">
        <v>38838713.799999997</v>
      </c>
      <c r="F100" s="279">
        <v>208.7</v>
      </c>
      <c r="G100" s="280">
        <v>203.2</v>
      </c>
      <c r="H100" s="279">
        <v>199.9</v>
      </c>
      <c r="I100" s="281">
        <v>115.6</v>
      </c>
      <c r="J100" s="279">
        <v>232.3</v>
      </c>
      <c r="K100" s="278">
        <v>238.8</v>
      </c>
      <c r="L100" s="279" t="s">
        <v>106</v>
      </c>
      <c r="M100" s="278">
        <v>101.1</v>
      </c>
      <c r="N100" s="279">
        <v>206.3</v>
      </c>
      <c r="O100" s="278">
        <v>166</v>
      </c>
      <c r="P100" s="279">
        <v>222.6</v>
      </c>
      <c r="Q100" s="243"/>
      <c r="R100" s="290"/>
    </row>
    <row r="101" spans="1:18" x14ac:dyDescent="0.5">
      <c r="A101" s="285">
        <v>11</v>
      </c>
      <c r="B101" s="294" t="s">
        <v>12</v>
      </c>
      <c r="C101" s="293"/>
      <c r="D101" s="244"/>
      <c r="E101" s="278" t="s">
        <v>107</v>
      </c>
      <c r="F101" s="279" t="s">
        <v>107</v>
      </c>
      <c r="G101" s="280" t="s">
        <v>107</v>
      </c>
      <c r="H101" s="279" t="s">
        <v>107</v>
      </c>
      <c r="I101" s="281" t="s">
        <v>107</v>
      </c>
      <c r="J101" s="279" t="s">
        <v>107</v>
      </c>
      <c r="K101" s="278" t="s">
        <v>107</v>
      </c>
      <c r="L101" s="279" t="s">
        <v>107</v>
      </c>
      <c r="M101" s="278" t="s">
        <v>107</v>
      </c>
      <c r="N101" s="279" t="s">
        <v>107</v>
      </c>
      <c r="O101" s="278" t="s">
        <v>107</v>
      </c>
      <c r="P101" s="279" t="s">
        <v>107</v>
      </c>
      <c r="Q101" s="243"/>
      <c r="R101" s="290"/>
    </row>
    <row r="102" spans="1:18" x14ac:dyDescent="0.5">
      <c r="A102" s="243"/>
      <c r="B102" s="264" t="s">
        <v>43</v>
      </c>
      <c r="C102" s="264"/>
      <c r="D102" s="244"/>
      <c r="E102" s="278">
        <v>19603985.5</v>
      </c>
      <c r="F102" s="279">
        <v>105.3</v>
      </c>
      <c r="G102" s="280">
        <v>201.5</v>
      </c>
      <c r="H102" s="279">
        <v>100.1</v>
      </c>
      <c r="I102" s="281">
        <v>11.1</v>
      </c>
      <c r="J102" s="279">
        <v>55.6</v>
      </c>
      <c r="K102" s="278">
        <v>22.7</v>
      </c>
      <c r="L102" s="279" t="s">
        <v>106</v>
      </c>
      <c r="M102" s="278" t="s">
        <v>106</v>
      </c>
      <c r="N102" s="279">
        <v>21.6</v>
      </c>
      <c r="O102" s="278">
        <v>1016.9</v>
      </c>
      <c r="P102" s="279">
        <v>54.6</v>
      </c>
      <c r="Q102" s="243"/>
      <c r="R102" s="295" t="s">
        <v>257</v>
      </c>
    </row>
    <row r="103" spans="1:18" x14ac:dyDescent="0.5">
      <c r="A103" s="243"/>
      <c r="B103" s="264"/>
      <c r="C103" s="264"/>
      <c r="D103" s="244"/>
      <c r="E103" s="278" t="s">
        <v>107</v>
      </c>
      <c r="F103" s="279" t="s">
        <v>107</v>
      </c>
      <c r="G103" s="280" t="s">
        <v>107</v>
      </c>
      <c r="H103" s="279" t="s">
        <v>107</v>
      </c>
      <c r="I103" s="281" t="s">
        <v>107</v>
      </c>
      <c r="J103" s="279" t="s">
        <v>107</v>
      </c>
      <c r="K103" s="278" t="s">
        <v>107</v>
      </c>
      <c r="L103" s="279" t="s">
        <v>107</v>
      </c>
      <c r="M103" s="278" t="s">
        <v>107</v>
      </c>
      <c r="N103" s="279" t="s">
        <v>107</v>
      </c>
      <c r="O103" s="278" t="s">
        <v>107</v>
      </c>
      <c r="P103" s="279" t="s">
        <v>107</v>
      </c>
      <c r="Q103" s="243"/>
      <c r="R103" s="257"/>
    </row>
    <row r="104" spans="1:18" x14ac:dyDescent="0.5">
      <c r="A104" s="235"/>
      <c r="B104" s="264"/>
      <c r="C104" s="264"/>
      <c r="D104" s="284"/>
      <c r="E104" s="278"/>
      <c r="F104" s="278"/>
      <c r="G104" s="278"/>
      <c r="H104" s="278"/>
      <c r="I104" s="278"/>
      <c r="J104" s="278"/>
      <c r="K104" s="278"/>
      <c r="L104" s="278"/>
      <c r="M104" s="278"/>
      <c r="N104" s="278"/>
      <c r="O104" s="278"/>
      <c r="P104" s="278"/>
      <c r="Q104" s="235"/>
      <c r="R104" s="264"/>
    </row>
    <row r="105" spans="1:18" x14ac:dyDescent="0.5">
      <c r="A105" s="235"/>
      <c r="B105" s="264"/>
      <c r="C105" s="264"/>
      <c r="D105" s="284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35"/>
      <c r="R105" s="264"/>
    </row>
    <row r="106" spans="1:18" x14ac:dyDescent="0.5">
      <c r="A106" s="235"/>
      <c r="B106" s="264"/>
      <c r="C106" s="264"/>
      <c r="D106" s="284"/>
      <c r="E106" s="278"/>
      <c r="F106" s="278"/>
      <c r="G106" s="278"/>
      <c r="H106" s="278"/>
      <c r="I106" s="278"/>
      <c r="J106" s="278"/>
      <c r="K106" s="278"/>
      <c r="L106" s="278"/>
      <c r="M106" s="278"/>
      <c r="N106" s="278"/>
      <c r="O106" s="278"/>
      <c r="P106" s="278"/>
      <c r="Q106" s="235"/>
      <c r="R106" s="264"/>
    </row>
    <row r="107" spans="1:18" x14ac:dyDescent="0.5">
      <c r="A107" s="235"/>
      <c r="B107" s="264"/>
      <c r="C107" s="264"/>
      <c r="D107" s="284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35"/>
      <c r="R107" s="264"/>
    </row>
    <row r="108" spans="1:18" x14ac:dyDescent="0.5">
      <c r="A108" s="235"/>
      <c r="B108" s="264"/>
      <c r="C108" s="264"/>
      <c r="D108" s="284"/>
      <c r="E108" s="278"/>
      <c r="F108" s="278"/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Q108" s="235"/>
      <c r="R108" s="264"/>
    </row>
    <row r="109" spans="1:18" x14ac:dyDescent="0.5">
      <c r="A109" s="235"/>
      <c r="B109" s="264"/>
      <c r="C109" s="264"/>
      <c r="D109" s="284"/>
      <c r="E109" s="278"/>
      <c r="F109" s="278"/>
      <c r="G109" s="278"/>
      <c r="H109" s="278"/>
      <c r="I109" s="278"/>
      <c r="J109" s="278"/>
      <c r="K109" s="278"/>
      <c r="L109" s="278"/>
      <c r="M109" s="278"/>
      <c r="N109" s="278"/>
      <c r="O109" s="278"/>
      <c r="P109" s="278"/>
      <c r="Q109" s="235"/>
      <c r="R109" s="264"/>
    </row>
    <row r="110" spans="1:18" x14ac:dyDescent="0.5">
      <c r="A110" s="235"/>
      <c r="B110" s="264"/>
      <c r="C110" s="264"/>
      <c r="D110" s="284"/>
      <c r="E110" s="278"/>
      <c r="F110" s="278"/>
      <c r="G110" s="278"/>
      <c r="H110" s="278"/>
      <c r="I110" s="278"/>
      <c r="J110" s="278"/>
      <c r="K110" s="278"/>
      <c r="L110" s="278"/>
      <c r="M110" s="278"/>
      <c r="N110" s="278"/>
      <c r="O110" s="278"/>
      <c r="P110" s="278"/>
      <c r="Q110" s="235"/>
      <c r="R110" s="264"/>
    </row>
    <row r="111" spans="1:18" x14ac:dyDescent="0.5">
      <c r="A111" s="235"/>
      <c r="B111" s="264"/>
      <c r="C111" s="264"/>
      <c r="D111" s="284"/>
      <c r="E111" s="278"/>
      <c r="F111" s="278"/>
      <c r="G111" s="278"/>
      <c r="H111" s="278"/>
      <c r="I111" s="278"/>
      <c r="J111" s="278"/>
      <c r="K111" s="278"/>
      <c r="L111" s="278"/>
      <c r="M111" s="278"/>
      <c r="N111" s="278"/>
      <c r="O111" s="278"/>
      <c r="P111" s="278"/>
      <c r="Q111" s="235"/>
      <c r="R111" s="264"/>
    </row>
    <row r="112" spans="1:18" x14ac:dyDescent="0.5">
      <c r="A112" s="235"/>
      <c r="B112" s="264"/>
      <c r="C112" s="264"/>
      <c r="D112" s="284"/>
      <c r="E112" s="278"/>
      <c r="F112" s="278"/>
      <c r="G112" s="278"/>
      <c r="H112" s="278"/>
      <c r="I112" s="278"/>
      <c r="J112" s="278"/>
      <c r="K112" s="278"/>
      <c r="L112" s="278"/>
      <c r="M112" s="278"/>
      <c r="N112" s="278"/>
      <c r="O112" s="278"/>
      <c r="P112" s="278"/>
      <c r="Q112" s="235"/>
      <c r="R112" s="264"/>
    </row>
    <row r="113" spans="1:20" x14ac:dyDescent="0.5">
      <c r="A113" s="235"/>
      <c r="B113" s="264"/>
      <c r="C113" s="264"/>
      <c r="D113" s="284"/>
      <c r="E113" s="278"/>
      <c r="F113" s="278"/>
      <c r="G113" s="278"/>
      <c r="H113" s="278"/>
      <c r="I113" s="278"/>
      <c r="J113" s="278"/>
      <c r="K113" s="278"/>
      <c r="L113" s="278"/>
      <c r="M113" s="278"/>
      <c r="N113" s="278"/>
      <c r="O113" s="278"/>
      <c r="P113" s="278"/>
      <c r="Q113" s="235"/>
      <c r="R113" s="264"/>
      <c r="S113" s="231"/>
      <c r="T113" s="231"/>
    </row>
    <row r="114" spans="1:20" x14ac:dyDescent="0.5">
      <c r="A114" s="235"/>
      <c r="B114" s="264"/>
      <c r="C114" s="264"/>
      <c r="D114" s="284"/>
      <c r="E114" s="278"/>
      <c r="F114" s="278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Q114" s="235"/>
      <c r="R114" s="264"/>
      <c r="S114" s="231"/>
      <c r="T114" s="231"/>
    </row>
    <row r="115" spans="1:20" x14ac:dyDescent="0.5">
      <c r="A115" s="235"/>
      <c r="B115" s="264"/>
      <c r="C115" s="264"/>
      <c r="D115" s="284"/>
      <c r="E115" s="278"/>
      <c r="F115" s="278"/>
      <c r="G115" s="278"/>
      <c r="H115" s="278"/>
      <c r="I115" s="278"/>
      <c r="J115" s="278"/>
      <c r="K115" s="278"/>
      <c r="L115" s="278"/>
      <c r="M115" s="278"/>
      <c r="N115" s="278"/>
      <c r="O115" s="278"/>
      <c r="P115" s="278"/>
      <c r="Q115" s="235"/>
      <c r="R115" s="264"/>
      <c r="S115" s="231"/>
      <c r="T115" s="231"/>
    </row>
    <row r="116" spans="1:20" x14ac:dyDescent="0.5">
      <c r="A116" s="235"/>
      <c r="B116" s="264"/>
      <c r="C116" s="264"/>
      <c r="D116" s="284"/>
      <c r="E116" s="278"/>
      <c r="F116" s="278"/>
      <c r="G116" s="278"/>
      <c r="H116" s="278"/>
      <c r="I116" s="278"/>
      <c r="J116" s="278"/>
      <c r="K116" s="278"/>
      <c r="L116" s="278"/>
      <c r="M116" s="278"/>
      <c r="N116" s="278"/>
      <c r="O116" s="278"/>
      <c r="P116" s="278"/>
      <c r="Q116" s="235"/>
      <c r="R116" s="264"/>
      <c r="S116" s="231"/>
      <c r="T116" s="231"/>
    </row>
    <row r="117" spans="1:20" x14ac:dyDescent="0.5">
      <c r="A117" s="680" t="s">
        <v>224</v>
      </c>
      <c r="B117" s="680"/>
      <c r="C117" s="680"/>
      <c r="D117" s="680"/>
      <c r="E117" s="680"/>
      <c r="F117" s="680"/>
      <c r="G117" s="680"/>
      <c r="H117" s="680"/>
      <c r="I117" s="231"/>
      <c r="J117" s="231"/>
      <c r="K117" s="231"/>
      <c r="L117" s="231"/>
      <c r="M117" s="231"/>
      <c r="N117" s="246"/>
      <c r="O117" s="247"/>
      <c r="P117" s="231"/>
      <c r="Q117" s="231"/>
      <c r="R117" s="245"/>
      <c r="S117" s="231"/>
      <c r="T117" s="231"/>
    </row>
    <row r="118" spans="1:20" x14ac:dyDescent="0.5">
      <c r="A118" s="680" t="s">
        <v>225</v>
      </c>
      <c r="B118" s="680"/>
      <c r="C118" s="680"/>
      <c r="D118" s="680"/>
      <c r="E118" s="680"/>
      <c r="F118" s="680"/>
      <c r="G118" s="680"/>
      <c r="H118" s="680"/>
      <c r="I118" s="231"/>
      <c r="J118" s="231"/>
      <c r="K118" s="231"/>
      <c r="L118" s="231"/>
      <c r="M118" s="231"/>
      <c r="N118" s="247"/>
      <c r="O118" s="231"/>
      <c r="P118" s="231"/>
      <c r="Q118" s="231"/>
      <c r="R118" s="231"/>
      <c r="S118" s="687"/>
      <c r="T118" s="687"/>
    </row>
    <row r="119" spans="1:20" x14ac:dyDescent="0.5">
      <c r="A119" s="245"/>
      <c r="B119" s="231"/>
      <c r="C119" s="231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49"/>
      <c r="O119" s="249"/>
      <c r="P119" s="231"/>
      <c r="Q119" s="231"/>
      <c r="R119" s="248" t="s">
        <v>133</v>
      </c>
      <c r="S119" s="231"/>
      <c r="T119" s="231"/>
    </row>
    <row r="120" spans="1:20" x14ac:dyDescent="0.5">
      <c r="A120" s="250"/>
      <c r="B120" s="232"/>
      <c r="C120" s="250"/>
      <c r="D120" s="233"/>
      <c r="E120" s="234"/>
      <c r="F120" s="234"/>
      <c r="G120" s="234"/>
      <c r="H120" s="234"/>
      <c r="I120" s="234"/>
      <c r="J120" s="234"/>
      <c r="K120" s="234"/>
      <c r="L120" s="234"/>
      <c r="M120" s="234"/>
      <c r="N120" s="231"/>
      <c r="O120" s="231"/>
      <c r="P120" s="234"/>
      <c r="Q120" s="250"/>
      <c r="R120" s="235"/>
      <c r="S120" s="231"/>
      <c r="T120" s="231"/>
    </row>
    <row r="121" spans="1:20" x14ac:dyDescent="0.5">
      <c r="A121" s="236"/>
      <c r="B121" s="237"/>
      <c r="C121" s="237"/>
      <c r="D121" s="238"/>
      <c r="E121" s="239"/>
      <c r="F121" s="240"/>
      <c r="G121" s="678" t="s">
        <v>134</v>
      </c>
      <c r="H121" s="688"/>
      <c r="I121" s="679"/>
      <c r="J121" s="241" t="s">
        <v>135</v>
      </c>
      <c r="K121" s="688" t="s">
        <v>136</v>
      </c>
      <c r="L121" s="688"/>
      <c r="M121" s="688"/>
      <c r="N121" s="688"/>
      <c r="O121" s="688"/>
      <c r="P121" s="241" t="s">
        <v>137</v>
      </c>
      <c r="Q121" s="236"/>
      <c r="R121" s="242" t="s">
        <v>107</v>
      </c>
      <c r="S121" s="231"/>
      <c r="T121" s="231"/>
    </row>
    <row r="122" spans="1:20" x14ac:dyDescent="0.5">
      <c r="A122" s="243" t="s">
        <v>107</v>
      </c>
      <c r="B122" s="235"/>
      <c r="C122" s="235"/>
      <c r="D122" s="244"/>
      <c r="E122" s="676" t="s">
        <v>103</v>
      </c>
      <c r="F122" s="677"/>
      <c r="G122" s="685" t="s">
        <v>138</v>
      </c>
      <c r="H122" s="689"/>
      <c r="I122" s="686"/>
      <c r="J122" s="255" t="s">
        <v>139</v>
      </c>
      <c r="K122" s="689" t="s">
        <v>140</v>
      </c>
      <c r="L122" s="689"/>
      <c r="M122" s="689"/>
      <c r="N122" s="689"/>
      <c r="O122" s="689"/>
      <c r="P122" s="255" t="s">
        <v>141</v>
      </c>
      <c r="Q122" s="243"/>
      <c r="R122" s="256" t="s">
        <v>107</v>
      </c>
      <c r="S122" s="231"/>
      <c r="T122" s="231"/>
    </row>
    <row r="123" spans="1:20" x14ac:dyDescent="0.5">
      <c r="A123" s="243"/>
      <c r="B123" s="235"/>
      <c r="C123" s="235"/>
      <c r="D123" s="244"/>
      <c r="E123" s="676" t="s">
        <v>142</v>
      </c>
      <c r="F123" s="677"/>
      <c r="G123" s="678" t="s">
        <v>143</v>
      </c>
      <c r="H123" s="679"/>
      <c r="I123" s="252" t="s">
        <v>144</v>
      </c>
      <c r="J123" s="255" t="s">
        <v>145</v>
      </c>
      <c r="K123" s="249" t="s">
        <v>146</v>
      </c>
      <c r="L123" s="241" t="s">
        <v>147</v>
      </c>
      <c r="M123" s="249" t="s">
        <v>147</v>
      </c>
      <c r="N123" s="241" t="s">
        <v>148</v>
      </c>
      <c r="O123" s="249" t="s">
        <v>146</v>
      </c>
      <c r="P123" s="255" t="s">
        <v>149</v>
      </c>
      <c r="Q123" s="243"/>
      <c r="R123" s="257" t="s">
        <v>107</v>
      </c>
      <c r="S123" s="231"/>
      <c r="T123" s="231"/>
    </row>
    <row r="124" spans="1:20" x14ac:dyDescent="0.5">
      <c r="A124" s="243"/>
      <c r="B124" s="235"/>
      <c r="C124" s="235"/>
      <c r="D124" s="244"/>
      <c r="E124" s="253"/>
      <c r="F124" s="254"/>
      <c r="G124" s="685" t="s">
        <v>150</v>
      </c>
      <c r="H124" s="686"/>
      <c r="I124" s="252" t="s">
        <v>151</v>
      </c>
      <c r="J124" s="255" t="s">
        <v>152</v>
      </c>
      <c r="K124" s="249" t="s">
        <v>153</v>
      </c>
      <c r="L124" s="255" t="s">
        <v>154</v>
      </c>
      <c r="M124" s="249" t="s">
        <v>155</v>
      </c>
      <c r="N124" s="255" t="s">
        <v>156</v>
      </c>
      <c r="O124" s="249" t="s">
        <v>157</v>
      </c>
      <c r="P124" s="255" t="s">
        <v>158</v>
      </c>
      <c r="Q124" s="243"/>
      <c r="R124" s="256"/>
      <c r="S124" s="231"/>
      <c r="T124" s="231"/>
    </row>
    <row r="125" spans="1:20" x14ac:dyDescent="0.5">
      <c r="A125" s="676" t="s">
        <v>1</v>
      </c>
      <c r="B125" s="681"/>
      <c r="C125" s="681"/>
      <c r="D125" s="677"/>
      <c r="E125" s="249" t="s">
        <v>15</v>
      </c>
      <c r="F125" s="241" t="s">
        <v>16</v>
      </c>
      <c r="G125" s="251" t="s">
        <v>159</v>
      </c>
      <c r="H125" s="241" t="s">
        <v>160</v>
      </c>
      <c r="I125" s="252" t="s">
        <v>161</v>
      </c>
      <c r="J125" s="255" t="s">
        <v>162</v>
      </c>
      <c r="K125" s="249" t="s">
        <v>163</v>
      </c>
      <c r="L125" s="255" t="s">
        <v>164</v>
      </c>
      <c r="M125" s="249" t="s">
        <v>165</v>
      </c>
      <c r="N125" s="255" t="s">
        <v>166</v>
      </c>
      <c r="O125" s="249" t="s">
        <v>167</v>
      </c>
      <c r="P125" s="255" t="s">
        <v>168</v>
      </c>
      <c r="Q125" s="243"/>
      <c r="R125" s="252" t="s">
        <v>169</v>
      </c>
      <c r="S125" s="231"/>
      <c r="T125" s="231"/>
    </row>
    <row r="126" spans="1:20" x14ac:dyDescent="0.5">
      <c r="A126" s="243"/>
      <c r="B126" s="235"/>
      <c r="C126" s="235"/>
      <c r="D126" s="244"/>
      <c r="E126" s="249" t="s">
        <v>17</v>
      </c>
      <c r="F126" s="255" t="s">
        <v>0</v>
      </c>
      <c r="G126" s="251" t="s">
        <v>170</v>
      </c>
      <c r="H126" s="255" t="s">
        <v>171</v>
      </c>
      <c r="I126" s="252" t="s">
        <v>172</v>
      </c>
      <c r="J126" s="255" t="s">
        <v>173</v>
      </c>
      <c r="K126" s="249" t="s">
        <v>174</v>
      </c>
      <c r="L126" s="255" t="s">
        <v>175</v>
      </c>
      <c r="M126" s="249" t="s">
        <v>175</v>
      </c>
      <c r="N126" s="255" t="s">
        <v>176</v>
      </c>
      <c r="O126" s="249" t="s">
        <v>177</v>
      </c>
      <c r="P126" s="255" t="s">
        <v>178</v>
      </c>
      <c r="Q126" s="243"/>
      <c r="R126" s="256"/>
      <c r="S126" s="231"/>
      <c r="T126" s="231"/>
    </row>
    <row r="127" spans="1:20" x14ac:dyDescent="0.5">
      <c r="A127" s="243"/>
      <c r="B127" s="235"/>
      <c r="C127" s="235"/>
      <c r="D127" s="244"/>
      <c r="E127" s="249"/>
      <c r="F127" s="255" t="s">
        <v>179</v>
      </c>
      <c r="G127" s="251" t="s">
        <v>180</v>
      </c>
      <c r="H127" s="255" t="s">
        <v>180</v>
      </c>
      <c r="I127" s="252" t="s">
        <v>181</v>
      </c>
      <c r="J127" s="255"/>
      <c r="K127" s="249" t="s">
        <v>182</v>
      </c>
      <c r="L127" s="255"/>
      <c r="M127" s="249"/>
      <c r="N127" s="255" t="s">
        <v>183</v>
      </c>
      <c r="O127" s="249" t="s">
        <v>175</v>
      </c>
      <c r="P127" s="255"/>
      <c r="Q127" s="243"/>
      <c r="R127" s="256"/>
      <c r="S127" s="231"/>
      <c r="T127" s="231"/>
    </row>
    <row r="128" spans="1:20" x14ac:dyDescent="0.5">
      <c r="A128" s="243"/>
      <c r="B128" s="235"/>
      <c r="C128" s="235"/>
      <c r="D128" s="244"/>
      <c r="E128" s="249"/>
      <c r="F128" s="255" t="s">
        <v>184</v>
      </c>
      <c r="G128" s="251" t="s">
        <v>185</v>
      </c>
      <c r="H128" s="255" t="s">
        <v>186</v>
      </c>
      <c r="I128" s="252"/>
      <c r="J128" s="255"/>
      <c r="K128" s="249" t="s">
        <v>187</v>
      </c>
      <c r="L128" s="255"/>
      <c r="M128" s="249"/>
      <c r="N128" s="255" t="s">
        <v>188</v>
      </c>
      <c r="O128" s="249"/>
      <c r="P128" s="255"/>
      <c r="Q128" s="243"/>
      <c r="R128" s="256"/>
      <c r="S128" s="231"/>
      <c r="T128" s="231"/>
    </row>
    <row r="129" spans="1:18" x14ac:dyDescent="0.5">
      <c r="A129" s="243"/>
      <c r="B129" s="235"/>
      <c r="C129" s="235"/>
      <c r="D129" s="244"/>
      <c r="E129" s="249"/>
      <c r="F129" s="255" t="s">
        <v>189</v>
      </c>
      <c r="G129" s="251" t="s">
        <v>190</v>
      </c>
      <c r="H129" s="255" t="s">
        <v>190</v>
      </c>
      <c r="I129" s="252"/>
      <c r="J129" s="255"/>
      <c r="K129" s="249" t="s">
        <v>175</v>
      </c>
      <c r="L129" s="255"/>
      <c r="M129" s="249"/>
      <c r="N129" s="255" t="s">
        <v>175</v>
      </c>
      <c r="O129" s="249"/>
      <c r="P129" s="255"/>
      <c r="Q129" s="243"/>
      <c r="R129" s="256"/>
    </row>
    <row r="130" spans="1:18" x14ac:dyDescent="0.5">
      <c r="A130" s="682">
        <v>1</v>
      </c>
      <c r="B130" s="683"/>
      <c r="C130" s="683"/>
      <c r="D130" s="684"/>
      <c r="E130" s="259">
        <v>2</v>
      </c>
      <c r="F130" s="261">
        <v>3</v>
      </c>
      <c r="G130" s="258">
        <v>4</v>
      </c>
      <c r="H130" s="261">
        <v>5</v>
      </c>
      <c r="I130" s="260">
        <v>6</v>
      </c>
      <c r="J130" s="261">
        <v>7</v>
      </c>
      <c r="K130" s="259">
        <v>8</v>
      </c>
      <c r="L130" s="261">
        <v>9</v>
      </c>
      <c r="M130" s="259">
        <v>10</v>
      </c>
      <c r="N130" s="261">
        <v>11</v>
      </c>
      <c r="O130" s="259">
        <v>12</v>
      </c>
      <c r="P130" s="261">
        <v>13</v>
      </c>
      <c r="Q130" s="262"/>
      <c r="R130" s="260">
        <v>14</v>
      </c>
    </row>
    <row r="131" spans="1:18" x14ac:dyDescent="0.5">
      <c r="A131" s="285">
        <v>12</v>
      </c>
      <c r="B131" s="294" t="s">
        <v>44</v>
      </c>
      <c r="C131" s="294"/>
      <c r="D131" s="244"/>
      <c r="E131" s="278">
        <v>294070152.30000001</v>
      </c>
      <c r="F131" s="279">
        <v>1580</v>
      </c>
      <c r="G131" s="280">
        <v>1096.7</v>
      </c>
      <c r="H131" s="279">
        <v>1936.9</v>
      </c>
      <c r="I131" s="281">
        <v>414.5</v>
      </c>
      <c r="J131" s="279">
        <v>2310</v>
      </c>
      <c r="K131" s="278">
        <v>3916.8</v>
      </c>
      <c r="L131" s="279" t="s">
        <v>106</v>
      </c>
      <c r="M131" s="278">
        <v>648.1</v>
      </c>
      <c r="N131" s="279">
        <v>1379.3</v>
      </c>
      <c r="O131" s="278">
        <v>775.2</v>
      </c>
      <c r="P131" s="279">
        <v>852.2</v>
      </c>
      <c r="Q131" s="243"/>
      <c r="R131" s="295" t="s">
        <v>258</v>
      </c>
    </row>
    <row r="132" spans="1:18" x14ac:dyDescent="0.5">
      <c r="A132" s="292"/>
      <c r="B132" s="293" t="s">
        <v>42</v>
      </c>
      <c r="C132" s="293"/>
      <c r="D132" s="244"/>
      <c r="E132" s="278">
        <v>4127053.9</v>
      </c>
      <c r="F132" s="279">
        <v>22.2</v>
      </c>
      <c r="G132" s="280" t="s">
        <v>106</v>
      </c>
      <c r="H132" s="279" t="s">
        <v>106</v>
      </c>
      <c r="I132" s="281" t="s">
        <v>106</v>
      </c>
      <c r="J132" s="279">
        <v>20.5</v>
      </c>
      <c r="K132" s="278">
        <v>222.6</v>
      </c>
      <c r="L132" s="279" t="s">
        <v>106</v>
      </c>
      <c r="M132" s="278" t="s">
        <v>106</v>
      </c>
      <c r="N132" s="279" t="s">
        <v>106</v>
      </c>
      <c r="O132" s="278" t="s">
        <v>106</v>
      </c>
      <c r="P132" s="279">
        <v>5.8</v>
      </c>
      <c r="Q132" s="243"/>
      <c r="R132" s="290" t="s">
        <v>259</v>
      </c>
    </row>
    <row r="133" spans="1:18" x14ac:dyDescent="0.5">
      <c r="A133" s="292"/>
      <c r="B133" s="293" t="s">
        <v>41</v>
      </c>
      <c r="C133" s="293"/>
      <c r="D133" s="244"/>
      <c r="E133" s="278">
        <v>46339.9</v>
      </c>
      <c r="F133" s="279">
        <v>0.2</v>
      </c>
      <c r="G133" s="280" t="s">
        <v>106</v>
      </c>
      <c r="H133" s="279" t="s">
        <v>106</v>
      </c>
      <c r="I133" s="281" t="s">
        <v>106</v>
      </c>
      <c r="J133" s="279">
        <v>1.5</v>
      </c>
      <c r="K133" s="278" t="s">
        <v>106</v>
      </c>
      <c r="L133" s="279" t="s">
        <v>106</v>
      </c>
      <c r="M133" s="278" t="s">
        <v>106</v>
      </c>
      <c r="N133" s="279" t="s">
        <v>106</v>
      </c>
      <c r="O133" s="278" t="s">
        <v>106</v>
      </c>
      <c r="P133" s="279" t="s">
        <v>106</v>
      </c>
      <c r="Q133" s="243"/>
      <c r="R133" s="290" t="s">
        <v>260</v>
      </c>
    </row>
    <row r="134" spans="1:18" x14ac:dyDescent="0.5">
      <c r="A134" s="292"/>
      <c r="B134" s="293" t="s">
        <v>40</v>
      </c>
      <c r="C134" s="293"/>
      <c r="D134" s="244"/>
      <c r="E134" s="278">
        <v>133675665.59999999</v>
      </c>
      <c r="F134" s="279">
        <v>718.2</v>
      </c>
      <c r="G134" s="280">
        <v>398.3</v>
      </c>
      <c r="H134" s="279">
        <v>1125.3</v>
      </c>
      <c r="I134" s="281">
        <v>89.4</v>
      </c>
      <c r="J134" s="279">
        <v>1290.7</v>
      </c>
      <c r="K134" s="278">
        <v>1807.3</v>
      </c>
      <c r="L134" s="279" t="s">
        <v>106</v>
      </c>
      <c r="M134" s="278" t="s">
        <v>106</v>
      </c>
      <c r="N134" s="279">
        <v>470</v>
      </c>
      <c r="O134" s="278">
        <v>175.1</v>
      </c>
      <c r="P134" s="279">
        <v>215</v>
      </c>
      <c r="Q134" s="243"/>
      <c r="R134" s="290" t="s">
        <v>261</v>
      </c>
    </row>
    <row r="135" spans="1:18" x14ac:dyDescent="0.5">
      <c r="A135" s="292"/>
      <c r="B135" s="293"/>
      <c r="C135" s="293"/>
      <c r="D135" s="244"/>
      <c r="E135" s="278" t="s">
        <v>107</v>
      </c>
      <c r="F135" s="279" t="s">
        <v>107</v>
      </c>
      <c r="G135" s="280" t="s">
        <v>107</v>
      </c>
      <c r="H135" s="279" t="s">
        <v>107</v>
      </c>
      <c r="I135" s="281" t="s">
        <v>107</v>
      </c>
      <c r="J135" s="279" t="s">
        <v>107</v>
      </c>
      <c r="K135" s="278" t="s">
        <v>107</v>
      </c>
      <c r="L135" s="279" t="s">
        <v>107</v>
      </c>
      <c r="M135" s="278" t="s">
        <v>107</v>
      </c>
      <c r="N135" s="279" t="s">
        <v>107</v>
      </c>
      <c r="O135" s="278" t="s">
        <v>107</v>
      </c>
      <c r="P135" s="279" t="s">
        <v>107</v>
      </c>
      <c r="Q135" s="243"/>
      <c r="R135" s="290" t="s">
        <v>262</v>
      </c>
    </row>
    <row r="136" spans="1:18" x14ac:dyDescent="0.5">
      <c r="A136" s="292"/>
      <c r="B136" s="293" t="s">
        <v>39</v>
      </c>
      <c r="C136" s="293"/>
      <c r="D136" s="244"/>
      <c r="E136" s="278">
        <v>268008.59999999998</v>
      </c>
      <c r="F136" s="279">
        <v>1.4</v>
      </c>
      <c r="G136" s="280" t="s">
        <v>106</v>
      </c>
      <c r="H136" s="279">
        <v>2.2000000000000002</v>
      </c>
      <c r="I136" s="281" t="s">
        <v>106</v>
      </c>
      <c r="J136" s="279">
        <v>2.1</v>
      </c>
      <c r="K136" s="278">
        <v>6.2</v>
      </c>
      <c r="L136" s="279" t="s">
        <v>106</v>
      </c>
      <c r="M136" s="278" t="s">
        <v>106</v>
      </c>
      <c r="N136" s="279">
        <v>0.5</v>
      </c>
      <c r="O136" s="278" t="s">
        <v>106</v>
      </c>
      <c r="P136" s="279">
        <v>1.1000000000000001</v>
      </c>
      <c r="Q136" s="243"/>
      <c r="R136" s="290" t="s">
        <v>263</v>
      </c>
    </row>
    <row r="137" spans="1:18" x14ac:dyDescent="0.5">
      <c r="A137" s="292"/>
      <c r="B137" s="293"/>
      <c r="C137" s="293"/>
      <c r="D137" s="244"/>
      <c r="E137" s="278" t="s">
        <v>107</v>
      </c>
      <c r="F137" s="279" t="s">
        <v>107</v>
      </c>
      <c r="G137" s="280" t="s">
        <v>107</v>
      </c>
      <c r="H137" s="279" t="s">
        <v>107</v>
      </c>
      <c r="I137" s="281" t="s">
        <v>107</v>
      </c>
      <c r="J137" s="279" t="s">
        <v>107</v>
      </c>
      <c r="K137" s="278" t="s">
        <v>107</v>
      </c>
      <c r="L137" s="279" t="s">
        <v>107</v>
      </c>
      <c r="M137" s="278" t="s">
        <v>107</v>
      </c>
      <c r="N137" s="279" t="s">
        <v>107</v>
      </c>
      <c r="O137" s="278" t="s">
        <v>107</v>
      </c>
      <c r="P137" s="279" t="s">
        <v>107</v>
      </c>
      <c r="Q137" s="243"/>
      <c r="R137" s="290" t="s">
        <v>264</v>
      </c>
    </row>
    <row r="138" spans="1:18" x14ac:dyDescent="0.5">
      <c r="A138" s="292"/>
      <c r="B138" s="293" t="s">
        <v>38</v>
      </c>
      <c r="C138" s="293"/>
      <c r="D138" s="244"/>
      <c r="E138" s="278">
        <v>23887361.800000001</v>
      </c>
      <c r="F138" s="279">
        <v>128.30000000000001</v>
      </c>
      <c r="G138" s="280">
        <v>116.2</v>
      </c>
      <c r="H138" s="279">
        <v>116.8</v>
      </c>
      <c r="I138" s="281">
        <v>67.3</v>
      </c>
      <c r="J138" s="279">
        <v>161.19999999999999</v>
      </c>
      <c r="K138" s="278">
        <v>228.5</v>
      </c>
      <c r="L138" s="279" t="s">
        <v>106</v>
      </c>
      <c r="M138" s="278">
        <v>91.2</v>
      </c>
      <c r="N138" s="279">
        <v>129.4</v>
      </c>
      <c r="O138" s="278">
        <v>104.8</v>
      </c>
      <c r="P138" s="279">
        <v>104.8</v>
      </c>
      <c r="Q138" s="243"/>
      <c r="R138" s="290" t="s">
        <v>265</v>
      </c>
    </row>
    <row r="139" spans="1:18" x14ac:dyDescent="0.5">
      <c r="A139" s="292"/>
      <c r="B139" s="293" t="s">
        <v>4</v>
      </c>
      <c r="C139" s="293"/>
      <c r="D139" s="244"/>
      <c r="E139" s="278" t="s">
        <v>107</v>
      </c>
      <c r="F139" s="279" t="s">
        <v>107</v>
      </c>
      <c r="G139" s="280" t="s">
        <v>107</v>
      </c>
      <c r="H139" s="279" t="s">
        <v>107</v>
      </c>
      <c r="I139" s="281" t="s">
        <v>107</v>
      </c>
      <c r="J139" s="279" t="s">
        <v>107</v>
      </c>
      <c r="K139" s="278" t="s">
        <v>107</v>
      </c>
      <c r="L139" s="279" t="s">
        <v>107</v>
      </c>
      <c r="M139" s="278" t="s">
        <v>107</v>
      </c>
      <c r="N139" s="279" t="s">
        <v>107</v>
      </c>
      <c r="O139" s="278" t="s">
        <v>107</v>
      </c>
      <c r="P139" s="279" t="s">
        <v>107</v>
      </c>
      <c r="Q139" s="243"/>
      <c r="R139" s="290"/>
    </row>
    <row r="140" spans="1:18" x14ac:dyDescent="0.5">
      <c r="A140" s="292"/>
      <c r="B140" s="293" t="s">
        <v>37</v>
      </c>
      <c r="C140" s="293"/>
      <c r="D140" s="244"/>
      <c r="E140" s="278">
        <v>81391691.900000006</v>
      </c>
      <c r="F140" s="279">
        <v>437.3</v>
      </c>
      <c r="G140" s="280">
        <v>406.6</v>
      </c>
      <c r="H140" s="279">
        <v>477.8</v>
      </c>
      <c r="I140" s="281">
        <v>213.3</v>
      </c>
      <c r="J140" s="279">
        <v>458</v>
      </c>
      <c r="K140" s="278">
        <v>911.3</v>
      </c>
      <c r="L140" s="279" t="s">
        <v>106</v>
      </c>
      <c r="M140" s="278">
        <v>327.8</v>
      </c>
      <c r="N140" s="279">
        <v>500.8</v>
      </c>
      <c r="O140" s="278">
        <v>376.3</v>
      </c>
      <c r="P140" s="279">
        <v>291.3</v>
      </c>
      <c r="Q140" s="243"/>
      <c r="R140" s="290" t="s">
        <v>266</v>
      </c>
    </row>
    <row r="141" spans="1:18" x14ac:dyDescent="0.5">
      <c r="A141" s="292"/>
      <c r="B141" s="293" t="s">
        <v>36</v>
      </c>
      <c r="C141" s="293"/>
      <c r="D141" s="244"/>
      <c r="E141" s="278">
        <v>20448331</v>
      </c>
      <c r="F141" s="279">
        <v>109.9</v>
      </c>
      <c r="G141" s="280">
        <v>75.3</v>
      </c>
      <c r="H141" s="279">
        <v>137.4</v>
      </c>
      <c r="I141" s="281">
        <v>23.1</v>
      </c>
      <c r="J141" s="279">
        <v>146.6</v>
      </c>
      <c r="K141" s="278">
        <v>197.6</v>
      </c>
      <c r="L141" s="279" t="s">
        <v>106</v>
      </c>
      <c r="M141" s="278">
        <v>88</v>
      </c>
      <c r="N141" s="279">
        <v>74.5</v>
      </c>
      <c r="O141" s="278">
        <v>38.299999999999997</v>
      </c>
      <c r="P141" s="279">
        <v>105.4</v>
      </c>
      <c r="Q141" s="243"/>
      <c r="R141" s="290" t="s">
        <v>267</v>
      </c>
    </row>
    <row r="142" spans="1:18" x14ac:dyDescent="0.5">
      <c r="A142" s="292"/>
      <c r="B142" s="293" t="s">
        <v>35</v>
      </c>
      <c r="C142" s="293"/>
      <c r="D142" s="244"/>
      <c r="E142" s="278">
        <v>30225699.699999999</v>
      </c>
      <c r="F142" s="279">
        <v>162.4</v>
      </c>
      <c r="G142" s="280">
        <v>100.3</v>
      </c>
      <c r="H142" s="279">
        <v>77.400000000000006</v>
      </c>
      <c r="I142" s="281">
        <v>21.4</v>
      </c>
      <c r="J142" s="279">
        <v>229.6</v>
      </c>
      <c r="K142" s="278">
        <v>543.4</v>
      </c>
      <c r="L142" s="279" t="s">
        <v>106</v>
      </c>
      <c r="M142" s="278">
        <v>141.1</v>
      </c>
      <c r="N142" s="279">
        <v>204.1</v>
      </c>
      <c r="O142" s="278">
        <v>80.7</v>
      </c>
      <c r="P142" s="279">
        <v>129</v>
      </c>
      <c r="Q142" s="243"/>
      <c r="R142" s="290" t="s">
        <v>268</v>
      </c>
    </row>
    <row r="143" spans="1:18" x14ac:dyDescent="0.5">
      <c r="A143" s="292"/>
      <c r="B143" s="293" t="s">
        <v>34</v>
      </c>
      <c r="C143" s="293"/>
      <c r="D143" s="244"/>
      <c r="E143" s="278" t="s">
        <v>106</v>
      </c>
      <c r="F143" s="279" t="s">
        <v>106</v>
      </c>
      <c r="G143" s="280" t="s">
        <v>106</v>
      </c>
      <c r="H143" s="279" t="s">
        <v>106</v>
      </c>
      <c r="I143" s="281" t="s">
        <v>106</v>
      </c>
      <c r="J143" s="279" t="s">
        <v>106</v>
      </c>
      <c r="K143" s="278" t="s">
        <v>106</v>
      </c>
      <c r="L143" s="279" t="s">
        <v>106</v>
      </c>
      <c r="M143" s="278" t="s">
        <v>106</v>
      </c>
      <c r="N143" s="279" t="s">
        <v>106</v>
      </c>
      <c r="O143" s="278" t="s">
        <v>106</v>
      </c>
      <c r="P143" s="279" t="s">
        <v>106</v>
      </c>
      <c r="Q143" s="243"/>
      <c r="R143" s="290" t="s">
        <v>269</v>
      </c>
    </row>
    <row r="144" spans="1:18" x14ac:dyDescent="0.5">
      <c r="A144" s="292"/>
      <c r="B144" s="293"/>
      <c r="C144" s="293"/>
      <c r="D144" s="244"/>
      <c r="E144" s="278" t="s">
        <v>107</v>
      </c>
      <c r="F144" s="279" t="s">
        <v>107</v>
      </c>
      <c r="G144" s="280" t="s">
        <v>107</v>
      </c>
      <c r="H144" s="279" t="s">
        <v>107</v>
      </c>
      <c r="I144" s="281" t="s">
        <v>107</v>
      </c>
      <c r="J144" s="279" t="s">
        <v>107</v>
      </c>
      <c r="K144" s="278" t="s">
        <v>107</v>
      </c>
      <c r="L144" s="279" t="s">
        <v>107</v>
      </c>
      <c r="M144" s="278" t="s">
        <v>107</v>
      </c>
      <c r="N144" s="279" t="s">
        <v>107</v>
      </c>
      <c r="O144" s="278" t="s">
        <v>107</v>
      </c>
      <c r="P144" s="279" t="s">
        <v>107</v>
      </c>
      <c r="Q144" s="243"/>
      <c r="R144" s="290"/>
    </row>
    <row r="145" spans="1:18" x14ac:dyDescent="0.5">
      <c r="A145" s="292"/>
      <c r="B145" s="294" t="s">
        <v>33</v>
      </c>
      <c r="C145" s="294"/>
      <c r="D145" s="244"/>
      <c r="E145" s="278">
        <v>2004211398.5</v>
      </c>
      <c r="F145" s="279">
        <v>10768.2</v>
      </c>
      <c r="G145" s="280">
        <v>10221</v>
      </c>
      <c r="H145" s="279">
        <v>9732.1</v>
      </c>
      <c r="I145" s="281">
        <v>5197</v>
      </c>
      <c r="J145" s="279">
        <v>12145.2</v>
      </c>
      <c r="K145" s="278">
        <v>20913.5</v>
      </c>
      <c r="L145" s="279" t="s">
        <v>106</v>
      </c>
      <c r="M145" s="278">
        <v>7486.2</v>
      </c>
      <c r="N145" s="279">
        <v>12163.7</v>
      </c>
      <c r="O145" s="278">
        <v>13608.8</v>
      </c>
      <c r="P145" s="279">
        <v>8097.4</v>
      </c>
      <c r="Q145" s="243"/>
      <c r="R145" s="295" t="s">
        <v>270</v>
      </c>
    </row>
    <row r="146" spans="1:18" x14ac:dyDescent="0.5">
      <c r="A146" s="292"/>
      <c r="B146" s="294" t="s">
        <v>20</v>
      </c>
      <c r="C146" s="294"/>
      <c r="D146" s="244"/>
      <c r="E146" s="278" t="s">
        <v>107</v>
      </c>
      <c r="F146" s="279" t="s">
        <v>107</v>
      </c>
      <c r="G146" s="280" t="s">
        <v>107</v>
      </c>
      <c r="H146" s="279" t="s">
        <v>107</v>
      </c>
      <c r="I146" s="281" t="s">
        <v>107</v>
      </c>
      <c r="J146" s="279" t="s">
        <v>107</v>
      </c>
      <c r="K146" s="278" t="s">
        <v>107</v>
      </c>
      <c r="L146" s="279" t="s">
        <v>107</v>
      </c>
      <c r="M146" s="278" t="s">
        <v>107</v>
      </c>
      <c r="N146" s="279" t="s">
        <v>107</v>
      </c>
      <c r="O146" s="278" t="s">
        <v>107</v>
      </c>
      <c r="P146" s="279" t="s">
        <v>107</v>
      </c>
      <c r="Q146" s="243"/>
      <c r="R146" s="295" t="s">
        <v>271</v>
      </c>
    </row>
    <row r="147" spans="1:18" x14ac:dyDescent="0.5">
      <c r="A147" s="292"/>
      <c r="B147" s="293" t="s">
        <v>32</v>
      </c>
      <c r="C147" s="293"/>
      <c r="D147" s="244"/>
      <c r="E147" s="278">
        <v>3673504.3</v>
      </c>
      <c r="F147" s="279">
        <v>19.7</v>
      </c>
      <c r="G147" s="280" t="s">
        <v>106</v>
      </c>
      <c r="H147" s="279" t="s">
        <v>106</v>
      </c>
      <c r="I147" s="281" t="s">
        <v>106</v>
      </c>
      <c r="J147" s="279">
        <v>63.5</v>
      </c>
      <c r="K147" s="278">
        <v>25.6</v>
      </c>
      <c r="L147" s="279" t="s">
        <v>106</v>
      </c>
      <c r="M147" s="278">
        <v>2.1</v>
      </c>
      <c r="N147" s="279">
        <v>36.299999999999997</v>
      </c>
      <c r="O147" s="278" t="s">
        <v>106</v>
      </c>
      <c r="P147" s="279">
        <v>21.6</v>
      </c>
      <c r="Q147" s="243"/>
      <c r="R147" s="290" t="s">
        <v>272</v>
      </c>
    </row>
    <row r="148" spans="1:18" x14ac:dyDescent="0.5">
      <c r="A148" s="292"/>
      <c r="B148" s="293" t="s">
        <v>29</v>
      </c>
      <c r="C148" s="293"/>
      <c r="D148" s="244"/>
      <c r="E148" s="278">
        <v>668333031.79999995</v>
      </c>
      <c r="F148" s="279">
        <v>3590.8</v>
      </c>
      <c r="G148" s="280">
        <v>3290.8</v>
      </c>
      <c r="H148" s="279">
        <v>3417.7</v>
      </c>
      <c r="I148" s="281">
        <v>2362.5</v>
      </c>
      <c r="J148" s="279">
        <v>4445</v>
      </c>
      <c r="K148" s="278">
        <v>5597.1</v>
      </c>
      <c r="L148" s="279" t="s">
        <v>106</v>
      </c>
      <c r="M148" s="278">
        <v>3240</v>
      </c>
      <c r="N148" s="279">
        <v>4967</v>
      </c>
      <c r="O148" s="278">
        <v>3688.3</v>
      </c>
      <c r="P148" s="279">
        <v>2490.8000000000002</v>
      </c>
      <c r="Q148" s="243"/>
      <c r="R148" s="290" t="s">
        <v>273</v>
      </c>
    </row>
    <row r="149" spans="1:18" x14ac:dyDescent="0.5">
      <c r="A149" s="292"/>
      <c r="B149" s="293" t="s">
        <v>31</v>
      </c>
      <c r="C149" s="293"/>
      <c r="D149" s="244"/>
      <c r="E149" s="278">
        <v>772669838.29999995</v>
      </c>
      <c r="F149" s="279">
        <v>4151.3999999999996</v>
      </c>
      <c r="G149" s="280">
        <v>3659.8</v>
      </c>
      <c r="H149" s="279">
        <v>2917.5</v>
      </c>
      <c r="I149" s="281">
        <v>929.9</v>
      </c>
      <c r="J149" s="279">
        <v>4861.8999999999996</v>
      </c>
      <c r="K149" s="278">
        <v>11867.8</v>
      </c>
      <c r="L149" s="279" t="s">
        <v>106</v>
      </c>
      <c r="M149" s="278">
        <v>2089.4</v>
      </c>
      <c r="N149" s="279">
        <v>4454</v>
      </c>
      <c r="O149" s="278">
        <v>7540.6</v>
      </c>
      <c r="P149" s="279">
        <v>2698.7</v>
      </c>
      <c r="Q149" s="243"/>
      <c r="R149" s="290" t="s">
        <v>274</v>
      </c>
    </row>
    <row r="150" spans="1:18" x14ac:dyDescent="0.5">
      <c r="A150" s="292"/>
      <c r="B150" s="293" t="s">
        <v>21</v>
      </c>
      <c r="C150" s="293"/>
      <c r="D150" s="244"/>
      <c r="E150" s="278" t="s">
        <v>107</v>
      </c>
      <c r="F150" s="279" t="s">
        <v>107</v>
      </c>
      <c r="G150" s="280" t="s">
        <v>107</v>
      </c>
      <c r="H150" s="279" t="s">
        <v>107</v>
      </c>
      <c r="I150" s="281" t="s">
        <v>107</v>
      </c>
      <c r="J150" s="279" t="s">
        <v>107</v>
      </c>
      <c r="K150" s="278" t="s">
        <v>107</v>
      </c>
      <c r="L150" s="279" t="s">
        <v>107</v>
      </c>
      <c r="M150" s="278" t="s">
        <v>107</v>
      </c>
      <c r="N150" s="279" t="s">
        <v>107</v>
      </c>
      <c r="O150" s="278" t="s">
        <v>107</v>
      </c>
      <c r="P150" s="279" t="s">
        <v>107</v>
      </c>
      <c r="Q150" s="243"/>
      <c r="R150" s="290" t="s">
        <v>275</v>
      </c>
    </row>
    <row r="151" spans="1:18" x14ac:dyDescent="0.5">
      <c r="A151" s="292"/>
      <c r="B151" s="294" t="s">
        <v>23</v>
      </c>
      <c r="C151" s="293"/>
      <c r="D151" s="244"/>
      <c r="E151" s="278" t="s">
        <v>107</v>
      </c>
      <c r="F151" s="279" t="s">
        <v>107</v>
      </c>
      <c r="G151" s="280" t="s">
        <v>107</v>
      </c>
      <c r="H151" s="279" t="s">
        <v>107</v>
      </c>
      <c r="I151" s="281" t="s">
        <v>107</v>
      </c>
      <c r="J151" s="279" t="s">
        <v>107</v>
      </c>
      <c r="K151" s="278" t="s">
        <v>107</v>
      </c>
      <c r="L151" s="279" t="s">
        <v>107</v>
      </c>
      <c r="M151" s="278" t="s">
        <v>107</v>
      </c>
      <c r="N151" s="279" t="s">
        <v>107</v>
      </c>
      <c r="O151" s="278" t="s">
        <v>107</v>
      </c>
      <c r="P151" s="279" t="s">
        <v>107</v>
      </c>
      <c r="Q151" s="243"/>
      <c r="R151" s="295" t="s">
        <v>276</v>
      </c>
    </row>
    <row r="152" spans="1:18" x14ac:dyDescent="0.5">
      <c r="A152" s="292"/>
      <c r="B152" s="293" t="s">
        <v>30</v>
      </c>
      <c r="C152" s="293"/>
      <c r="D152" s="244"/>
      <c r="E152" s="278">
        <v>259778687</v>
      </c>
      <c r="F152" s="279">
        <v>1395.7</v>
      </c>
      <c r="G152" s="280">
        <v>1384.1</v>
      </c>
      <c r="H152" s="279">
        <v>1191</v>
      </c>
      <c r="I152" s="281">
        <v>788.2</v>
      </c>
      <c r="J152" s="279">
        <v>1431.7</v>
      </c>
      <c r="K152" s="278">
        <v>2132.6</v>
      </c>
      <c r="L152" s="279" t="s">
        <v>106</v>
      </c>
      <c r="M152" s="278">
        <v>920.3</v>
      </c>
      <c r="N152" s="279">
        <v>1576.9</v>
      </c>
      <c r="O152" s="278">
        <v>1443.1</v>
      </c>
      <c r="P152" s="279">
        <v>1365.1</v>
      </c>
      <c r="Q152" s="243"/>
      <c r="R152" s="290" t="s">
        <v>277</v>
      </c>
    </row>
    <row r="153" spans="1:18" x14ac:dyDescent="0.5">
      <c r="A153" s="292"/>
      <c r="B153" s="293" t="s">
        <v>22</v>
      </c>
      <c r="C153" s="293"/>
      <c r="D153" s="244"/>
      <c r="E153" s="278" t="s">
        <v>107</v>
      </c>
      <c r="F153" s="279" t="s">
        <v>107</v>
      </c>
      <c r="G153" s="280" t="s">
        <v>107</v>
      </c>
      <c r="H153" s="279" t="s">
        <v>107</v>
      </c>
      <c r="I153" s="281" t="s">
        <v>107</v>
      </c>
      <c r="J153" s="279" t="s">
        <v>107</v>
      </c>
      <c r="K153" s="278" t="s">
        <v>107</v>
      </c>
      <c r="L153" s="279" t="s">
        <v>107</v>
      </c>
      <c r="M153" s="278" t="s">
        <v>107</v>
      </c>
      <c r="N153" s="279" t="s">
        <v>107</v>
      </c>
      <c r="O153" s="278" t="s">
        <v>107</v>
      </c>
      <c r="P153" s="279" t="s">
        <v>107</v>
      </c>
      <c r="Q153" s="243"/>
      <c r="R153" s="290" t="s">
        <v>278</v>
      </c>
    </row>
    <row r="154" spans="1:18" x14ac:dyDescent="0.5">
      <c r="A154" s="292"/>
      <c r="B154" s="293" t="s">
        <v>29</v>
      </c>
      <c r="C154" s="294"/>
      <c r="D154" s="244"/>
      <c r="E154" s="278">
        <v>250751284</v>
      </c>
      <c r="F154" s="279">
        <v>1347.2</v>
      </c>
      <c r="G154" s="280">
        <v>1639.1</v>
      </c>
      <c r="H154" s="279">
        <v>1889.1</v>
      </c>
      <c r="I154" s="281">
        <v>828.8</v>
      </c>
      <c r="J154" s="279">
        <v>1141.3</v>
      </c>
      <c r="K154" s="278">
        <v>1102.7</v>
      </c>
      <c r="L154" s="279" t="s">
        <v>106</v>
      </c>
      <c r="M154" s="278">
        <v>1056</v>
      </c>
      <c r="N154" s="279">
        <v>947.5</v>
      </c>
      <c r="O154" s="278">
        <v>756</v>
      </c>
      <c r="P154" s="279">
        <v>1171.5</v>
      </c>
      <c r="Q154" s="243"/>
      <c r="R154" s="290" t="s">
        <v>273</v>
      </c>
    </row>
    <row r="155" spans="1:18" x14ac:dyDescent="0.5">
      <c r="A155" s="292"/>
      <c r="B155" s="293" t="s">
        <v>279</v>
      </c>
      <c r="C155" s="293"/>
      <c r="D155" s="244"/>
      <c r="E155" s="278">
        <v>49005053.100000001</v>
      </c>
      <c r="F155" s="279">
        <v>263.3</v>
      </c>
      <c r="G155" s="280">
        <v>247.3</v>
      </c>
      <c r="H155" s="279">
        <v>317</v>
      </c>
      <c r="I155" s="281">
        <v>287.5</v>
      </c>
      <c r="J155" s="279">
        <v>201.7</v>
      </c>
      <c r="K155" s="278">
        <v>187.7</v>
      </c>
      <c r="L155" s="279" t="s">
        <v>106</v>
      </c>
      <c r="M155" s="278">
        <v>178.4</v>
      </c>
      <c r="N155" s="279">
        <v>182.1</v>
      </c>
      <c r="O155" s="278">
        <v>180.8</v>
      </c>
      <c r="P155" s="279">
        <v>349.7</v>
      </c>
      <c r="Q155" s="243"/>
      <c r="R155" s="290" t="s">
        <v>274</v>
      </c>
    </row>
    <row r="156" spans="1:18" x14ac:dyDescent="0.5">
      <c r="A156" s="292"/>
      <c r="B156" s="293" t="s">
        <v>24</v>
      </c>
      <c r="C156" s="293"/>
      <c r="D156" s="244"/>
      <c r="E156" s="278"/>
      <c r="F156" s="279"/>
      <c r="G156" s="280"/>
      <c r="H156" s="279"/>
      <c r="I156" s="281"/>
      <c r="J156" s="279"/>
      <c r="K156" s="278"/>
      <c r="L156" s="279"/>
      <c r="M156" s="278"/>
      <c r="N156" s="279"/>
      <c r="O156" s="278"/>
      <c r="P156" s="279"/>
      <c r="Q156" s="243"/>
      <c r="R156" s="290" t="s">
        <v>280</v>
      </c>
    </row>
    <row r="157" spans="1:18" x14ac:dyDescent="0.5">
      <c r="A157" s="276"/>
      <c r="B157" s="250"/>
      <c r="C157" s="250"/>
      <c r="D157" s="271"/>
      <c r="E157" s="234"/>
      <c r="F157" s="297"/>
      <c r="G157" s="253"/>
      <c r="H157" s="297"/>
      <c r="I157" s="254"/>
      <c r="J157" s="297"/>
      <c r="K157" s="234"/>
      <c r="L157" s="297"/>
      <c r="M157" s="234"/>
      <c r="N157" s="297"/>
      <c r="O157" s="234"/>
      <c r="P157" s="297"/>
      <c r="Q157" s="276"/>
      <c r="R157" s="298"/>
    </row>
    <row r="158" spans="1:18" x14ac:dyDescent="0.5">
      <c r="A158" s="231"/>
      <c r="B158" s="231"/>
      <c r="C158" s="231"/>
      <c r="D158" s="231"/>
      <c r="E158" s="231"/>
      <c r="F158" s="231"/>
      <c r="G158" s="231"/>
      <c r="H158" s="231"/>
      <c r="I158" s="231"/>
      <c r="J158" s="231"/>
      <c r="K158" s="231"/>
      <c r="L158" s="231"/>
      <c r="M158" s="231"/>
      <c r="N158" s="231"/>
      <c r="O158" s="231"/>
      <c r="P158" s="231"/>
      <c r="Q158" s="231"/>
      <c r="R158" s="231"/>
    </row>
    <row r="159" spans="1:18" x14ac:dyDescent="0.5">
      <c r="A159" s="231"/>
      <c r="B159" s="299"/>
      <c r="C159" s="231"/>
      <c r="D159" s="231"/>
      <c r="E159" s="231"/>
      <c r="F159" s="231"/>
      <c r="G159" s="231"/>
      <c r="H159" s="231"/>
      <c r="I159" s="231"/>
      <c r="J159" s="231"/>
      <c r="K159" s="231"/>
      <c r="L159" s="231"/>
      <c r="M159" s="231"/>
      <c r="N159" s="231"/>
      <c r="O159" s="231"/>
      <c r="P159" s="231"/>
      <c r="Q159" s="231"/>
      <c r="R159" s="231"/>
    </row>
  </sheetData>
  <mergeCells count="37">
    <mergeCell ref="G61:H61"/>
    <mergeCell ref="A62:D62"/>
    <mergeCell ref="A67:D67"/>
    <mergeCell ref="S118:T118"/>
    <mergeCell ref="K121:O121"/>
    <mergeCell ref="A117:H117"/>
    <mergeCell ref="A118:H118"/>
    <mergeCell ref="G121:I121"/>
    <mergeCell ref="K122:O122"/>
    <mergeCell ref="G123:H123"/>
    <mergeCell ref="A125:D125"/>
    <mergeCell ref="A130:D130"/>
    <mergeCell ref="E123:F123"/>
    <mergeCell ref="G124:H124"/>
    <mergeCell ref="E122:F122"/>
    <mergeCell ref="G122:I122"/>
    <mergeCell ref="S56:T56"/>
    <mergeCell ref="G58:I58"/>
    <mergeCell ref="K58:O58"/>
    <mergeCell ref="E59:F59"/>
    <mergeCell ref="G59:I59"/>
    <mergeCell ref="K59:O59"/>
    <mergeCell ref="A56:H56"/>
    <mergeCell ref="E6:F6"/>
    <mergeCell ref="G6:H6"/>
    <mergeCell ref="G7:H7"/>
    <mergeCell ref="S2:T2"/>
    <mergeCell ref="G4:I4"/>
    <mergeCell ref="K4:O4"/>
    <mergeCell ref="E5:F5"/>
    <mergeCell ref="G5:I5"/>
    <mergeCell ref="K5:O5"/>
    <mergeCell ref="E60:F60"/>
    <mergeCell ref="G60:H60"/>
    <mergeCell ref="A55:H55"/>
    <mergeCell ref="A8:D8"/>
    <mergeCell ref="A13:D13"/>
  </mergeCells>
  <pageMargins left="0.7" right="0.7" top="0.75" bottom="0.75" header="0.3" footer="0.3"/>
  <pageSetup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workbookViewId="0">
      <selection activeCell="G16" sqref="G16"/>
    </sheetView>
  </sheetViews>
  <sheetFormatPr defaultRowHeight="23.25" x14ac:dyDescent="0.5"/>
  <cols>
    <col min="5" max="5" width="17.42578125" customWidth="1"/>
    <col min="6" max="6" width="17.42578125" hidden="1" customWidth="1"/>
    <col min="7" max="7" width="19.140625" customWidth="1"/>
  </cols>
  <sheetData>
    <row r="1" spans="1:16" ht="36" x14ac:dyDescent="0.5">
      <c r="A1" s="301"/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4"/>
      <c r="O1" s="301"/>
      <c r="P1" s="301"/>
    </row>
    <row r="2" spans="1:16" x14ac:dyDescent="0.5">
      <c r="A2" s="308" t="s">
        <v>281</v>
      </c>
      <c r="B2" s="301"/>
      <c r="C2" s="301"/>
      <c r="D2" s="375"/>
      <c r="E2" s="375"/>
      <c r="F2" s="375"/>
      <c r="G2" s="301"/>
      <c r="H2" s="301"/>
      <c r="I2" s="301"/>
      <c r="J2" s="301"/>
      <c r="K2" s="314"/>
      <c r="L2" s="314"/>
      <c r="M2" s="308" t="s">
        <v>282</v>
      </c>
      <c r="N2" s="301"/>
      <c r="O2" s="301"/>
      <c r="P2" s="301"/>
    </row>
    <row r="3" spans="1:16" x14ac:dyDescent="0.5">
      <c r="A3" s="379" t="s">
        <v>283</v>
      </c>
      <c r="B3" s="367"/>
      <c r="C3" s="367"/>
      <c r="D3" s="376"/>
      <c r="E3" s="376"/>
      <c r="F3" s="376"/>
      <c r="G3" s="367"/>
      <c r="H3" s="342"/>
      <c r="I3" s="342"/>
      <c r="J3" s="342"/>
      <c r="K3" s="314"/>
      <c r="L3" s="314"/>
      <c r="M3" s="342"/>
      <c r="N3" s="342"/>
      <c r="O3" s="691"/>
      <c r="P3" s="691"/>
    </row>
    <row r="4" spans="1:16" x14ac:dyDescent="0.5">
      <c r="A4" s="315"/>
      <c r="B4" s="301"/>
      <c r="C4" s="301"/>
      <c r="D4" s="301"/>
      <c r="E4" s="301"/>
      <c r="F4" s="301"/>
      <c r="G4" s="301"/>
      <c r="H4" s="342"/>
      <c r="I4" s="342"/>
      <c r="J4" s="342"/>
      <c r="K4" s="314"/>
      <c r="L4" s="314"/>
      <c r="M4" s="310"/>
      <c r="N4" s="377" t="s">
        <v>25</v>
      </c>
      <c r="O4" s="377"/>
      <c r="P4" s="301"/>
    </row>
    <row r="5" spans="1:16" x14ac:dyDescent="0.5">
      <c r="A5" s="309"/>
      <c r="B5" s="368"/>
      <c r="C5" s="309"/>
      <c r="D5" s="345"/>
      <c r="E5" s="309"/>
      <c r="F5" s="309"/>
      <c r="G5" s="309"/>
      <c r="H5" s="301"/>
      <c r="I5" s="301"/>
      <c r="J5" s="301"/>
      <c r="K5" s="301"/>
      <c r="L5" s="309"/>
      <c r="M5" s="309"/>
      <c r="N5" s="309"/>
      <c r="O5" s="301"/>
      <c r="P5" s="301"/>
    </row>
    <row r="6" spans="1:16" x14ac:dyDescent="0.5">
      <c r="A6" s="301"/>
      <c r="B6" s="301"/>
      <c r="C6" s="301"/>
      <c r="D6" s="376"/>
      <c r="E6" s="693" t="s">
        <v>103</v>
      </c>
      <c r="F6" s="693"/>
      <c r="G6" s="693"/>
      <c r="H6" s="693" t="s">
        <v>102</v>
      </c>
      <c r="I6" s="693"/>
      <c r="J6" s="693"/>
      <c r="K6" s="693"/>
      <c r="L6" s="306"/>
      <c r="M6" s="301"/>
      <c r="N6" s="301"/>
      <c r="O6" s="301"/>
      <c r="P6" s="301"/>
    </row>
    <row r="7" spans="1:16" x14ac:dyDescent="0.5">
      <c r="A7" s="301"/>
      <c r="B7" s="301"/>
      <c r="C7" s="301"/>
      <c r="D7" s="376"/>
      <c r="E7" s="694" t="s">
        <v>104</v>
      </c>
      <c r="F7" s="694"/>
      <c r="G7" s="694"/>
      <c r="H7" s="692" t="s">
        <v>128</v>
      </c>
      <c r="I7" s="692"/>
      <c r="J7" s="692"/>
      <c r="K7" s="692"/>
      <c r="L7" s="307"/>
      <c r="M7" s="301"/>
      <c r="N7" s="301"/>
      <c r="O7" s="301"/>
      <c r="P7" s="301"/>
    </row>
    <row r="8" spans="1:16" x14ac:dyDescent="0.5">
      <c r="A8" s="692" t="s">
        <v>1</v>
      </c>
      <c r="B8" s="692"/>
      <c r="C8" s="692"/>
      <c r="D8" s="692"/>
      <c r="E8" s="401" t="s">
        <v>15</v>
      </c>
      <c r="F8" s="401"/>
      <c r="G8" s="402" t="s">
        <v>16</v>
      </c>
      <c r="H8" s="695"/>
      <c r="I8" s="694"/>
      <c r="J8" s="694"/>
      <c r="K8" s="694"/>
      <c r="L8" s="306"/>
      <c r="M8" s="692" t="s">
        <v>169</v>
      </c>
      <c r="N8" s="692"/>
      <c r="O8" s="301"/>
      <c r="P8" s="301"/>
    </row>
    <row r="9" spans="1:16" x14ac:dyDescent="0.5">
      <c r="A9" s="301"/>
      <c r="B9" s="301"/>
      <c r="C9" s="301"/>
      <c r="D9" s="376"/>
      <c r="E9" s="401" t="s">
        <v>17</v>
      </c>
      <c r="F9" s="401"/>
      <c r="G9" s="402" t="s">
        <v>0</v>
      </c>
      <c r="H9" s="696" t="s">
        <v>99</v>
      </c>
      <c r="I9" s="697" t="s">
        <v>100</v>
      </c>
      <c r="J9" s="697" t="s">
        <v>101</v>
      </c>
      <c r="K9" s="698" t="s">
        <v>284</v>
      </c>
      <c r="L9" s="395"/>
      <c r="M9" s="301"/>
      <c r="N9" s="301"/>
      <c r="O9" s="301"/>
      <c r="P9" s="301"/>
    </row>
    <row r="10" spans="1:16" x14ac:dyDescent="0.5">
      <c r="A10" s="301"/>
      <c r="B10" s="301"/>
      <c r="C10" s="301"/>
      <c r="D10" s="376"/>
      <c r="E10" s="301"/>
      <c r="F10" s="301"/>
      <c r="G10" s="307" t="s">
        <v>105</v>
      </c>
      <c r="H10" s="692"/>
      <c r="I10" s="692"/>
      <c r="J10" s="692"/>
      <c r="K10" s="692"/>
      <c r="L10" s="307"/>
      <c r="M10" s="301"/>
      <c r="N10" s="301"/>
      <c r="O10" s="301"/>
      <c r="P10" s="301"/>
    </row>
    <row r="11" spans="1:16" x14ac:dyDescent="0.5">
      <c r="A11" s="690">
        <v>1</v>
      </c>
      <c r="B11" s="690"/>
      <c r="C11" s="690"/>
      <c r="D11" s="354"/>
      <c r="E11" s="313">
        <v>2</v>
      </c>
      <c r="F11" s="501"/>
      <c r="G11" s="313">
        <v>3</v>
      </c>
      <c r="H11" s="313">
        <v>4</v>
      </c>
      <c r="I11" s="313">
        <v>5</v>
      </c>
      <c r="J11" s="313">
        <v>6</v>
      </c>
      <c r="K11" s="313">
        <v>7</v>
      </c>
      <c r="L11" s="313"/>
      <c r="M11" s="690">
        <v>8</v>
      </c>
      <c r="N11" s="690"/>
      <c r="O11" s="378"/>
      <c r="P11" s="378"/>
    </row>
    <row r="12" spans="1:16" x14ac:dyDescent="0.5">
      <c r="A12" s="340" t="s">
        <v>26</v>
      </c>
      <c r="B12" s="341"/>
      <c r="C12" s="341"/>
      <c r="D12" s="412"/>
      <c r="E12" s="382">
        <v>186452</v>
      </c>
      <c r="F12" s="382"/>
      <c r="G12" s="382" t="s">
        <v>106</v>
      </c>
      <c r="H12" s="380">
        <v>93661.16</v>
      </c>
      <c r="I12" s="380">
        <v>72604.570000000007</v>
      </c>
      <c r="J12" s="380">
        <v>20186.27</v>
      </c>
      <c r="K12" s="380" t="s">
        <v>106</v>
      </c>
      <c r="L12" s="391"/>
      <c r="M12" s="352" t="s">
        <v>285</v>
      </c>
      <c r="N12" s="412"/>
      <c r="O12" s="351"/>
      <c r="P12" s="308"/>
    </row>
    <row r="13" spans="1:16" x14ac:dyDescent="0.5">
      <c r="A13" s="340" t="s">
        <v>27</v>
      </c>
      <c r="B13" s="341"/>
      <c r="C13" s="308"/>
      <c r="D13" s="413"/>
      <c r="E13" s="382">
        <v>511259.63</v>
      </c>
      <c r="F13" s="382"/>
      <c r="G13" s="382" t="s">
        <v>106</v>
      </c>
      <c r="H13" s="382">
        <v>152256.35999999999</v>
      </c>
      <c r="I13" s="382">
        <v>246062.04</v>
      </c>
      <c r="J13" s="382">
        <v>112941.23</v>
      </c>
      <c r="K13" s="382" t="s">
        <v>106</v>
      </c>
      <c r="L13" s="392"/>
      <c r="M13" s="352" t="s">
        <v>286</v>
      </c>
      <c r="N13" s="413"/>
      <c r="O13" s="351"/>
      <c r="P13" s="308"/>
    </row>
    <row r="14" spans="1:16" x14ac:dyDescent="0.5">
      <c r="A14" s="308" t="s">
        <v>5</v>
      </c>
      <c r="B14" s="308"/>
      <c r="C14" s="308"/>
      <c r="D14" s="355"/>
      <c r="E14" s="388">
        <v>100</v>
      </c>
      <c r="F14" s="388"/>
      <c r="G14" s="389" t="s">
        <v>106</v>
      </c>
      <c r="H14" s="390">
        <v>50.23</v>
      </c>
      <c r="I14" s="390">
        <v>38.94</v>
      </c>
      <c r="J14" s="390">
        <v>10.83</v>
      </c>
      <c r="K14" s="390" t="s">
        <v>106</v>
      </c>
      <c r="L14" s="393"/>
      <c r="M14" s="308" t="s">
        <v>191</v>
      </c>
      <c r="N14" s="301"/>
      <c r="O14" s="301"/>
      <c r="P14" s="301"/>
    </row>
    <row r="15" spans="1:16" x14ac:dyDescent="0.5">
      <c r="A15" s="371" t="s">
        <v>6</v>
      </c>
      <c r="B15" s="371"/>
      <c r="C15" s="371"/>
      <c r="D15" s="372"/>
      <c r="E15" s="390" t="s">
        <v>107</v>
      </c>
      <c r="F15" s="390"/>
      <c r="G15" s="390">
        <v>2.74</v>
      </c>
      <c r="H15" s="390">
        <v>1.63</v>
      </c>
      <c r="I15" s="390">
        <v>3.39</v>
      </c>
      <c r="J15" s="390">
        <v>5.59</v>
      </c>
      <c r="K15" s="390" t="s">
        <v>106</v>
      </c>
      <c r="L15" s="393"/>
      <c r="M15" s="371" t="s">
        <v>192</v>
      </c>
      <c r="N15" s="301"/>
      <c r="O15" s="301"/>
      <c r="P15" s="301"/>
    </row>
    <row r="16" spans="1:16" x14ac:dyDescent="0.5">
      <c r="A16" s="369"/>
      <c r="B16" s="369"/>
      <c r="C16" s="369"/>
      <c r="D16" s="370"/>
      <c r="E16" s="384" t="s">
        <v>107</v>
      </c>
      <c r="F16" s="384"/>
      <c r="G16" s="384" t="s">
        <v>107</v>
      </c>
      <c r="H16" s="406" t="s">
        <v>107</v>
      </c>
      <c r="I16" s="406" t="s">
        <v>107</v>
      </c>
      <c r="J16" s="406" t="s">
        <v>107</v>
      </c>
      <c r="K16" s="406" t="s">
        <v>107</v>
      </c>
      <c r="L16" s="404"/>
      <c r="M16" s="369"/>
      <c r="N16" s="309"/>
      <c r="O16" s="301"/>
      <c r="P16" s="301"/>
    </row>
    <row r="17" spans="1:13" x14ac:dyDescent="0.5">
      <c r="A17" s="308" t="s">
        <v>98</v>
      </c>
      <c r="B17" s="308"/>
      <c r="C17" s="308"/>
      <c r="D17" s="355"/>
      <c r="E17" s="380">
        <v>2141151807.7</v>
      </c>
      <c r="F17" s="380"/>
      <c r="G17" s="380">
        <v>11483.66</v>
      </c>
      <c r="H17" s="380">
        <v>9027.6200000000008</v>
      </c>
      <c r="I17" s="380">
        <v>13083.22</v>
      </c>
      <c r="J17" s="380">
        <v>17126.14</v>
      </c>
      <c r="K17" s="380" t="s">
        <v>106</v>
      </c>
      <c r="L17" s="391"/>
      <c r="M17" s="308" t="s">
        <v>193</v>
      </c>
    </row>
    <row r="18" spans="1:13" x14ac:dyDescent="0.5">
      <c r="A18" s="308" t="s">
        <v>97</v>
      </c>
      <c r="B18" s="308"/>
      <c r="C18" s="308"/>
      <c r="D18" s="355"/>
      <c r="E18" s="380">
        <v>1895142111.49</v>
      </c>
      <c r="F18" s="380"/>
      <c r="G18" s="380">
        <v>10164.24</v>
      </c>
      <c r="H18" s="380">
        <v>7742.82</v>
      </c>
      <c r="I18" s="380">
        <v>11768.84</v>
      </c>
      <c r="J18" s="380">
        <v>15627.91</v>
      </c>
      <c r="K18" s="380" t="s">
        <v>106</v>
      </c>
      <c r="L18" s="308"/>
      <c r="M18" s="308" t="s">
        <v>194</v>
      </c>
    </row>
    <row r="19" spans="1:13" x14ac:dyDescent="0.5">
      <c r="A19" s="308"/>
      <c r="B19" s="308"/>
      <c r="C19" s="308"/>
      <c r="D19" s="355"/>
      <c r="E19" s="380" t="s">
        <v>107</v>
      </c>
      <c r="F19" s="380"/>
      <c r="G19" s="380" t="s">
        <v>107</v>
      </c>
      <c r="H19" s="407" t="s">
        <v>107</v>
      </c>
      <c r="I19" s="407" t="s">
        <v>107</v>
      </c>
      <c r="J19" s="407" t="s">
        <v>107</v>
      </c>
      <c r="K19" s="407" t="s">
        <v>107</v>
      </c>
      <c r="L19" s="308"/>
      <c r="M19" s="308"/>
    </row>
    <row r="20" spans="1:13" x14ac:dyDescent="0.5">
      <c r="A20" s="353" t="s">
        <v>14</v>
      </c>
      <c r="B20" s="308" t="s">
        <v>96</v>
      </c>
      <c r="C20" s="308"/>
      <c r="D20" s="355"/>
      <c r="E20" s="380">
        <v>894937880.34000003</v>
      </c>
      <c r="F20" s="380"/>
      <c r="G20" s="380">
        <v>4799.83</v>
      </c>
      <c r="H20" s="407">
        <v>3501.85</v>
      </c>
      <c r="I20" s="407">
        <v>5629.34</v>
      </c>
      <c r="J20" s="407">
        <v>7838.73</v>
      </c>
      <c r="K20" s="407" t="s">
        <v>106</v>
      </c>
      <c r="L20" s="308"/>
      <c r="M20" s="308" t="s">
        <v>195</v>
      </c>
    </row>
    <row r="21" spans="1:13" x14ac:dyDescent="0.5">
      <c r="A21" s="307" t="s">
        <v>18</v>
      </c>
      <c r="B21" s="308" t="s">
        <v>95</v>
      </c>
      <c r="C21" s="308"/>
      <c r="D21" s="355"/>
      <c r="E21" s="380">
        <v>705127260.08000004</v>
      </c>
      <c r="F21" s="380"/>
      <c r="G21" s="380">
        <v>3781.82</v>
      </c>
      <c r="H21" s="407">
        <v>2631.68</v>
      </c>
      <c r="I21" s="407">
        <v>4500.47</v>
      </c>
      <c r="J21" s="407">
        <v>6533.5</v>
      </c>
      <c r="K21" s="407" t="s">
        <v>106</v>
      </c>
      <c r="L21" s="308"/>
      <c r="M21" s="308" t="s">
        <v>196</v>
      </c>
    </row>
    <row r="22" spans="1:13" x14ac:dyDescent="0.5">
      <c r="A22" s="301"/>
      <c r="B22" s="305" t="s">
        <v>94</v>
      </c>
      <c r="C22" s="301"/>
      <c r="D22" s="356"/>
      <c r="E22" s="380">
        <v>215960522.33000001</v>
      </c>
      <c r="F22" s="380"/>
      <c r="G22" s="380">
        <v>1158.26</v>
      </c>
      <c r="H22" s="407">
        <v>802.47</v>
      </c>
      <c r="I22" s="407">
        <v>1437.68</v>
      </c>
      <c r="J22" s="407">
        <v>1804.09</v>
      </c>
      <c r="K22" s="407" t="s">
        <v>106</v>
      </c>
      <c r="L22" s="308"/>
      <c r="M22" s="305" t="s">
        <v>197</v>
      </c>
    </row>
    <row r="23" spans="1:13" x14ac:dyDescent="0.5">
      <c r="A23" s="301"/>
      <c r="B23" s="305" t="s">
        <v>93</v>
      </c>
      <c r="C23" s="301"/>
      <c r="D23" s="356"/>
      <c r="E23" s="380">
        <v>146040942.38</v>
      </c>
      <c r="F23" s="380"/>
      <c r="G23" s="380">
        <v>783.26</v>
      </c>
      <c r="H23" s="407">
        <v>510.39</v>
      </c>
      <c r="I23" s="407">
        <v>964.53</v>
      </c>
      <c r="J23" s="407">
        <v>1397.4</v>
      </c>
      <c r="K23" s="407" t="s">
        <v>106</v>
      </c>
      <c r="L23" s="308"/>
      <c r="M23" s="305" t="s">
        <v>198</v>
      </c>
    </row>
    <row r="24" spans="1:13" x14ac:dyDescent="0.5">
      <c r="A24" s="301"/>
      <c r="B24" s="305" t="s">
        <v>92</v>
      </c>
      <c r="C24" s="301"/>
      <c r="D24" s="356"/>
      <c r="E24" s="380">
        <v>76415962.909999996</v>
      </c>
      <c r="F24" s="380"/>
      <c r="G24" s="380">
        <v>409.84</v>
      </c>
      <c r="H24" s="407">
        <v>320.48</v>
      </c>
      <c r="I24" s="407">
        <v>463.96</v>
      </c>
      <c r="J24" s="407">
        <v>629.80999999999995</v>
      </c>
      <c r="K24" s="407" t="s">
        <v>106</v>
      </c>
      <c r="L24" s="308"/>
      <c r="M24" s="305" t="s">
        <v>199</v>
      </c>
    </row>
    <row r="25" spans="1:13" x14ac:dyDescent="0.5">
      <c r="A25" s="301"/>
      <c r="B25" s="305" t="s">
        <v>91</v>
      </c>
      <c r="C25" s="301"/>
      <c r="D25" s="356"/>
      <c r="E25" s="380">
        <v>61847403.799999997</v>
      </c>
      <c r="F25" s="380"/>
      <c r="G25" s="380">
        <v>331.71</v>
      </c>
      <c r="H25" s="407">
        <v>134.06</v>
      </c>
      <c r="I25" s="407">
        <v>432.57</v>
      </c>
      <c r="J25" s="407">
        <v>885.97</v>
      </c>
      <c r="K25" s="407" t="s">
        <v>106</v>
      </c>
      <c r="L25" s="308"/>
      <c r="M25" s="305" t="s">
        <v>200</v>
      </c>
    </row>
    <row r="26" spans="1:13" x14ac:dyDescent="0.5">
      <c r="A26" s="301"/>
      <c r="B26" s="305" t="s">
        <v>90</v>
      </c>
      <c r="C26" s="301"/>
      <c r="D26" s="356"/>
      <c r="E26" s="380">
        <v>9810382.0999999996</v>
      </c>
      <c r="F26" s="380"/>
      <c r="G26" s="380">
        <v>52.62</v>
      </c>
      <c r="H26" s="407">
        <v>38.6</v>
      </c>
      <c r="I26" s="407">
        <v>63.8</v>
      </c>
      <c r="J26" s="407">
        <v>77.430000000000007</v>
      </c>
      <c r="K26" s="407" t="s">
        <v>106</v>
      </c>
      <c r="L26" s="308"/>
      <c r="M26" s="305" t="s">
        <v>201</v>
      </c>
    </row>
    <row r="27" spans="1:13" x14ac:dyDescent="0.5">
      <c r="A27" s="301"/>
      <c r="B27" s="305" t="s">
        <v>89</v>
      </c>
      <c r="C27" s="301"/>
      <c r="D27" s="356"/>
      <c r="E27" s="380">
        <v>47562495.829999998</v>
      </c>
      <c r="F27" s="380"/>
      <c r="G27" s="380">
        <v>255.09</v>
      </c>
      <c r="H27" s="407">
        <v>228.07</v>
      </c>
      <c r="I27" s="407">
        <v>258.01</v>
      </c>
      <c r="J27" s="407">
        <v>369.98</v>
      </c>
      <c r="K27" s="407" t="s">
        <v>106</v>
      </c>
      <c r="L27" s="308"/>
      <c r="M27" s="305" t="s">
        <v>202</v>
      </c>
    </row>
    <row r="28" spans="1:13" x14ac:dyDescent="0.5">
      <c r="A28" s="301"/>
      <c r="B28" s="305" t="s">
        <v>88</v>
      </c>
      <c r="C28" s="301"/>
      <c r="D28" s="356"/>
      <c r="E28" s="380">
        <v>92952837.230000004</v>
      </c>
      <c r="F28" s="380"/>
      <c r="G28" s="380">
        <v>498.53</v>
      </c>
      <c r="H28" s="407">
        <v>379.64</v>
      </c>
      <c r="I28" s="407">
        <v>570.70000000000005</v>
      </c>
      <c r="J28" s="407">
        <v>790.63</v>
      </c>
      <c r="K28" s="407" t="s">
        <v>106</v>
      </c>
      <c r="L28" s="308"/>
      <c r="M28" s="305" t="s">
        <v>203</v>
      </c>
    </row>
    <row r="29" spans="1:13" x14ac:dyDescent="0.5">
      <c r="A29" s="301"/>
      <c r="B29" s="305" t="s">
        <v>87</v>
      </c>
      <c r="C29" s="301"/>
      <c r="D29" s="356"/>
      <c r="E29" s="380">
        <v>12870946.300000001</v>
      </c>
      <c r="F29" s="380"/>
      <c r="G29" s="380">
        <v>69.03</v>
      </c>
      <c r="H29" s="407">
        <v>43.26</v>
      </c>
      <c r="I29" s="407">
        <v>72.59</v>
      </c>
      <c r="J29" s="407">
        <v>175.78</v>
      </c>
      <c r="K29" s="407" t="s">
        <v>106</v>
      </c>
      <c r="L29" s="301"/>
      <c r="M29" s="305" t="s">
        <v>204</v>
      </c>
    </row>
    <row r="30" spans="1:13" x14ac:dyDescent="0.5">
      <c r="A30" s="301"/>
      <c r="B30" s="305" t="s">
        <v>86</v>
      </c>
      <c r="C30" s="301"/>
      <c r="D30" s="356"/>
      <c r="E30" s="380">
        <v>18069707.98</v>
      </c>
      <c r="F30" s="380"/>
      <c r="G30" s="380">
        <v>96.91</v>
      </c>
      <c r="H30" s="407">
        <v>74.239999999999995</v>
      </c>
      <c r="I30" s="407">
        <v>115.74</v>
      </c>
      <c r="J30" s="407">
        <v>134.4</v>
      </c>
      <c r="K30" s="407" t="s">
        <v>106</v>
      </c>
      <c r="L30" s="394"/>
      <c r="M30" s="305" t="s">
        <v>205</v>
      </c>
    </row>
    <row r="31" spans="1:13" x14ac:dyDescent="0.5">
      <c r="A31" s="342"/>
      <c r="B31" s="361" t="s">
        <v>85</v>
      </c>
      <c r="C31" s="361"/>
      <c r="D31" s="356"/>
      <c r="E31" s="380">
        <v>23596059.219999999</v>
      </c>
      <c r="F31" s="380"/>
      <c r="G31" s="380">
        <v>126.55</v>
      </c>
      <c r="H31" s="407">
        <v>100.46</v>
      </c>
      <c r="I31" s="407">
        <v>120.88</v>
      </c>
      <c r="J31" s="407">
        <v>268.01</v>
      </c>
      <c r="K31" s="407" t="s">
        <v>106</v>
      </c>
      <c r="L31" s="394"/>
      <c r="M31" s="342" t="s">
        <v>206</v>
      </c>
    </row>
    <row r="32" spans="1:13" x14ac:dyDescent="0.5">
      <c r="A32" s="342"/>
      <c r="B32" s="361" t="s">
        <v>7</v>
      </c>
      <c r="C32" s="361"/>
      <c r="D32" s="356"/>
      <c r="E32" s="380" t="s">
        <v>107</v>
      </c>
      <c r="F32" s="380"/>
      <c r="G32" s="380" t="s">
        <v>107</v>
      </c>
      <c r="H32" s="408" t="s">
        <v>107</v>
      </c>
      <c r="I32" s="408" t="s">
        <v>107</v>
      </c>
      <c r="J32" s="408" t="s">
        <v>107</v>
      </c>
      <c r="K32" s="408" t="s">
        <v>107</v>
      </c>
      <c r="L32" s="395"/>
      <c r="M32" s="342" t="s">
        <v>207</v>
      </c>
    </row>
    <row r="33" spans="1:14" ht="36" x14ac:dyDescent="0.5">
      <c r="A33" s="342"/>
      <c r="B33" s="361"/>
      <c r="C33" s="361"/>
      <c r="D33" s="356"/>
      <c r="E33" s="380" t="s">
        <v>107</v>
      </c>
      <c r="F33" s="380"/>
      <c r="G33" s="380" t="s">
        <v>107</v>
      </c>
      <c r="H33" s="407" t="s">
        <v>107</v>
      </c>
      <c r="I33" s="407" t="s">
        <v>107</v>
      </c>
      <c r="J33" s="407" t="s">
        <v>107</v>
      </c>
      <c r="K33" s="407" t="s">
        <v>107</v>
      </c>
      <c r="L33" s="394"/>
      <c r="M33" s="342"/>
      <c r="N33" s="304"/>
    </row>
    <row r="34" spans="1:14" x14ac:dyDescent="0.5">
      <c r="A34" s="316" t="s">
        <v>19</v>
      </c>
      <c r="B34" s="308" t="s">
        <v>84</v>
      </c>
      <c r="C34" s="301"/>
      <c r="D34" s="356"/>
      <c r="E34" s="380">
        <v>189810620.25999999</v>
      </c>
      <c r="F34" s="380"/>
      <c r="G34" s="380">
        <v>1018.01</v>
      </c>
      <c r="H34" s="407">
        <v>870.18</v>
      </c>
      <c r="I34" s="407">
        <v>1128.8699999999999</v>
      </c>
      <c r="J34" s="407">
        <v>1305.24</v>
      </c>
      <c r="K34" s="407" t="s">
        <v>106</v>
      </c>
      <c r="L34" s="394"/>
      <c r="M34" s="308" t="s">
        <v>208</v>
      </c>
      <c r="N34" s="301"/>
    </row>
    <row r="35" spans="1:14" x14ac:dyDescent="0.5">
      <c r="A35" s="301"/>
      <c r="B35" s="361" t="s">
        <v>83</v>
      </c>
      <c r="C35" s="301"/>
      <c r="D35" s="356"/>
      <c r="E35" s="380">
        <v>89224623.640000001</v>
      </c>
      <c r="F35" s="380"/>
      <c r="G35" s="380">
        <v>478.54</v>
      </c>
      <c r="H35" s="405">
        <v>490.72</v>
      </c>
      <c r="I35" s="405">
        <v>453.54</v>
      </c>
      <c r="J35" s="405">
        <v>511.96</v>
      </c>
      <c r="K35" s="405" t="s">
        <v>106</v>
      </c>
      <c r="L35" s="396"/>
      <c r="M35" s="305" t="s">
        <v>209</v>
      </c>
      <c r="N35" s="301"/>
    </row>
    <row r="36" spans="1:14" x14ac:dyDescent="0.5">
      <c r="A36" s="301"/>
      <c r="B36" s="361" t="s">
        <v>82</v>
      </c>
      <c r="C36" s="301"/>
      <c r="D36" s="356"/>
      <c r="E36" s="380">
        <v>100585996.62</v>
      </c>
      <c r="F36" s="380"/>
      <c r="G36" s="380">
        <v>539.47</v>
      </c>
      <c r="H36" s="407">
        <v>379.46</v>
      </c>
      <c r="I36" s="407">
        <v>675.33</v>
      </c>
      <c r="J36" s="407">
        <v>793.28</v>
      </c>
      <c r="K36" s="407" t="s">
        <v>106</v>
      </c>
      <c r="L36" s="301"/>
      <c r="M36" s="305" t="s">
        <v>210</v>
      </c>
      <c r="N36" s="301"/>
    </row>
    <row r="37" spans="1:14" x14ac:dyDescent="0.5">
      <c r="A37" s="301"/>
      <c r="B37" s="305" t="s">
        <v>8</v>
      </c>
      <c r="C37" s="301"/>
      <c r="D37" s="357"/>
      <c r="E37" s="380" t="s">
        <v>107</v>
      </c>
      <c r="F37" s="380"/>
      <c r="G37" s="380" t="s">
        <v>107</v>
      </c>
      <c r="H37" s="407" t="s">
        <v>107</v>
      </c>
      <c r="I37" s="407" t="s">
        <v>107</v>
      </c>
      <c r="J37" s="407" t="s">
        <v>107</v>
      </c>
      <c r="K37" s="407" t="s">
        <v>107</v>
      </c>
      <c r="L37" s="308"/>
      <c r="M37" s="305" t="s">
        <v>212</v>
      </c>
      <c r="N37" s="301"/>
    </row>
    <row r="38" spans="1:14" x14ac:dyDescent="0.5">
      <c r="A38" s="301"/>
      <c r="B38" s="301"/>
      <c r="C38" s="301"/>
      <c r="D38" s="357"/>
      <c r="E38" s="380" t="s">
        <v>107</v>
      </c>
      <c r="F38" s="380"/>
      <c r="G38" s="380" t="s">
        <v>107</v>
      </c>
      <c r="H38" s="407" t="s">
        <v>107</v>
      </c>
      <c r="I38" s="407" t="s">
        <v>107</v>
      </c>
      <c r="J38" s="407" t="s">
        <v>107</v>
      </c>
      <c r="K38" s="407" t="s">
        <v>107</v>
      </c>
      <c r="L38" s="301"/>
      <c r="M38" s="301"/>
      <c r="N38" s="301"/>
    </row>
    <row r="39" spans="1:14" x14ac:dyDescent="0.5">
      <c r="A39" s="322">
        <v>2</v>
      </c>
      <c r="B39" s="308" t="s">
        <v>81</v>
      </c>
      <c r="C39" s="301"/>
      <c r="D39" s="357"/>
      <c r="E39" s="380">
        <v>7201846.5</v>
      </c>
      <c r="F39" s="380"/>
      <c r="G39" s="380">
        <v>38.630000000000003</v>
      </c>
      <c r="H39" s="407">
        <v>20.3</v>
      </c>
      <c r="I39" s="407">
        <v>60.17</v>
      </c>
      <c r="J39" s="407">
        <v>46.15</v>
      </c>
      <c r="K39" s="407" t="s">
        <v>106</v>
      </c>
      <c r="L39" s="301"/>
      <c r="M39" s="308" t="s">
        <v>213</v>
      </c>
      <c r="N39" s="301"/>
    </row>
    <row r="40" spans="1:14" x14ac:dyDescent="0.5">
      <c r="A40" s="301"/>
      <c r="B40" s="305" t="s">
        <v>80</v>
      </c>
      <c r="C40" s="301"/>
      <c r="D40" s="356"/>
      <c r="E40" s="380">
        <v>3099322.72</v>
      </c>
      <c r="F40" s="380"/>
      <c r="G40" s="380">
        <v>16.62</v>
      </c>
      <c r="H40" s="407">
        <v>9.68</v>
      </c>
      <c r="I40" s="407">
        <v>23.24</v>
      </c>
      <c r="J40" s="407">
        <v>24.99</v>
      </c>
      <c r="K40" s="407" t="s">
        <v>106</v>
      </c>
      <c r="L40" s="301"/>
      <c r="M40" s="305" t="s">
        <v>214</v>
      </c>
      <c r="N40" s="301"/>
    </row>
    <row r="41" spans="1:14" x14ac:dyDescent="0.5">
      <c r="A41" s="301"/>
      <c r="B41" s="305" t="s">
        <v>79</v>
      </c>
      <c r="C41" s="301"/>
      <c r="D41" s="356"/>
      <c r="E41" s="380">
        <v>4102523.78</v>
      </c>
      <c r="F41" s="380"/>
      <c r="G41" s="380">
        <v>22</v>
      </c>
      <c r="H41" s="407">
        <v>10.62</v>
      </c>
      <c r="I41" s="407">
        <v>36.93</v>
      </c>
      <c r="J41" s="407">
        <v>21.16</v>
      </c>
      <c r="K41" s="407" t="s">
        <v>106</v>
      </c>
      <c r="L41" s="301"/>
      <c r="M41" s="305" t="s">
        <v>215</v>
      </c>
      <c r="N41" s="301"/>
    </row>
    <row r="42" spans="1:14" x14ac:dyDescent="0.5">
      <c r="A42" s="301"/>
      <c r="B42" s="301"/>
      <c r="C42" s="301"/>
      <c r="D42" s="357"/>
      <c r="E42" s="380" t="s">
        <v>107</v>
      </c>
      <c r="F42" s="380"/>
      <c r="G42" s="380" t="s">
        <v>107</v>
      </c>
      <c r="H42" s="407" t="s">
        <v>107</v>
      </c>
      <c r="I42" s="407" t="s">
        <v>107</v>
      </c>
      <c r="J42" s="407" t="s">
        <v>107</v>
      </c>
      <c r="K42" s="407" t="s">
        <v>107</v>
      </c>
      <c r="L42" s="301"/>
      <c r="M42" s="301"/>
      <c r="N42" s="301"/>
    </row>
    <row r="43" spans="1:14" x14ac:dyDescent="0.5">
      <c r="A43" s="322">
        <v>3</v>
      </c>
      <c r="B43" s="308" t="s">
        <v>78</v>
      </c>
      <c r="C43" s="308"/>
      <c r="D43" s="366"/>
      <c r="E43" s="380">
        <v>6659609.4699999997</v>
      </c>
      <c r="F43" s="380"/>
      <c r="G43" s="380">
        <v>35.72</v>
      </c>
      <c r="H43" s="407">
        <v>21.45</v>
      </c>
      <c r="I43" s="407">
        <v>51.04</v>
      </c>
      <c r="J43" s="407">
        <v>46.8</v>
      </c>
      <c r="K43" s="407" t="s">
        <v>106</v>
      </c>
      <c r="L43" s="301"/>
      <c r="M43" s="308" t="s">
        <v>216</v>
      </c>
      <c r="N43" s="301"/>
    </row>
    <row r="44" spans="1:14" x14ac:dyDescent="0.5">
      <c r="A44" s="301"/>
      <c r="B44" s="320" t="s">
        <v>77</v>
      </c>
      <c r="C44" s="320"/>
      <c r="D44" s="356"/>
      <c r="E44" s="380">
        <v>6416449.3499999996</v>
      </c>
      <c r="F44" s="380"/>
      <c r="G44" s="380">
        <v>34.409999999999997</v>
      </c>
      <c r="H44" s="407">
        <v>19.78</v>
      </c>
      <c r="I44" s="407">
        <v>49.85</v>
      </c>
      <c r="J44" s="407">
        <v>46.8</v>
      </c>
      <c r="K44" s="407" t="s">
        <v>106</v>
      </c>
      <c r="L44" s="308"/>
      <c r="M44" s="342" t="s">
        <v>217</v>
      </c>
      <c r="N44" s="301"/>
    </row>
    <row r="45" spans="1:14" x14ac:dyDescent="0.5">
      <c r="A45" s="301"/>
      <c r="B45" s="320" t="s">
        <v>76</v>
      </c>
      <c r="C45" s="320"/>
      <c r="D45" s="356"/>
      <c r="E45" s="380">
        <v>243160.12</v>
      </c>
      <c r="F45" s="380"/>
      <c r="G45" s="380">
        <v>1.3</v>
      </c>
      <c r="H45" s="407">
        <v>1.67</v>
      </c>
      <c r="I45" s="407">
        <v>1.19</v>
      </c>
      <c r="J45" s="407" t="s">
        <v>106</v>
      </c>
      <c r="K45" s="407" t="s">
        <v>106</v>
      </c>
      <c r="L45" s="308"/>
      <c r="M45" s="342" t="s">
        <v>218</v>
      </c>
      <c r="N45" s="301"/>
    </row>
    <row r="46" spans="1:14" x14ac:dyDescent="0.5">
      <c r="A46" s="305" t="s">
        <v>2</v>
      </c>
      <c r="B46" s="301"/>
      <c r="C46" s="301"/>
      <c r="D46" s="357"/>
      <c r="E46" s="380" t="s">
        <v>107</v>
      </c>
      <c r="F46" s="380"/>
      <c r="G46" s="380" t="s">
        <v>107</v>
      </c>
      <c r="H46" s="407" t="s">
        <v>107</v>
      </c>
      <c r="I46" s="407" t="s">
        <v>107</v>
      </c>
      <c r="J46" s="407" t="s">
        <v>107</v>
      </c>
      <c r="K46" s="407" t="s">
        <v>107</v>
      </c>
      <c r="L46" s="308"/>
      <c r="M46" s="301"/>
      <c r="N46" s="301"/>
    </row>
    <row r="47" spans="1:14" x14ac:dyDescent="0.5">
      <c r="A47" s="322">
        <v>4</v>
      </c>
      <c r="B47" s="317" t="s">
        <v>9</v>
      </c>
      <c r="C47" s="317"/>
      <c r="D47" s="358"/>
      <c r="E47" s="385" t="s">
        <v>107</v>
      </c>
      <c r="F47" s="385"/>
      <c r="G47" s="385" t="s">
        <v>107</v>
      </c>
      <c r="H47" s="407" t="s">
        <v>107</v>
      </c>
      <c r="I47" s="407" t="s">
        <v>107</v>
      </c>
      <c r="J47" s="407" t="s">
        <v>107</v>
      </c>
      <c r="K47" s="407" t="s">
        <v>107</v>
      </c>
      <c r="L47" s="301"/>
      <c r="M47" s="308" t="s">
        <v>219</v>
      </c>
      <c r="N47" s="301"/>
    </row>
    <row r="48" spans="1:14" x14ac:dyDescent="0.5">
      <c r="A48" s="301"/>
      <c r="B48" s="317" t="s">
        <v>75</v>
      </c>
      <c r="C48" s="317"/>
      <c r="D48" s="359"/>
      <c r="E48" s="385">
        <v>377365309.31</v>
      </c>
      <c r="F48" s="385"/>
      <c r="G48" s="385">
        <v>2023.93</v>
      </c>
      <c r="H48" s="409">
        <v>1788.38</v>
      </c>
      <c r="I48" s="409">
        <v>2217.0100000000002</v>
      </c>
      <c r="J48" s="409">
        <v>2422.37</v>
      </c>
      <c r="K48" s="409" t="s">
        <v>106</v>
      </c>
      <c r="L48" s="317"/>
      <c r="M48" s="308" t="s">
        <v>220</v>
      </c>
      <c r="N48" s="301"/>
    </row>
    <row r="49" spans="1:13" x14ac:dyDescent="0.5">
      <c r="A49" s="301"/>
      <c r="B49" s="318" t="s">
        <v>74</v>
      </c>
      <c r="C49" s="318"/>
      <c r="D49" s="356"/>
      <c r="E49" s="385">
        <v>11174134.140000001</v>
      </c>
      <c r="F49" s="385"/>
      <c r="G49" s="385">
        <v>59.93</v>
      </c>
      <c r="H49" s="409">
        <v>103.55</v>
      </c>
      <c r="I49" s="409">
        <v>20.329999999999998</v>
      </c>
      <c r="J49" s="409" t="s">
        <v>106</v>
      </c>
      <c r="K49" s="409" t="s">
        <v>106</v>
      </c>
      <c r="L49" s="317"/>
      <c r="M49" s="342" t="s">
        <v>221</v>
      </c>
    </row>
    <row r="50" spans="1:13" x14ac:dyDescent="0.5">
      <c r="A50" s="301"/>
      <c r="B50" s="318" t="s">
        <v>10</v>
      </c>
      <c r="C50" s="318"/>
      <c r="D50" s="301"/>
      <c r="E50" s="385" t="s">
        <v>107</v>
      </c>
      <c r="F50" s="385"/>
      <c r="G50" s="385" t="s">
        <v>107</v>
      </c>
      <c r="H50" s="409" t="s">
        <v>107</v>
      </c>
      <c r="I50" s="409" t="s">
        <v>107</v>
      </c>
      <c r="J50" s="409" t="s">
        <v>107</v>
      </c>
      <c r="K50" s="409" t="s">
        <v>107</v>
      </c>
      <c r="L50" s="317"/>
      <c r="M50" s="305" t="s">
        <v>222</v>
      </c>
    </row>
    <row r="51" spans="1:13" x14ac:dyDescent="0.5">
      <c r="A51" s="301"/>
      <c r="B51" s="318" t="s">
        <v>73</v>
      </c>
      <c r="C51" s="318"/>
      <c r="D51" s="356"/>
      <c r="E51" s="385">
        <v>238789309.24000001</v>
      </c>
      <c r="F51" s="385"/>
      <c r="G51" s="385">
        <v>1280.7</v>
      </c>
      <c r="H51" s="409">
        <v>1164.67</v>
      </c>
      <c r="I51" s="409">
        <v>1405.9</v>
      </c>
      <c r="J51" s="409">
        <v>1368.73</v>
      </c>
      <c r="K51" s="409" t="s">
        <v>106</v>
      </c>
      <c r="L51" s="317"/>
      <c r="M51" s="342" t="s">
        <v>223</v>
      </c>
    </row>
    <row r="52" spans="1:13" x14ac:dyDescent="0.5">
      <c r="A52" s="301"/>
      <c r="B52" s="318" t="s">
        <v>72</v>
      </c>
      <c r="C52" s="318"/>
      <c r="D52" s="360"/>
      <c r="E52" s="385" t="s">
        <v>106</v>
      </c>
      <c r="F52" s="385"/>
      <c r="G52" s="385" t="s">
        <v>106</v>
      </c>
      <c r="H52" s="409" t="s">
        <v>106</v>
      </c>
      <c r="I52" s="409" t="s">
        <v>106</v>
      </c>
      <c r="J52" s="409" t="s">
        <v>106</v>
      </c>
      <c r="K52" s="409" t="s">
        <v>106</v>
      </c>
      <c r="L52" s="317"/>
      <c r="M52" s="305" t="s">
        <v>226</v>
      </c>
    </row>
    <row r="53" spans="1:13" x14ac:dyDescent="0.5">
      <c r="A53" s="301"/>
      <c r="B53" s="318" t="s">
        <v>71</v>
      </c>
      <c r="C53" s="318"/>
      <c r="D53" s="360"/>
      <c r="E53" s="385">
        <v>1790676.99</v>
      </c>
      <c r="F53" s="385"/>
      <c r="G53" s="385">
        <v>9.6</v>
      </c>
      <c r="H53" s="409">
        <v>5.26</v>
      </c>
      <c r="I53" s="409">
        <v>17.07</v>
      </c>
      <c r="J53" s="409">
        <v>2.93</v>
      </c>
      <c r="K53" s="409" t="s">
        <v>106</v>
      </c>
      <c r="L53" s="318"/>
      <c r="M53" s="305" t="s">
        <v>227</v>
      </c>
    </row>
    <row r="54" spans="1:13" x14ac:dyDescent="0.5">
      <c r="A54" s="301"/>
      <c r="B54" s="318" t="s">
        <v>70</v>
      </c>
      <c r="C54" s="318"/>
      <c r="D54" s="360"/>
      <c r="E54" s="385">
        <v>1125279.58</v>
      </c>
      <c r="F54" s="385"/>
      <c r="G54" s="385">
        <v>6.04</v>
      </c>
      <c r="H54" s="409">
        <v>6.39</v>
      </c>
      <c r="I54" s="409">
        <v>7.14</v>
      </c>
      <c r="J54" s="409">
        <v>0.41</v>
      </c>
      <c r="K54" s="409" t="s">
        <v>106</v>
      </c>
      <c r="L54" s="317"/>
      <c r="M54" s="305" t="s">
        <v>228</v>
      </c>
    </row>
    <row r="55" spans="1:13" x14ac:dyDescent="0.5">
      <c r="A55" s="301"/>
      <c r="B55" s="318" t="s">
        <v>69</v>
      </c>
      <c r="C55" s="318"/>
      <c r="D55" s="360"/>
      <c r="E55" s="385">
        <v>15165.54</v>
      </c>
      <c r="F55" s="385"/>
      <c r="G55" s="385">
        <v>0.08</v>
      </c>
      <c r="H55" s="409">
        <v>0.03</v>
      </c>
      <c r="I55" s="409">
        <v>0.1</v>
      </c>
      <c r="J55" s="409">
        <v>0.27</v>
      </c>
      <c r="K55" s="409" t="s">
        <v>106</v>
      </c>
      <c r="L55" s="317"/>
      <c r="M55" s="305" t="s">
        <v>229</v>
      </c>
    </row>
    <row r="56" spans="1:13" x14ac:dyDescent="0.5">
      <c r="A56" s="301"/>
      <c r="B56" s="318" t="s">
        <v>68</v>
      </c>
      <c r="C56" s="318"/>
      <c r="D56" s="360"/>
      <c r="E56" s="385">
        <v>92287098.340000004</v>
      </c>
      <c r="F56" s="385"/>
      <c r="G56" s="385">
        <v>494.96</v>
      </c>
      <c r="H56" s="409">
        <v>386.2</v>
      </c>
      <c r="I56" s="409">
        <v>574.83000000000004</v>
      </c>
      <c r="J56" s="409">
        <v>712.36</v>
      </c>
      <c r="K56" s="409" t="s">
        <v>106</v>
      </c>
      <c r="L56" s="317"/>
      <c r="M56" s="305" t="s">
        <v>230</v>
      </c>
    </row>
    <row r="57" spans="1:13" x14ac:dyDescent="0.5">
      <c r="A57" s="301"/>
      <c r="B57" s="318" t="s">
        <v>67</v>
      </c>
      <c r="C57" s="318"/>
      <c r="D57" s="360"/>
      <c r="E57" s="385">
        <v>28623473.18</v>
      </c>
      <c r="F57" s="385"/>
      <c r="G57" s="385">
        <v>153.52000000000001</v>
      </c>
      <c r="H57" s="409">
        <v>111.12</v>
      </c>
      <c r="I57" s="409">
        <v>187.02</v>
      </c>
      <c r="J57" s="409">
        <v>229.73</v>
      </c>
      <c r="K57" s="409" t="s">
        <v>106</v>
      </c>
      <c r="L57" s="317"/>
      <c r="M57" s="305" t="s">
        <v>231</v>
      </c>
    </row>
    <row r="58" spans="1:13" x14ac:dyDescent="0.5">
      <c r="A58" s="301"/>
      <c r="B58" s="362" t="s">
        <v>66</v>
      </c>
      <c r="C58" s="318"/>
      <c r="D58" s="360"/>
      <c r="E58" s="385">
        <v>3560172.31</v>
      </c>
      <c r="F58" s="385"/>
      <c r="G58" s="385">
        <v>19.09</v>
      </c>
      <c r="H58" s="409">
        <v>11.16</v>
      </c>
      <c r="I58" s="409">
        <v>4.62</v>
      </c>
      <c r="J58" s="409">
        <v>107.94</v>
      </c>
      <c r="K58" s="409" t="s">
        <v>106</v>
      </c>
      <c r="L58" s="317"/>
      <c r="M58" s="342" t="s">
        <v>232</v>
      </c>
    </row>
    <row r="59" spans="1:13" x14ac:dyDescent="0.5">
      <c r="A59" s="301"/>
      <c r="B59" s="362"/>
      <c r="C59" s="318"/>
      <c r="D59" s="360"/>
      <c r="E59" s="385" t="s">
        <v>107</v>
      </c>
      <c r="F59" s="385"/>
      <c r="G59" s="385" t="s">
        <v>107</v>
      </c>
      <c r="H59" s="409" t="s">
        <v>107</v>
      </c>
      <c r="I59" s="409" t="s">
        <v>107</v>
      </c>
      <c r="J59" s="409" t="s">
        <v>107</v>
      </c>
      <c r="K59" s="409" t="s">
        <v>107</v>
      </c>
      <c r="L59" s="317"/>
      <c r="M59" s="314"/>
    </row>
    <row r="60" spans="1:13" x14ac:dyDescent="0.5">
      <c r="A60" s="322">
        <v>5</v>
      </c>
      <c r="B60" s="308" t="s">
        <v>65</v>
      </c>
      <c r="C60" s="301"/>
      <c r="D60" s="357"/>
      <c r="E60" s="385">
        <v>23109593.379999999</v>
      </c>
      <c r="F60" s="385"/>
      <c r="G60" s="385">
        <v>123.94</v>
      </c>
      <c r="H60" s="409">
        <v>85.48</v>
      </c>
      <c r="I60" s="409">
        <v>145.22</v>
      </c>
      <c r="J60" s="409">
        <v>225.87</v>
      </c>
      <c r="K60" s="409" t="s">
        <v>106</v>
      </c>
      <c r="L60" s="317"/>
      <c r="M60" s="314" t="s">
        <v>233</v>
      </c>
    </row>
    <row r="61" spans="1:13" x14ac:dyDescent="0.5">
      <c r="A61" s="301"/>
      <c r="B61" s="305" t="s">
        <v>64</v>
      </c>
      <c r="C61" s="301"/>
      <c r="D61" s="356"/>
      <c r="E61" s="385">
        <v>19234106.350000001</v>
      </c>
      <c r="F61" s="385"/>
      <c r="G61" s="385">
        <v>103.16</v>
      </c>
      <c r="H61" s="409">
        <v>72.94</v>
      </c>
      <c r="I61" s="409">
        <v>122.5</v>
      </c>
      <c r="J61" s="409">
        <v>173.81</v>
      </c>
      <c r="K61" s="409" t="s">
        <v>106</v>
      </c>
      <c r="L61" s="317"/>
      <c r="M61" s="305" t="s">
        <v>234</v>
      </c>
    </row>
    <row r="62" spans="1:13" x14ac:dyDescent="0.5">
      <c r="A62" s="301"/>
      <c r="B62" s="305" t="s">
        <v>63</v>
      </c>
      <c r="C62" s="301"/>
      <c r="D62" s="356"/>
      <c r="E62" s="385">
        <v>3875487.03</v>
      </c>
      <c r="F62" s="385"/>
      <c r="G62" s="385">
        <v>20.79</v>
      </c>
      <c r="H62" s="409">
        <v>12.54</v>
      </c>
      <c r="I62" s="409">
        <v>22.72</v>
      </c>
      <c r="J62" s="409">
        <v>52.06</v>
      </c>
      <c r="K62" s="409" t="s">
        <v>106</v>
      </c>
      <c r="L62" s="317"/>
      <c r="M62" s="305" t="s">
        <v>235</v>
      </c>
    </row>
    <row r="63" spans="1:13" x14ac:dyDescent="0.5">
      <c r="A63" s="301"/>
      <c r="B63" s="362"/>
      <c r="C63" s="318"/>
      <c r="D63" s="360"/>
      <c r="E63" s="385" t="s">
        <v>107</v>
      </c>
      <c r="F63" s="385"/>
      <c r="G63" s="385" t="s">
        <v>107</v>
      </c>
      <c r="H63" s="409" t="s">
        <v>107</v>
      </c>
      <c r="I63" s="409" t="s">
        <v>107</v>
      </c>
      <c r="J63" s="409" t="s">
        <v>107</v>
      </c>
      <c r="K63" s="409" t="s">
        <v>107</v>
      </c>
      <c r="L63" s="317"/>
      <c r="M63" s="314"/>
    </row>
    <row r="64" spans="1:13" x14ac:dyDescent="0.5">
      <c r="A64" s="322">
        <v>6</v>
      </c>
      <c r="B64" s="317" t="s">
        <v>62</v>
      </c>
      <c r="C64" s="317"/>
      <c r="D64" s="360"/>
      <c r="E64" s="385">
        <v>55905241.649999999</v>
      </c>
      <c r="F64" s="385"/>
      <c r="G64" s="385">
        <v>299.83999999999997</v>
      </c>
      <c r="H64" s="409">
        <v>221.95</v>
      </c>
      <c r="I64" s="409">
        <v>349.7</v>
      </c>
      <c r="J64" s="409">
        <v>481.87</v>
      </c>
      <c r="K64" s="409" t="s">
        <v>106</v>
      </c>
      <c r="L64" s="317"/>
      <c r="M64" s="314" t="s">
        <v>236</v>
      </c>
    </row>
    <row r="65" spans="1:13" x14ac:dyDescent="0.5">
      <c r="A65" s="301"/>
      <c r="B65" s="318" t="s">
        <v>61</v>
      </c>
      <c r="C65" s="318"/>
      <c r="D65" s="360"/>
      <c r="E65" s="385">
        <v>45193406.07</v>
      </c>
      <c r="F65" s="385"/>
      <c r="G65" s="385">
        <v>242.39</v>
      </c>
      <c r="H65" s="409">
        <v>175.98</v>
      </c>
      <c r="I65" s="409">
        <v>283.88</v>
      </c>
      <c r="J65" s="409">
        <v>401.29</v>
      </c>
      <c r="K65" s="409" t="s">
        <v>106</v>
      </c>
      <c r="L65" s="317"/>
      <c r="M65" s="305" t="s">
        <v>237</v>
      </c>
    </row>
    <row r="66" spans="1:13" x14ac:dyDescent="0.5">
      <c r="A66" s="301"/>
      <c r="B66" s="318" t="s">
        <v>60</v>
      </c>
      <c r="C66" s="318"/>
      <c r="D66" s="360"/>
      <c r="E66" s="385">
        <v>10711835.57</v>
      </c>
      <c r="F66" s="385"/>
      <c r="G66" s="385">
        <v>57.45</v>
      </c>
      <c r="H66" s="409">
        <v>45.98</v>
      </c>
      <c r="I66" s="409">
        <v>65.819999999999993</v>
      </c>
      <c r="J66" s="409">
        <v>80.569999999999993</v>
      </c>
      <c r="K66" s="409" t="s">
        <v>106</v>
      </c>
      <c r="L66" s="317"/>
      <c r="M66" s="305" t="s">
        <v>238</v>
      </c>
    </row>
    <row r="67" spans="1:13" x14ac:dyDescent="0.5">
      <c r="A67" s="310"/>
      <c r="B67" s="310"/>
      <c r="C67" s="310"/>
      <c r="D67" s="329"/>
      <c r="E67" s="382" t="s">
        <v>107</v>
      </c>
      <c r="F67" s="382"/>
      <c r="G67" s="382" t="s">
        <v>107</v>
      </c>
      <c r="H67" s="409" t="s">
        <v>107</v>
      </c>
      <c r="I67" s="409" t="s">
        <v>107</v>
      </c>
      <c r="J67" s="409" t="s">
        <v>107</v>
      </c>
      <c r="K67" s="409" t="s">
        <v>107</v>
      </c>
      <c r="L67" s="317"/>
      <c r="M67" s="310"/>
    </row>
    <row r="68" spans="1:13" x14ac:dyDescent="0.5">
      <c r="A68" s="322">
        <v>7</v>
      </c>
      <c r="B68" s="319" t="s">
        <v>59</v>
      </c>
      <c r="C68" s="308"/>
      <c r="D68" s="330"/>
      <c r="E68" s="380">
        <v>13960648.91</v>
      </c>
      <c r="F68" s="380"/>
      <c r="G68" s="380">
        <v>74.88</v>
      </c>
      <c r="H68" s="407">
        <v>71.95</v>
      </c>
      <c r="I68" s="407">
        <v>81.8</v>
      </c>
      <c r="J68" s="407">
        <v>63.52</v>
      </c>
      <c r="K68" s="407" t="s">
        <v>106</v>
      </c>
      <c r="L68" s="308"/>
      <c r="M68" s="317" t="s">
        <v>239</v>
      </c>
    </row>
    <row r="69" spans="1:13" x14ac:dyDescent="0.5">
      <c r="A69" s="301"/>
      <c r="B69" s="305" t="s">
        <v>58</v>
      </c>
      <c r="C69" s="301"/>
      <c r="D69" s="330"/>
      <c r="E69" s="380">
        <v>3064132.51</v>
      </c>
      <c r="F69" s="380"/>
      <c r="G69" s="380">
        <v>16.43</v>
      </c>
      <c r="H69" s="407">
        <v>13.33</v>
      </c>
      <c r="I69" s="407">
        <v>17.34</v>
      </c>
      <c r="J69" s="407">
        <v>27.57</v>
      </c>
      <c r="K69" s="407" t="s">
        <v>106</v>
      </c>
      <c r="L69" s="308"/>
      <c r="M69" s="318" t="s">
        <v>240</v>
      </c>
    </row>
    <row r="70" spans="1:13" x14ac:dyDescent="0.5">
      <c r="A70" s="301"/>
      <c r="B70" s="305" t="s">
        <v>57</v>
      </c>
      <c r="C70" s="301"/>
      <c r="D70" s="330"/>
      <c r="E70" s="380">
        <v>2289748.75</v>
      </c>
      <c r="F70" s="380"/>
      <c r="G70" s="380">
        <v>12.28</v>
      </c>
      <c r="H70" s="407">
        <v>13.71</v>
      </c>
      <c r="I70" s="407">
        <v>12.19</v>
      </c>
      <c r="J70" s="407">
        <v>5.95</v>
      </c>
      <c r="K70" s="407" t="s">
        <v>106</v>
      </c>
      <c r="L70" s="308"/>
      <c r="M70" s="318" t="s">
        <v>241</v>
      </c>
    </row>
    <row r="71" spans="1:13" x14ac:dyDescent="0.5">
      <c r="A71" s="301"/>
      <c r="B71" s="305" t="s">
        <v>56</v>
      </c>
      <c r="C71" s="301"/>
      <c r="D71" s="330"/>
      <c r="E71" s="380">
        <v>8606767.6400000006</v>
      </c>
      <c r="F71" s="380"/>
      <c r="G71" s="380">
        <v>46.16</v>
      </c>
      <c r="H71" s="408">
        <v>44.91</v>
      </c>
      <c r="I71" s="408">
        <v>52.27</v>
      </c>
      <c r="J71" s="408">
        <v>30</v>
      </c>
      <c r="K71" s="408" t="s">
        <v>106</v>
      </c>
      <c r="L71" s="306"/>
      <c r="M71" s="318" t="s">
        <v>242</v>
      </c>
    </row>
    <row r="72" spans="1:13" x14ac:dyDescent="0.5">
      <c r="A72" s="310"/>
      <c r="B72" s="310"/>
      <c r="C72" s="310"/>
      <c r="D72" s="331"/>
      <c r="E72" s="382" t="s">
        <v>107</v>
      </c>
      <c r="F72" s="382"/>
      <c r="G72" s="381" t="s">
        <v>107</v>
      </c>
      <c r="H72" s="405" t="s">
        <v>107</v>
      </c>
      <c r="I72" s="405" t="s">
        <v>107</v>
      </c>
      <c r="J72" s="405" t="s">
        <v>107</v>
      </c>
      <c r="K72" s="405" t="s">
        <v>107</v>
      </c>
      <c r="L72" s="396"/>
      <c r="M72" s="323"/>
    </row>
    <row r="73" spans="1:13" x14ac:dyDescent="0.5">
      <c r="A73" s="322">
        <v>8</v>
      </c>
      <c r="B73" s="373" t="s">
        <v>28</v>
      </c>
      <c r="C73" s="317"/>
      <c r="D73" s="301"/>
      <c r="E73" s="385">
        <v>419000336.06999999</v>
      </c>
      <c r="F73" s="385"/>
      <c r="G73" s="380">
        <v>2247.23</v>
      </c>
      <c r="H73" s="405">
        <v>1637.68</v>
      </c>
      <c r="I73" s="405">
        <v>2555.16</v>
      </c>
      <c r="J73" s="405">
        <v>3967.88</v>
      </c>
      <c r="K73" s="405" t="s">
        <v>106</v>
      </c>
      <c r="L73" s="396"/>
      <c r="M73" s="317" t="s">
        <v>243</v>
      </c>
    </row>
    <row r="74" spans="1:13" x14ac:dyDescent="0.5">
      <c r="A74" s="301"/>
      <c r="B74" s="318" t="s">
        <v>55</v>
      </c>
      <c r="C74" s="317"/>
      <c r="D74" s="332"/>
      <c r="E74" s="385">
        <v>95646379.769999996</v>
      </c>
      <c r="F74" s="385"/>
      <c r="G74" s="380">
        <v>512.98</v>
      </c>
      <c r="H74" s="407">
        <v>429.65</v>
      </c>
      <c r="I74" s="407">
        <v>525.04</v>
      </c>
      <c r="J74" s="407">
        <v>856.26</v>
      </c>
      <c r="K74" s="407" t="s">
        <v>106</v>
      </c>
      <c r="L74" s="308"/>
      <c r="M74" s="362" t="s">
        <v>244</v>
      </c>
    </row>
    <row r="75" spans="1:13" x14ac:dyDescent="0.5">
      <c r="A75" s="301"/>
      <c r="B75" s="318" t="s">
        <v>54</v>
      </c>
      <c r="C75" s="318"/>
      <c r="D75" s="360"/>
      <c r="E75" s="385">
        <v>24444782.57</v>
      </c>
      <c r="F75" s="385"/>
      <c r="G75" s="380">
        <v>131.1</v>
      </c>
      <c r="H75" s="407">
        <v>96.03</v>
      </c>
      <c r="I75" s="407">
        <v>153.59</v>
      </c>
      <c r="J75" s="407">
        <v>213</v>
      </c>
      <c r="K75" s="407" t="s">
        <v>106</v>
      </c>
      <c r="L75" s="308"/>
      <c r="M75" s="318" t="s">
        <v>245</v>
      </c>
    </row>
    <row r="76" spans="1:13" x14ac:dyDescent="0.5">
      <c r="A76" s="301"/>
      <c r="B76" s="318" t="s">
        <v>53</v>
      </c>
      <c r="C76" s="318"/>
      <c r="D76" s="332"/>
      <c r="E76" s="385">
        <v>221702869.83000001</v>
      </c>
      <c r="F76" s="385"/>
      <c r="G76" s="380">
        <v>1189.06</v>
      </c>
      <c r="H76" s="408">
        <v>803.96</v>
      </c>
      <c r="I76" s="408">
        <v>1428.41</v>
      </c>
      <c r="J76" s="408">
        <v>2114.9899999999998</v>
      </c>
      <c r="K76" s="408" t="s">
        <v>106</v>
      </c>
      <c r="L76" s="306"/>
      <c r="M76" s="318" t="s">
        <v>246</v>
      </c>
    </row>
    <row r="77" spans="1:13" x14ac:dyDescent="0.5">
      <c r="A77" s="301"/>
      <c r="B77" s="301" t="s">
        <v>3</v>
      </c>
      <c r="C77" s="310"/>
      <c r="D77" s="333"/>
      <c r="E77" s="382" t="s">
        <v>107</v>
      </c>
      <c r="F77" s="382"/>
      <c r="G77" s="381" t="s">
        <v>107</v>
      </c>
      <c r="H77" s="409" t="s">
        <v>107</v>
      </c>
      <c r="I77" s="409" t="s">
        <v>107</v>
      </c>
      <c r="J77" s="409" t="s">
        <v>107</v>
      </c>
      <c r="K77" s="409" t="s">
        <v>107</v>
      </c>
      <c r="L77" s="317"/>
      <c r="M77" s="323" t="s">
        <v>247</v>
      </c>
    </row>
    <row r="78" spans="1:13" x14ac:dyDescent="0.5">
      <c r="A78" s="301"/>
      <c r="B78" s="301" t="s">
        <v>52</v>
      </c>
      <c r="C78" s="310"/>
      <c r="D78" s="333"/>
      <c r="E78" s="381">
        <v>13630186.65</v>
      </c>
      <c r="F78" s="381"/>
      <c r="G78" s="381">
        <v>73.099999999999994</v>
      </c>
      <c r="H78" s="409">
        <v>84.11</v>
      </c>
      <c r="I78" s="409">
        <v>45.47</v>
      </c>
      <c r="J78" s="409">
        <v>121.44</v>
      </c>
      <c r="K78" s="409" t="s">
        <v>106</v>
      </c>
      <c r="L78" s="317"/>
      <c r="M78" s="323" t="s">
        <v>248</v>
      </c>
    </row>
    <row r="79" spans="1:13" x14ac:dyDescent="0.5">
      <c r="A79" s="301"/>
      <c r="B79" s="301" t="s">
        <v>51</v>
      </c>
      <c r="C79" s="310"/>
      <c r="D79" s="333"/>
      <c r="E79" s="381">
        <v>63576117.240000002</v>
      </c>
      <c r="F79" s="381"/>
      <c r="G79" s="381">
        <v>340.98</v>
      </c>
      <c r="H79" s="409">
        <v>223.94</v>
      </c>
      <c r="I79" s="409">
        <v>402.65</v>
      </c>
      <c r="J79" s="409">
        <v>662.18</v>
      </c>
      <c r="K79" s="409" t="s">
        <v>106</v>
      </c>
      <c r="L79" s="317"/>
      <c r="M79" s="323" t="s">
        <v>249</v>
      </c>
    </row>
    <row r="80" spans="1:13" x14ac:dyDescent="0.5">
      <c r="A80" s="301"/>
      <c r="B80" s="310"/>
      <c r="C80" s="310"/>
      <c r="D80" s="331"/>
      <c r="E80" s="381" t="s">
        <v>107</v>
      </c>
      <c r="F80" s="381"/>
      <c r="G80" s="381" t="s">
        <v>107</v>
      </c>
      <c r="H80" s="409" t="s">
        <v>107</v>
      </c>
      <c r="I80" s="409" t="s">
        <v>107</v>
      </c>
      <c r="J80" s="409" t="s">
        <v>107</v>
      </c>
      <c r="K80" s="409" t="s">
        <v>107</v>
      </c>
      <c r="L80" s="317"/>
      <c r="M80" s="323"/>
    </row>
    <row r="81" spans="1:14" x14ac:dyDescent="0.5">
      <c r="A81" s="322">
        <v>9</v>
      </c>
      <c r="B81" s="302" t="s">
        <v>50</v>
      </c>
      <c r="C81" s="302"/>
      <c r="D81" s="334"/>
      <c r="E81" s="381">
        <v>32272554.739999998</v>
      </c>
      <c r="F81" s="381"/>
      <c r="G81" s="381">
        <v>173.09</v>
      </c>
      <c r="H81" s="408">
        <v>137.94999999999999</v>
      </c>
      <c r="I81" s="408">
        <v>212.04</v>
      </c>
      <c r="J81" s="408">
        <v>196.01</v>
      </c>
      <c r="K81" s="408" t="s">
        <v>106</v>
      </c>
      <c r="L81" s="306"/>
      <c r="M81" s="325" t="s">
        <v>250</v>
      </c>
      <c r="N81" s="301"/>
    </row>
    <row r="82" spans="1:14" x14ac:dyDescent="0.5">
      <c r="A82" s="301"/>
      <c r="B82" s="302"/>
      <c r="C82" s="302"/>
      <c r="D82" s="335"/>
      <c r="E82" s="381" t="s">
        <v>107</v>
      </c>
      <c r="F82" s="381"/>
      <c r="G82" s="381" t="s">
        <v>107</v>
      </c>
      <c r="H82" s="410" t="s">
        <v>107</v>
      </c>
      <c r="I82" s="410" t="s">
        <v>107</v>
      </c>
      <c r="J82" s="410" t="s">
        <v>107</v>
      </c>
      <c r="K82" s="410" t="s">
        <v>107</v>
      </c>
      <c r="L82" s="301"/>
      <c r="M82" s="325"/>
      <c r="N82" s="301"/>
    </row>
    <row r="83" spans="1:14" x14ac:dyDescent="0.5">
      <c r="A83" s="322">
        <v>10</v>
      </c>
      <c r="B83" s="302" t="s">
        <v>49</v>
      </c>
      <c r="C83" s="302"/>
      <c r="D83" s="346"/>
      <c r="E83" s="381">
        <v>51531422.079999998</v>
      </c>
      <c r="F83" s="381"/>
      <c r="G83" s="381">
        <v>276.38</v>
      </c>
      <c r="H83" s="410">
        <v>219.51</v>
      </c>
      <c r="I83" s="410">
        <v>338.16</v>
      </c>
      <c r="J83" s="410">
        <v>318.04000000000002</v>
      </c>
      <c r="K83" s="410" t="s">
        <v>106</v>
      </c>
      <c r="L83" s="301"/>
      <c r="M83" s="325" t="s">
        <v>251</v>
      </c>
      <c r="N83" s="301"/>
    </row>
    <row r="84" spans="1:14" x14ac:dyDescent="0.5">
      <c r="A84" s="301"/>
      <c r="B84" s="321"/>
      <c r="C84" s="302"/>
      <c r="D84" s="346"/>
      <c r="E84" s="381" t="s">
        <v>107</v>
      </c>
      <c r="F84" s="381"/>
      <c r="G84" s="381" t="s">
        <v>107</v>
      </c>
      <c r="H84" s="381" t="s">
        <v>107</v>
      </c>
      <c r="I84" s="381" t="s">
        <v>107</v>
      </c>
      <c r="J84" s="381" t="s">
        <v>107</v>
      </c>
      <c r="K84" s="381" t="s">
        <v>107</v>
      </c>
      <c r="L84" s="397"/>
      <c r="M84" s="325" t="s">
        <v>252</v>
      </c>
      <c r="N84" s="301"/>
    </row>
    <row r="85" spans="1:14" x14ac:dyDescent="0.5">
      <c r="A85" s="301"/>
      <c r="B85" s="311" t="s">
        <v>48</v>
      </c>
      <c r="C85" s="301"/>
      <c r="D85" s="347"/>
      <c r="E85" s="381">
        <v>2395662.7200000002</v>
      </c>
      <c r="F85" s="381"/>
      <c r="G85" s="381">
        <v>12.85</v>
      </c>
      <c r="H85" s="410">
        <v>10.51</v>
      </c>
      <c r="I85" s="410">
        <v>19.440000000000001</v>
      </c>
      <c r="J85" s="410" t="s">
        <v>106</v>
      </c>
      <c r="K85" s="410" t="s">
        <v>106</v>
      </c>
      <c r="L85" s="302"/>
      <c r="M85" s="323" t="s">
        <v>253</v>
      </c>
      <c r="N85" s="301"/>
    </row>
    <row r="86" spans="1:14" x14ac:dyDescent="0.5">
      <c r="A86" s="301"/>
      <c r="B86" s="301" t="s">
        <v>11</v>
      </c>
      <c r="C86" s="301"/>
      <c r="D86" s="348"/>
      <c r="E86" s="381" t="s">
        <v>107</v>
      </c>
      <c r="F86" s="381"/>
      <c r="G86" s="381" t="s">
        <v>107</v>
      </c>
      <c r="H86" s="410" t="s">
        <v>107</v>
      </c>
      <c r="I86" s="410" t="s">
        <v>107</v>
      </c>
      <c r="J86" s="410" t="s">
        <v>107</v>
      </c>
      <c r="K86" s="410" t="s">
        <v>107</v>
      </c>
      <c r="L86" s="302"/>
      <c r="M86" s="323" t="s">
        <v>254</v>
      </c>
      <c r="N86" s="301"/>
    </row>
    <row r="87" spans="1:14" x14ac:dyDescent="0.5">
      <c r="A87" s="301"/>
      <c r="B87" s="312" t="s">
        <v>47</v>
      </c>
      <c r="C87" s="301"/>
      <c r="D87" s="347"/>
      <c r="E87" s="381">
        <v>1350206.12</v>
      </c>
      <c r="F87" s="381"/>
      <c r="G87" s="381">
        <v>7.24</v>
      </c>
      <c r="H87" s="381">
        <v>1.61</v>
      </c>
      <c r="I87" s="381">
        <v>9.5500000000000007</v>
      </c>
      <c r="J87" s="381">
        <v>25.06</v>
      </c>
      <c r="K87" s="381" t="s">
        <v>106</v>
      </c>
      <c r="L87" s="398"/>
      <c r="M87" s="323"/>
      <c r="N87" s="301"/>
    </row>
    <row r="88" spans="1:14" x14ac:dyDescent="0.5">
      <c r="A88" s="301"/>
      <c r="B88" s="301" t="s">
        <v>46</v>
      </c>
      <c r="C88" s="301"/>
      <c r="D88" s="347"/>
      <c r="E88" s="381">
        <v>1237573.92</v>
      </c>
      <c r="F88" s="381"/>
      <c r="G88" s="381">
        <v>6.64</v>
      </c>
      <c r="H88" s="381" t="s">
        <v>106</v>
      </c>
      <c r="I88" s="381">
        <v>17.05</v>
      </c>
      <c r="J88" s="381" t="s">
        <v>106</v>
      </c>
      <c r="K88" s="381" t="s">
        <v>106</v>
      </c>
      <c r="L88" s="398"/>
      <c r="M88" s="323" t="s">
        <v>255</v>
      </c>
      <c r="N88" s="301"/>
    </row>
    <row r="89" spans="1:14" x14ac:dyDescent="0.5">
      <c r="A89" s="301"/>
      <c r="B89" s="301" t="s">
        <v>13</v>
      </c>
      <c r="C89" s="301"/>
      <c r="D89" s="347"/>
      <c r="E89" s="381" t="s">
        <v>107</v>
      </c>
      <c r="F89" s="381"/>
      <c r="G89" s="381" t="s">
        <v>107</v>
      </c>
      <c r="H89" s="381" t="s">
        <v>107</v>
      </c>
      <c r="I89" s="381" t="s">
        <v>107</v>
      </c>
      <c r="J89" s="381" t="s">
        <v>107</v>
      </c>
      <c r="K89" s="381" t="s">
        <v>107</v>
      </c>
      <c r="L89" s="397"/>
      <c r="M89" s="323" t="s">
        <v>256</v>
      </c>
      <c r="N89" s="301"/>
    </row>
    <row r="90" spans="1:14" x14ac:dyDescent="0.5">
      <c r="A90" s="301"/>
      <c r="B90" s="312" t="s">
        <v>45</v>
      </c>
      <c r="C90" s="301"/>
      <c r="D90" s="347"/>
      <c r="E90" s="381">
        <v>46547979.32</v>
      </c>
      <c r="F90" s="381"/>
      <c r="G90" s="381">
        <v>249.65</v>
      </c>
      <c r="H90" s="410">
        <v>207.39</v>
      </c>
      <c r="I90" s="410">
        <v>292.12</v>
      </c>
      <c r="J90" s="410">
        <v>292.98</v>
      </c>
      <c r="K90" s="410" t="s">
        <v>106</v>
      </c>
      <c r="L90" s="301"/>
      <c r="M90" s="323"/>
      <c r="N90" s="301"/>
    </row>
    <row r="91" spans="1:14" x14ac:dyDescent="0.5">
      <c r="A91" s="312"/>
      <c r="B91" s="301"/>
      <c r="C91" s="301"/>
      <c r="D91" s="347"/>
      <c r="E91" s="383" t="s">
        <v>107</v>
      </c>
      <c r="F91" s="383"/>
      <c r="G91" s="381" t="s">
        <v>107</v>
      </c>
      <c r="H91" s="410" t="s">
        <v>107</v>
      </c>
      <c r="I91" s="410" t="s">
        <v>107</v>
      </c>
      <c r="J91" s="410" t="s">
        <v>107</v>
      </c>
      <c r="K91" s="410" t="s">
        <v>107</v>
      </c>
      <c r="L91" s="302"/>
      <c r="M91" s="305"/>
      <c r="N91" s="305"/>
    </row>
    <row r="92" spans="1:14" x14ac:dyDescent="0.5">
      <c r="A92" s="322">
        <v>11</v>
      </c>
      <c r="B92" s="364" t="s">
        <v>12</v>
      </c>
      <c r="C92" s="301"/>
      <c r="D92" s="347"/>
      <c r="E92" s="381" t="s">
        <v>107</v>
      </c>
      <c r="F92" s="381"/>
      <c r="G92" s="381" t="s">
        <v>107</v>
      </c>
      <c r="H92" s="410" t="s">
        <v>107</v>
      </c>
      <c r="I92" s="410" t="s">
        <v>107</v>
      </c>
      <c r="J92" s="410" t="s">
        <v>107</v>
      </c>
      <c r="K92" s="410" t="s">
        <v>107</v>
      </c>
      <c r="L92" s="302"/>
      <c r="M92" s="323"/>
      <c r="N92" s="301"/>
    </row>
    <row r="93" spans="1:14" x14ac:dyDescent="0.5">
      <c r="A93" s="301"/>
      <c r="B93" s="308" t="s">
        <v>43</v>
      </c>
      <c r="C93" s="308"/>
      <c r="D93" s="350"/>
      <c r="E93" s="380">
        <v>13197669.039999999</v>
      </c>
      <c r="F93" s="380"/>
      <c r="G93" s="380">
        <v>70.78</v>
      </c>
      <c r="H93" s="410">
        <v>36.299999999999997</v>
      </c>
      <c r="I93" s="410">
        <v>129.19999999999999</v>
      </c>
      <c r="J93" s="410">
        <v>20.68</v>
      </c>
      <c r="K93" s="410" t="s">
        <v>106</v>
      </c>
      <c r="L93" s="302"/>
      <c r="M93" s="325" t="s">
        <v>257</v>
      </c>
      <c r="N93" s="301"/>
    </row>
    <row r="94" spans="1:14" x14ac:dyDescent="0.5">
      <c r="A94" s="301"/>
      <c r="B94" s="308"/>
      <c r="C94" s="308"/>
      <c r="D94" s="350"/>
      <c r="E94" s="380" t="s">
        <v>107</v>
      </c>
      <c r="F94" s="380"/>
      <c r="G94" s="380" t="s">
        <v>107</v>
      </c>
      <c r="H94" s="410" t="s">
        <v>107</v>
      </c>
      <c r="I94" s="410" t="s">
        <v>107</v>
      </c>
      <c r="J94" s="410" t="s">
        <v>107</v>
      </c>
      <c r="K94" s="410" t="s">
        <v>107</v>
      </c>
      <c r="L94" s="302"/>
      <c r="M94" s="308"/>
      <c r="N94" s="301"/>
    </row>
    <row r="95" spans="1:14" x14ac:dyDescent="0.5">
      <c r="A95" s="322">
        <v>12</v>
      </c>
      <c r="B95" s="302" t="s">
        <v>44</v>
      </c>
      <c r="C95" s="302"/>
      <c r="D95" s="363"/>
      <c r="E95" s="381">
        <v>246009696.21000001</v>
      </c>
      <c r="F95" s="381"/>
      <c r="G95" s="381">
        <v>1319.43</v>
      </c>
      <c r="H95" s="410">
        <v>1284.8</v>
      </c>
      <c r="I95" s="410">
        <v>1314.39</v>
      </c>
      <c r="J95" s="410">
        <v>1498.22</v>
      </c>
      <c r="K95" s="410" t="s">
        <v>106</v>
      </c>
      <c r="L95" s="302"/>
      <c r="M95" s="325" t="s">
        <v>258</v>
      </c>
      <c r="N95" s="301"/>
    </row>
    <row r="96" spans="1:14" x14ac:dyDescent="0.5">
      <c r="A96" s="301"/>
      <c r="B96" s="301" t="s">
        <v>42</v>
      </c>
      <c r="C96" s="301"/>
      <c r="D96" s="336"/>
      <c r="E96" s="381">
        <v>9055105.2699999996</v>
      </c>
      <c r="F96" s="381"/>
      <c r="G96" s="381">
        <v>48.57</v>
      </c>
      <c r="H96" s="410">
        <v>37.39</v>
      </c>
      <c r="I96" s="410">
        <v>35.729999999999997</v>
      </c>
      <c r="J96" s="410">
        <v>146.6</v>
      </c>
      <c r="K96" s="410" t="s">
        <v>106</v>
      </c>
      <c r="L96" s="302"/>
      <c r="M96" s="323" t="s">
        <v>259</v>
      </c>
      <c r="N96" s="301"/>
    </row>
    <row r="97" spans="1:14" x14ac:dyDescent="0.5">
      <c r="A97" s="301"/>
      <c r="B97" s="301" t="s">
        <v>41</v>
      </c>
      <c r="C97" s="301"/>
      <c r="D97" s="336"/>
      <c r="E97" s="381" t="s">
        <v>106</v>
      </c>
      <c r="F97" s="381"/>
      <c r="G97" s="381" t="s">
        <v>106</v>
      </c>
      <c r="H97" s="405" t="s">
        <v>106</v>
      </c>
      <c r="I97" s="405" t="s">
        <v>106</v>
      </c>
      <c r="J97" s="405" t="s">
        <v>106</v>
      </c>
      <c r="K97" s="405" t="s">
        <v>106</v>
      </c>
      <c r="L97" s="391"/>
      <c r="M97" s="323" t="s">
        <v>260</v>
      </c>
      <c r="N97" s="301"/>
    </row>
    <row r="98" spans="1:14" x14ac:dyDescent="0.5">
      <c r="A98" s="301"/>
      <c r="B98" s="301" t="s">
        <v>40</v>
      </c>
      <c r="C98" s="301"/>
      <c r="D98" s="336"/>
      <c r="E98" s="381">
        <v>79987592.379999995</v>
      </c>
      <c r="F98" s="381"/>
      <c r="G98" s="381">
        <v>429</v>
      </c>
      <c r="H98" s="380">
        <v>554.91999999999996</v>
      </c>
      <c r="I98" s="380">
        <v>362.26</v>
      </c>
      <c r="J98" s="380">
        <v>84.78</v>
      </c>
      <c r="K98" s="380" t="s">
        <v>106</v>
      </c>
      <c r="L98" s="399"/>
      <c r="M98" s="323" t="s">
        <v>261</v>
      </c>
      <c r="N98" s="301"/>
    </row>
    <row r="99" spans="1:14" x14ac:dyDescent="0.5">
      <c r="A99" s="301"/>
      <c r="B99" s="301"/>
      <c r="C99" s="301"/>
      <c r="D99" s="336"/>
      <c r="E99" s="381" t="s">
        <v>107</v>
      </c>
      <c r="F99" s="381"/>
      <c r="G99" s="381" t="s">
        <v>107</v>
      </c>
      <c r="H99" s="380" t="s">
        <v>107</v>
      </c>
      <c r="I99" s="380" t="s">
        <v>107</v>
      </c>
      <c r="J99" s="380" t="s">
        <v>107</v>
      </c>
      <c r="K99" s="380" t="s">
        <v>107</v>
      </c>
      <c r="L99" s="399"/>
      <c r="M99" s="323" t="s">
        <v>262</v>
      </c>
      <c r="N99" s="301"/>
    </row>
    <row r="100" spans="1:14" x14ac:dyDescent="0.5">
      <c r="A100" s="301"/>
      <c r="B100" s="301" t="s">
        <v>39</v>
      </c>
      <c r="C100" s="301"/>
      <c r="D100" s="338"/>
      <c r="E100" s="381">
        <v>1123870.72</v>
      </c>
      <c r="F100" s="381"/>
      <c r="G100" s="381">
        <v>6.03</v>
      </c>
      <c r="H100" s="410">
        <v>9.89</v>
      </c>
      <c r="I100" s="410">
        <v>0.62</v>
      </c>
      <c r="J100" s="410">
        <v>7.56</v>
      </c>
      <c r="K100" s="410" t="s">
        <v>106</v>
      </c>
      <c r="L100" s="302"/>
      <c r="M100" s="323" t="s">
        <v>263</v>
      </c>
      <c r="N100" s="301"/>
    </row>
    <row r="101" spans="1:14" x14ac:dyDescent="0.5">
      <c r="A101" s="301"/>
      <c r="B101" s="301"/>
      <c r="C101" s="301"/>
      <c r="D101" s="338"/>
      <c r="E101" s="381" t="s">
        <v>107</v>
      </c>
      <c r="F101" s="381"/>
      <c r="G101" s="381" t="s">
        <v>107</v>
      </c>
      <c r="H101" s="410" t="s">
        <v>107</v>
      </c>
      <c r="I101" s="410" t="s">
        <v>107</v>
      </c>
      <c r="J101" s="410" t="s">
        <v>107</v>
      </c>
      <c r="K101" s="410" t="s">
        <v>107</v>
      </c>
      <c r="L101" s="302"/>
      <c r="M101" s="323" t="s">
        <v>264</v>
      </c>
      <c r="N101" s="301"/>
    </row>
    <row r="102" spans="1:14" x14ac:dyDescent="0.5">
      <c r="A102" s="301"/>
      <c r="B102" s="301" t="s">
        <v>38</v>
      </c>
      <c r="C102" s="301"/>
      <c r="D102" s="336"/>
      <c r="E102" s="381">
        <v>28609457.09</v>
      </c>
      <c r="F102" s="381"/>
      <c r="G102" s="381">
        <v>153.44</v>
      </c>
      <c r="H102" s="410">
        <v>128.58000000000001</v>
      </c>
      <c r="I102" s="410">
        <v>177.62</v>
      </c>
      <c r="J102" s="410">
        <v>181.83</v>
      </c>
      <c r="K102" s="410" t="s">
        <v>106</v>
      </c>
      <c r="L102" s="301"/>
      <c r="M102" s="323" t="s">
        <v>265</v>
      </c>
      <c r="N102" s="301"/>
    </row>
    <row r="103" spans="1:14" x14ac:dyDescent="0.5">
      <c r="A103" s="301"/>
      <c r="B103" s="301" t="s">
        <v>4</v>
      </c>
      <c r="C103" s="301"/>
      <c r="D103" s="338"/>
      <c r="E103" s="381" t="s">
        <v>107</v>
      </c>
      <c r="F103" s="381"/>
      <c r="G103" s="381" t="s">
        <v>107</v>
      </c>
      <c r="H103" s="410" t="s">
        <v>107</v>
      </c>
      <c r="I103" s="410" t="s">
        <v>107</v>
      </c>
      <c r="J103" s="410" t="s">
        <v>107</v>
      </c>
      <c r="K103" s="410" t="s">
        <v>107</v>
      </c>
      <c r="L103" s="302"/>
      <c r="M103" s="323"/>
      <c r="N103" s="301"/>
    </row>
    <row r="104" spans="1:14" x14ac:dyDescent="0.5">
      <c r="A104" s="301"/>
      <c r="B104" s="301" t="s">
        <v>37</v>
      </c>
      <c r="C104" s="301"/>
      <c r="D104" s="336"/>
      <c r="E104" s="381">
        <v>79872603.280000001</v>
      </c>
      <c r="F104" s="381"/>
      <c r="G104" s="381">
        <v>428.38</v>
      </c>
      <c r="H104" s="410">
        <v>311.02999999999997</v>
      </c>
      <c r="I104" s="410">
        <v>500.17</v>
      </c>
      <c r="J104" s="410">
        <v>714.66</v>
      </c>
      <c r="K104" s="410" t="s">
        <v>106</v>
      </c>
      <c r="L104" s="302"/>
      <c r="M104" s="323" t="s">
        <v>266</v>
      </c>
      <c r="N104" s="301"/>
    </row>
    <row r="105" spans="1:14" x14ac:dyDescent="0.5">
      <c r="A105" s="301"/>
      <c r="B105" s="301" t="s">
        <v>36</v>
      </c>
      <c r="C105" s="301"/>
      <c r="D105" s="336"/>
      <c r="E105" s="381">
        <v>16777501.02</v>
      </c>
      <c r="F105" s="381"/>
      <c r="G105" s="381">
        <v>89.98</v>
      </c>
      <c r="H105" s="410">
        <v>70.989999999999995</v>
      </c>
      <c r="I105" s="410">
        <v>100.73</v>
      </c>
      <c r="J105" s="410">
        <v>139.44</v>
      </c>
      <c r="K105" s="410" t="s">
        <v>106</v>
      </c>
      <c r="L105" s="301"/>
      <c r="M105" s="323" t="s">
        <v>267</v>
      </c>
      <c r="N105" s="301"/>
    </row>
    <row r="106" spans="1:14" x14ac:dyDescent="0.5">
      <c r="A106" s="301"/>
      <c r="B106" s="301" t="s">
        <v>35</v>
      </c>
      <c r="C106" s="301"/>
      <c r="D106" s="336"/>
      <c r="E106" s="381">
        <v>30548610.359999999</v>
      </c>
      <c r="F106" s="381"/>
      <c r="G106" s="381">
        <v>163.84</v>
      </c>
      <c r="H106" s="410">
        <v>172</v>
      </c>
      <c r="I106" s="410">
        <v>137.26</v>
      </c>
      <c r="J106" s="410">
        <v>221.63</v>
      </c>
      <c r="K106" s="410" t="s">
        <v>106</v>
      </c>
      <c r="L106" s="302"/>
      <c r="M106" s="323" t="s">
        <v>268</v>
      </c>
      <c r="N106" s="301"/>
    </row>
    <row r="107" spans="1:14" x14ac:dyDescent="0.5">
      <c r="A107" s="301"/>
      <c r="B107" s="301" t="s">
        <v>34</v>
      </c>
      <c r="C107" s="301"/>
      <c r="D107" s="337"/>
      <c r="E107" s="381">
        <v>34956.089999999997</v>
      </c>
      <c r="F107" s="381"/>
      <c r="G107" s="381">
        <v>0.19</v>
      </c>
      <c r="H107" s="410" t="s">
        <v>106</v>
      </c>
      <c r="I107" s="410" t="s">
        <v>106</v>
      </c>
      <c r="J107" s="410">
        <v>1.73</v>
      </c>
      <c r="K107" s="410" t="s">
        <v>106</v>
      </c>
      <c r="L107" s="302"/>
      <c r="M107" s="323" t="s">
        <v>269</v>
      </c>
      <c r="N107" s="301"/>
    </row>
    <row r="108" spans="1:14" x14ac:dyDescent="0.5">
      <c r="A108" s="327"/>
      <c r="B108" s="327"/>
      <c r="C108" s="327"/>
      <c r="D108" s="374"/>
      <c r="E108" s="386" t="s">
        <v>107</v>
      </c>
      <c r="F108" s="386"/>
      <c r="G108" s="387" t="s">
        <v>107</v>
      </c>
      <c r="H108" s="410" t="s">
        <v>107</v>
      </c>
      <c r="I108" s="410" t="s">
        <v>107</v>
      </c>
      <c r="J108" s="410" t="s">
        <v>107</v>
      </c>
      <c r="K108" s="410" t="s">
        <v>107</v>
      </c>
      <c r="L108" s="302"/>
      <c r="M108" s="328"/>
      <c r="N108" s="327"/>
    </row>
    <row r="109" spans="1:14" x14ac:dyDescent="0.5">
      <c r="A109" s="301"/>
      <c r="B109" s="302" t="s">
        <v>33</v>
      </c>
      <c r="C109" s="302"/>
      <c r="D109" s="335"/>
      <c r="E109" s="381">
        <v>1895142111.49</v>
      </c>
      <c r="F109" s="381"/>
      <c r="G109" s="381">
        <v>10164.24</v>
      </c>
      <c r="H109" s="410">
        <v>7742.82</v>
      </c>
      <c r="I109" s="410">
        <v>11768.84</v>
      </c>
      <c r="J109" s="410">
        <v>15627.91</v>
      </c>
      <c r="K109" s="410" t="s">
        <v>106</v>
      </c>
      <c r="L109" s="302"/>
      <c r="M109" s="325" t="s">
        <v>270</v>
      </c>
      <c r="N109" s="301"/>
    </row>
    <row r="110" spans="1:14" x14ac:dyDescent="0.5">
      <c r="A110" s="301"/>
      <c r="B110" s="302" t="s">
        <v>20</v>
      </c>
      <c r="C110" s="302"/>
      <c r="D110" s="335"/>
      <c r="E110" s="381" t="s">
        <v>107</v>
      </c>
      <c r="F110" s="381"/>
      <c r="G110" s="381" t="s">
        <v>107</v>
      </c>
      <c r="H110" s="410" t="s">
        <v>107</v>
      </c>
      <c r="I110" s="410" t="s">
        <v>107</v>
      </c>
      <c r="J110" s="410" t="s">
        <v>107</v>
      </c>
      <c r="K110" s="410" t="s">
        <v>107</v>
      </c>
      <c r="L110" s="302"/>
      <c r="M110" s="325" t="s">
        <v>271</v>
      </c>
      <c r="N110" s="301"/>
    </row>
    <row r="111" spans="1:14" x14ac:dyDescent="0.5">
      <c r="A111" s="301"/>
      <c r="B111" s="301" t="s">
        <v>32</v>
      </c>
      <c r="C111" s="301"/>
      <c r="D111" s="326"/>
      <c r="E111" s="381">
        <v>11174134.140000001</v>
      </c>
      <c r="F111" s="381"/>
      <c r="G111" s="381">
        <v>59.93</v>
      </c>
      <c r="H111" s="410">
        <v>103.55</v>
      </c>
      <c r="I111" s="410">
        <v>20.329999999999998</v>
      </c>
      <c r="J111" s="410" t="s">
        <v>106</v>
      </c>
      <c r="K111" s="410" t="s">
        <v>106</v>
      </c>
      <c r="L111" s="302"/>
      <c r="M111" s="323" t="s">
        <v>272</v>
      </c>
      <c r="N111" s="301"/>
    </row>
    <row r="112" spans="1:14" x14ac:dyDescent="0.5">
      <c r="A112" s="301"/>
      <c r="B112" s="301" t="s">
        <v>29</v>
      </c>
      <c r="C112" s="301"/>
      <c r="D112" s="338"/>
      <c r="E112" s="381">
        <v>611616771.88</v>
      </c>
      <c r="F112" s="381"/>
      <c r="G112" s="381">
        <v>3280.29</v>
      </c>
      <c r="H112" s="410">
        <v>2294.0700000000002</v>
      </c>
      <c r="I112" s="410">
        <v>3928.57</v>
      </c>
      <c r="J112" s="410">
        <v>5524.53</v>
      </c>
      <c r="K112" s="410" t="s">
        <v>106</v>
      </c>
      <c r="L112" s="302"/>
      <c r="M112" s="323" t="s">
        <v>273</v>
      </c>
      <c r="N112" s="301"/>
    </row>
    <row r="113" spans="1:14" x14ac:dyDescent="0.5">
      <c r="A113" s="301"/>
      <c r="B113" s="301" t="s">
        <v>31</v>
      </c>
      <c r="C113" s="301"/>
      <c r="D113" s="338"/>
      <c r="E113" s="381">
        <v>699993541.14999998</v>
      </c>
      <c r="F113" s="381"/>
      <c r="G113" s="381">
        <v>3754.28</v>
      </c>
      <c r="H113" s="410">
        <v>2703.87</v>
      </c>
      <c r="I113" s="410">
        <v>4444</v>
      </c>
      <c r="J113" s="410">
        <v>6147.34</v>
      </c>
      <c r="K113" s="410" t="s">
        <v>106</v>
      </c>
      <c r="L113" s="302"/>
      <c r="M113" s="323" t="s">
        <v>274</v>
      </c>
      <c r="N113" s="301"/>
    </row>
    <row r="114" spans="1:14" x14ac:dyDescent="0.5">
      <c r="A114" s="301"/>
      <c r="B114" s="365" t="s">
        <v>21</v>
      </c>
      <c r="C114" s="301"/>
      <c r="D114" s="338"/>
      <c r="E114" s="381" t="s">
        <v>107</v>
      </c>
      <c r="F114" s="381"/>
      <c r="G114" s="381" t="s">
        <v>107</v>
      </c>
      <c r="H114" s="410" t="s">
        <v>107</v>
      </c>
      <c r="I114" s="410" t="s">
        <v>107</v>
      </c>
      <c r="J114" s="410" t="s">
        <v>107</v>
      </c>
      <c r="K114" s="410" t="s">
        <v>107</v>
      </c>
      <c r="L114" s="302"/>
      <c r="M114" s="323" t="s">
        <v>275</v>
      </c>
      <c r="N114" s="301"/>
    </row>
    <row r="115" spans="1:14" x14ac:dyDescent="0.5">
      <c r="A115" s="301"/>
      <c r="B115" s="302" t="s">
        <v>23</v>
      </c>
      <c r="C115" s="301"/>
      <c r="D115" s="338"/>
      <c r="E115" s="381" t="s">
        <v>107</v>
      </c>
      <c r="F115" s="381"/>
      <c r="G115" s="381" t="s">
        <v>107</v>
      </c>
      <c r="H115" s="410" t="s">
        <v>107</v>
      </c>
      <c r="I115" s="410" t="s">
        <v>107</v>
      </c>
      <c r="J115" s="410" t="s">
        <v>107</v>
      </c>
      <c r="K115" s="410" t="s">
        <v>107</v>
      </c>
      <c r="L115" s="400"/>
      <c r="M115" s="325" t="s">
        <v>276</v>
      </c>
      <c r="N115" s="301"/>
    </row>
    <row r="116" spans="1:14" x14ac:dyDescent="0.5">
      <c r="A116" s="301"/>
      <c r="B116" s="301" t="s">
        <v>30</v>
      </c>
      <c r="C116" s="301"/>
      <c r="D116" s="338"/>
      <c r="E116" s="381">
        <v>238789309.24000001</v>
      </c>
      <c r="F116" s="381"/>
      <c r="G116" s="381">
        <v>1280.7</v>
      </c>
      <c r="H116" s="410">
        <v>1164.67</v>
      </c>
      <c r="I116" s="410">
        <v>1405.9</v>
      </c>
      <c r="J116" s="410">
        <v>1368.73</v>
      </c>
      <c r="K116" s="410" t="s">
        <v>106</v>
      </c>
      <c r="L116" s="302"/>
      <c r="M116" s="323" t="s">
        <v>277</v>
      </c>
      <c r="N116" s="301"/>
    </row>
    <row r="117" spans="1:14" x14ac:dyDescent="0.5">
      <c r="A117" s="301"/>
      <c r="B117" s="301" t="s">
        <v>22</v>
      </c>
      <c r="C117" s="301"/>
      <c r="D117" s="338"/>
      <c r="E117" s="381" t="s">
        <v>107</v>
      </c>
      <c r="F117" s="381"/>
      <c r="G117" s="381" t="s">
        <v>107</v>
      </c>
      <c r="H117" s="410" t="s">
        <v>107</v>
      </c>
      <c r="I117" s="410" t="s">
        <v>107</v>
      </c>
      <c r="J117" s="410" t="s">
        <v>107</v>
      </c>
      <c r="K117" s="410" t="s">
        <v>107</v>
      </c>
      <c r="L117" s="302"/>
      <c r="M117" s="323" t="s">
        <v>278</v>
      </c>
      <c r="N117" s="301"/>
    </row>
    <row r="118" spans="1:14" x14ac:dyDescent="0.5">
      <c r="A118" s="301"/>
      <c r="B118" s="301" t="s">
        <v>29</v>
      </c>
      <c r="C118" s="302"/>
      <c r="D118" s="339"/>
      <c r="E118" s="381">
        <v>290522954.94999999</v>
      </c>
      <c r="F118" s="381"/>
      <c r="G118" s="381">
        <v>1558.16</v>
      </c>
      <c r="H118" s="410">
        <v>1228.0899999999999</v>
      </c>
      <c r="I118" s="410">
        <v>1760.94</v>
      </c>
      <c r="J118" s="410">
        <v>2360.35</v>
      </c>
      <c r="K118" s="410" t="s">
        <v>106</v>
      </c>
      <c r="L118" s="302"/>
      <c r="M118" s="323" t="s">
        <v>273</v>
      </c>
      <c r="N118" s="301"/>
    </row>
    <row r="119" spans="1:14" x14ac:dyDescent="0.5">
      <c r="A119" s="301"/>
      <c r="B119" s="301" t="s">
        <v>31</v>
      </c>
      <c r="C119" s="301"/>
      <c r="D119" s="338"/>
      <c r="E119" s="381">
        <v>43045400.119999997</v>
      </c>
      <c r="F119" s="381"/>
      <c r="G119" s="381">
        <v>230.87</v>
      </c>
      <c r="H119" s="410">
        <v>248.58</v>
      </c>
      <c r="I119" s="410">
        <v>209.1</v>
      </c>
      <c r="J119" s="410">
        <v>226.95</v>
      </c>
      <c r="K119" s="410" t="s">
        <v>106</v>
      </c>
      <c r="L119" s="302"/>
      <c r="M119" s="323" t="s">
        <v>274</v>
      </c>
      <c r="N119" s="301"/>
    </row>
    <row r="120" spans="1:14" x14ac:dyDescent="0.5">
      <c r="A120" s="301"/>
      <c r="B120" s="365" t="s">
        <v>24</v>
      </c>
      <c r="C120" s="301"/>
      <c r="D120" s="338"/>
      <c r="E120" s="381"/>
      <c r="F120" s="381"/>
      <c r="G120" s="381"/>
      <c r="H120" s="411"/>
      <c r="I120" s="411"/>
      <c r="J120" s="411"/>
      <c r="K120" s="411"/>
      <c r="L120" s="403"/>
      <c r="M120" s="323" t="s">
        <v>280</v>
      </c>
      <c r="N120" s="301"/>
    </row>
    <row r="121" spans="1:14" x14ac:dyDescent="0.5">
      <c r="A121" s="303"/>
      <c r="B121" s="303"/>
      <c r="C121" s="303"/>
      <c r="D121" s="344"/>
      <c r="E121" s="303"/>
      <c r="F121" s="303"/>
      <c r="G121" s="303"/>
      <c r="H121" s="303"/>
      <c r="I121" s="303"/>
      <c r="J121" s="303"/>
      <c r="K121" s="303"/>
      <c r="L121" s="303"/>
      <c r="M121" s="324"/>
      <c r="N121" s="303"/>
    </row>
    <row r="122" spans="1:14" x14ac:dyDescent="0.5">
      <c r="A122" s="327"/>
      <c r="B122" s="327"/>
      <c r="C122" s="327"/>
      <c r="D122" s="349"/>
      <c r="E122" s="327"/>
      <c r="F122" s="327"/>
      <c r="G122" s="327"/>
      <c r="H122" s="301"/>
      <c r="I122" s="301"/>
      <c r="J122" s="301"/>
      <c r="K122" s="301"/>
      <c r="L122" s="301"/>
      <c r="M122" s="328"/>
      <c r="N122" s="301"/>
    </row>
    <row r="123" spans="1:14" x14ac:dyDescent="0.5">
      <c r="A123" s="301"/>
      <c r="B123" s="301"/>
      <c r="C123" s="301"/>
      <c r="D123" s="343"/>
      <c r="E123" s="301"/>
      <c r="F123" s="301"/>
      <c r="G123" s="301"/>
      <c r="H123" s="301"/>
      <c r="I123" s="301"/>
      <c r="J123" s="301"/>
      <c r="K123" s="301"/>
      <c r="L123" s="301"/>
      <c r="M123" s="323"/>
      <c r="N123" s="301"/>
    </row>
    <row r="124" spans="1:14" x14ac:dyDescent="0.5">
      <c r="A124" s="301"/>
      <c r="B124" s="301"/>
      <c r="C124" s="301"/>
      <c r="D124" s="301"/>
      <c r="E124" s="301"/>
      <c r="F124" s="301"/>
      <c r="G124" s="301"/>
      <c r="H124" s="302"/>
      <c r="I124" s="302"/>
      <c r="J124" s="302"/>
      <c r="K124" s="302"/>
      <c r="L124" s="302"/>
      <c r="M124" s="301"/>
      <c r="N124" s="301"/>
    </row>
    <row r="125" spans="1:14" x14ac:dyDescent="0.5">
      <c r="A125" s="301"/>
      <c r="B125" s="301"/>
      <c r="C125" s="301"/>
      <c r="D125" s="301"/>
      <c r="E125" s="301"/>
      <c r="F125" s="301"/>
      <c r="G125" s="301"/>
      <c r="H125" s="301"/>
      <c r="I125" s="301"/>
      <c r="J125" s="301"/>
      <c r="K125" s="301"/>
      <c r="L125" s="301"/>
      <c r="M125" s="301"/>
      <c r="N125" s="301"/>
    </row>
    <row r="126" spans="1:14" x14ac:dyDescent="0.5">
      <c r="A126" s="301"/>
      <c r="B126" s="301"/>
      <c r="C126" s="301"/>
      <c r="D126" s="301"/>
      <c r="E126" s="301"/>
      <c r="F126" s="301"/>
      <c r="G126" s="301"/>
      <c r="H126" s="327"/>
      <c r="I126" s="327"/>
      <c r="J126" s="327"/>
      <c r="K126" s="327"/>
      <c r="L126" s="327"/>
      <c r="M126" s="301"/>
      <c r="N126" s="301"/>
    </row>
    <row r="127" spans="1:14" x14ac:dyDescent="0.5">
      <c r="A127" s="301"/>
      <c r="B127" s="301"/>
      <c r="C127" s="301"/>
      <c r="D127" s="301"/>
      <c r="E127" s="301"/>
      <c r="F127" s="301"/>
      <c r="G127" s="301"/>
      <c r="H127" s="327"/>
      <c r="I127" s="327"/>
      <c r="J127" s="327"/>
      <c r="K127" s="327"/>
      <c r="L127" s="327"/>
      <c r="M127" s="301"/>
      <c r="N127" s="301"/>
    </row>
    <row r="128" spans="1:14" x14ac:dyDescent="0.5">
      <c r="A128" s="301"/>
      <c r="B128" s="301"/>
      <c r="C128" s="301"/>
      <c r="D128" s="301"/>
      <c r="E128" s="301"/>
      <c r="F128" s="301"/>
      <c r="G128" s="301"/>
      <c r="H128" s="327"/>
      <c r="I128" s="327"/>
      <c r="J128" s="327"/>
      <c r="K128" s="327"/>
      <c r="L128" s="327"/>
      <c r="M128" s="301"/>
      <c r="N128" s="301"/>
    </row>
    <row r="129" spans="8:12" x14ac:dyDescent="0.5">
      <c r="H129" s="301"/>
      <c r="I129" s="301"/>
      <c r="J129" s="301"/>
      <c r="K129" s="301"/>
      <c r="L129" s="301"/>
    </row>
  </sheetData>
  <mergeCells count="14">
    <mergeCell ref="M11:N11"/>
    <mergeCell ref="O3:P3"/>
    <mergeCell ref="A8:D8"/>
    <mergeCell ref="M8:N8"/>
    <mergeCell ref="H6:K6"/>
    <mergeCell ref="E7:G7"/>
    <mergeCell ref="E6:G6"/>
    <mergeCell ref="H7:K7"/>
    <mergeCell ref="H8:K8"/>
    <mergeCell ref="A11:C11"/>
    <mergeCell ref="H9:H10"/>
    <mergeCell ref="I9:I10"/>
    <mergeCell ref="J9:J10"/>
    <mergeCell ref="K9:K10"/>
  </mergeCells>
  <pageMargins left="0.7" right="0.7" top="0.75" bottom="0.75" header="0.3" footer="0.3"/>
  <pageSetup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selection activeCell="N8" sqref="N8"/>
    </sheetView>
  </sheetViews>
  <sheetFormatPr defaultRowHeight="23.25" x14ac:dyDescent="0.35"/>
  <cols>
    <col min="1" max="1" width="5.28515625" style="468" customWidth="1"/>
    <col min="2" max="2" width="3.28515625" style="468" customWidth="1"/>
    <col min="3" max="3" width="8.28515625" style="468" customWidth="1"/>
    <col min="4" max="4" width="14.5703125" style="468" customWidth="1"/>
    <col min="5" max="5" width="24.28515625" style="468" customWidth="1"/>
    <col min="6" max="6" width="11.85546875" style="468" hidden="1" customWidth="1"/>
    <col min="7" max="7" width="9.140625" style="468"/>
    <col min="8" max="8" width="8.42578125" style="617" customWidth="1"/>
    <col min="9" max="9" width="9.28515625" style="468" bestFit="1" customWidth="1"/>
    <col min="10" max="10" width="7.7109375" style="617" customWidth="1"/>
    <col min="11" max="11" width="9.28515625" style="468" bestFit="1" customWidth="1"/>
    <col min="12" max="12" width="9" style="617" customWidth="1"/>
    <col min="13" max="13" width="9.5703125" style="617" customWidth="1"/>
    <col min="14" max="14" width="10.28515625" style="468" customWidth="1"/>
    <col min="15" max="16384" width="9.140625" style="468"/>
  </cols>
  <sheetData>
    <row r="1" spans="1:14" x14ac:dyDescent="0.35">
      <c r="A1" s="414"/>
      <c r="B1" s="425" t="s">
        <v>108</v>
      </c>
      <c r="D1" s="426"/>
      <c r="E1" s="427"/>
      <c r="F1" s="427"/>
      <c r="G1" s="428"/>
      <c r="H1" s="611"/>
      <c r="I1" s="424"/>
      <c r="J1" s="618"/>
      <c r="K1" s="448"/>
      <c r="L1" s="618"/>
    </row>
    <row r="2" spans="1:14" s="480" customFormat="1" ht="23.25" customHeight="1" x14ac:dyDescent="0.35">
      <c r="A2" s="477"/>
      <c r="C2" s="474"/>
      <c r="D2" s="474"/>
      <c r="E2" s="474"/>
      <c r="F2" s="474"/>
      <c r="G2" s="476">
        <v>53</v>
      </c>
      <c r="H2" s="612"/>
      <c r="I2" s="478">
        <v>54</v>
      </c>
      <c r="J2" s="619"/>
      <c r="K2" s="479">
        <v>55</v>
      </c>
      <c r="L2" s="624"/>
      <c r="M2" s="626" t="s">
        <v>287</v>
      </c>
      <c r="N2" s="478" t="s">
        <v>288</v>
      </c>
    </row>
    <row r="3" spans="1:14" ht="27.75" customHeight="1" x14ac:dyDescent="0.35">
      <c r="C3" s="699"/>
      <c r="D3" s="699"/>
      <c r="E3" s="699"/>
      <c r="F3" s="429" t="s">
        <v>15</v>
      </c>
      <c r="G3" s="430" t="s">
        <v>16</v>
      </c>
      <c r="H3" s="613"/>
      <c r="I3" s="415" t="s">
        <v>16</v>
      </c>
      <c r="J3" s="620"/>
      <c r="K3" s="430" t="s">
        <v>16</v>
      </c>
      <c r="L3" s="625"/>
    </row>
    <row r="4" spans="1:14" x14ac:dyDescent="0.35">
      <c r="A4" s="416"/>
      <c r="C4" s="426"/>
      <c r="D4" s="426"/>
      <c r="E4" s="431"/>
      <c r="F4" s="429" t="s">
        <v>17</v>
      </c>
      <c r="G4" s="430" t="s">
        <v>0</v>
      </c>
      <c r="H4" s="614"/>
      <c r="I4" s="417" t="s">
        <v>0</v>
      </c>
      <c r="J4" s="620"/>
      <c r="K4" s="430" t="s">
        <v>0</v>
      </c>
      <c r="L4" s="625"/>
    </row>
    <row r="5" spans="1:14" x14ac:dyDescent="0.35">
      <c r="A5" s="418"/>
      <c r="B5" s="425" t="s">
        <v>98</v>
      </c>
      <c r="D5" s="425"/>
      <c r="E5" s="432"/>
      <c r="F5" s="433">
        <v>2068524179</v>
      </c>
      <c r="G5" s="433">
        <v>11202</v>
      </c>
      <c r="H5" s="615">
        <f>G5/11202*100</f>
        <v>100</v>
      </c>
      <c r="I5" s="419">
        <v>12348.1</v>
      </c>
      <c r="J5" s="615">
        <f>I5/12348*100</f>
        <v>100.00080984774861</v>
      </c>
      <c r="K5" s="469">
        <v>11483.66</v>
      </c>
      <c r="L5" s="615">
        <f>K5/11484*100</f>
        <v>99.997039359108314</v>
      </c>
      <c r="M5" s="627">
        <f t="shared" ref="M5:M19" si="0">((I5-G5)/G5)*100</f>
        <v>10.231208712729872</v>
      </c>
      <c r="N5" s="490">
        <f t="shared" ref="N5:N19" si="1">((K5-I5)/I5)*100</f>
        <v>-7.0005911840688082</v>
      </c>
    </row>
    <row r="6" spans="1:14" x14ac:dyDescent="0.35">
      <c r="A6" s="418"/>
      <c r="B6" s="425" t="s">
        <v>97</v>
      </c>
      <c r="D6" s="425"/>
      <c r="E6" s="432"/>
      <c r="F6" s="433">
        <v>1823133255</v>
      </c>
      <c r="G6" s="433">
        <v>9873</v>
      </c>
      <c r="H6" s="615">
        <f t="shared" ref="H6:H68" si="2">G6/11202*100</f>
        <v>88.136047134440275</v>
      </c>
      <c r="I6" s="419">
        <v>10768.2</v>
      </c>
      <c r="J6" s="615">
        <f t="shared" ref="J6:J68" si="3">I6/12348*100</f>
        <v>87.206025267249771</v>
      </c>
      <c r="K6" s="469">
        <v>10164.24</v>
      </c>
      <c r="L6" s="615">
        <f t="shared" ref="L6:L68" si="4">K6/11484*100</f>
        <v>88.507836990595607</v>
      </c>
      <c r="M6" s="628">
        <f t="shared" si="0"/>
        <v>9.0671528410817448</v>
      </c>
      <c r="N6" s="491">
        <f t="shared" si="1"/>
        <v>-5.6087368362400483</v>
      </c>
    </row>
    <row r="7" spans="1:14" s="475" customFormat="1" x14ac:dyDescent="0.35">
      <c r="A7" s="486"/>
      <c r="B7" s="487" t="s">
        <v>289</v>
      </c>
      <c r="D7" s="481"/>
      <c r="E7" s="483"/>
      <c r="F7" s="484" t="s">
        <v>107</v>
      </c>
      <c r="G7" s="488">
        <f>SUM(G8,G25,G28)</f>
        <v>4095</v>
      </c>
      <c r="H7" s="615">
        <f t="shared" si="2"/>
        <v>36.555972147830744</v>
      </c>
      <c r="I7" s="488">
        <f>SUM(I8,I25,I28)</f>
        <v>4970.5</v>
      </c>
      <c r="J7" s="615">
        <f t="shared" si="3"/>
        <v>40.253482345319078</v>
      </c>
      <c r="K7" s="488">
        <f>SUM(K8,K25,K28)</f>
        <v>4874.18</v>
      </c>
      <c r="L7" s="615">
        <f t="shared" si="4"/>
        <v>42.443225357018463</v>
      </c>
      <c r="M7" s="629">
        <f t="shared" si="0"/>
        <v>21.379731379731378</v>
      </c>
      <c r="N7" s="489">
        <f t="shared" si="1"/>
        <v>-1.9378332159742422</v>
      </c>
    </row>
    <row r="8" spans="1:14" x14ac:dyDescent="0.35">
      <c r="A8" s="420" t="s">
        <v>14</v>
      </c>
      <c r="C8" s="425" t="s">
        <v>124</v>
      </c>
      <c r="D8" s="425"/>
      <c r="E8" s="432"/>
      <c r="F8" s="433">
        <v>740153935</v>
      </c>
      <c r="G8" s="433">
        <v>4008</v>
      </c>
      <c r="H8" s="615">
        <f t="shared" si="2"/>
        <v>35.779325120514194</v>
      </c>
      <c r="I8" s="419">
        <v>4915.8999999999996</v>
      </c>
      <c r="J8" s="615">
        <f t="shared" si="3"/>
        <v>39.81130547457078</v>
      </c>
      <c r="K8" s="469">
        <v>4799.83</v>
      </c>
      <c r="L8" s="615">
        <f t="shared" si="4"/>
        <v>41.795802856147688</v>
      </c>
      <c r="M8" s="630">
        <f t="shared" si="0"/>
        <v>22.652195608782428</v>
      </c>
      <c r="N8" s="492">
        <f t="shared" si="1"/>
        <v>-2.3611139364104177</v>
      </c>
    </row>
    <row r="9" spans="1:14" x14ac:dyDescent="0.35">
      <c r="A9" s="421" t="s">
        <v>18</v>
      </c>
      <c r="C9" s="425" t="s">
        <v>95</v>
      </c>
      <c r="D9" s="425"/>
      <c r="E9" s="432"/>
      <c r="F9" s="433">
        <v>580301137</v>
      </c>
      <c r="G9" s="433">
        <v>3143</v>
      </c>
      <c r="H9" s="615">
        <f t="shared" si="2"/>
        <v>28.057489733976077</v>
      </c>
      <c r="I9" s="419">
        <v>4056.4</v>
      </c>
      <c r="J9" s="615">
        <f t="shared" si="3"/>
        <v>32.850664075153873</v>
      </c>
      <c r="K9" s="469">
        <v>3781.82</v>
      </c>
      <c r="L9" s="615">
        <f t="shared" si="4"/>
        <v>32.93120863810519</v>
      </c>
      <c r="M9" s="627">
        <f t="shared" si="0"/>
        <v>29.061406299713653</v>
      </c>
      <c r="N9" s="493">
        <f t="shared" si="1"/>
        <v>-6.7690563060842104</v>
      </c>
    </row>
    <row r="10" spans="1:14" ht="24" customHeight="1" x14ac:dyDescent="0.35">
      <c r="A10" s="416"/>
      <c r="C10" s="426" t="s">
        <v>94</v>
      </c>
      <c r="D10" s="426"/>
      <c r="E10" s="432"/>
      <c r="F10" s="433">
        <v>170872459</v>
      </c>
      <c r="G10" s="433">
        <v>925</v>
      </c>
      <c r="H10" s="615">
        <f t="shared" si="2"/>
        <v>8.2574540260667746</v>
      </c>
      <c r="I10" s="419">
        <v>1173.0999999999999</v>
      </c>
      <c r="J10" s="615">
        <f t="shared" si="3"/>
        <v>9.5003239390994487</v>
      </c>
      <c r="K10" s="469">
        <v>1158.26</v>
      </c>
      <c r="L10" s="615">
        <f t="shared" si="4"/>
        <v>10.085858585858585</v>
      </c>
      <c r="M10" s="627">
        <f t="shared" si="0"/>
        <v>26.82162162162161</v>
      </c>
      <c r="N10" s="493">
        <f t="shared" si="1"/>
        <v>-1.2650242946040338</v>
      </c>
    </row>
    <row r="11" spans="1:14" ht="24" customHeight="1" x14ac:dyDescent="0.35">
      <c r="A11" s="416"/>
      <c r="C11" s="426" t="s">
        <v>93</v>
      </c>
      <c r="D11" s="426"/>
      <c r="E11" s="432"/>
      <c r="F11" s="433">
        <v>88868511</v>
      </c>
      <c r="G11" s="433">
        <v>481</v>
      </c>
      <c r="H11" s="615">
        <f t="shared" si="2"/>
        <v>4.2938760935547222</v>
      </c>
      <c r="I11" s="419">
        <v>941.7</v>
      </c>
      <c r="J11" s="615">
        <f t="shared" si="3"/>
        <v>7.6263362487852291</v>
      </c>
      <c r="K11" s="469">
        <v>783.26</v>
      </c>
      <c r="L11" s="615">
        <f t="shared" si="4"/>
        <v>6.8204458376872168</v>
      </c>
      <c r="M11" s="627">
        <f t="shared" si="0"/>
        <v>95.779625779625789</v>
      </c>
      <c r="N11" s="493">
        <f t="shared" si="1"/>
        <v>-16.824891154295429</v>
      </c>
    </row>
    <row r="12" spans="1:14" ht="24" customHeight="1" x14ac:dyDescent="0.35">
      <c r="A12" s="416"/>
      <c r="C12" s="426" t="s">
        <v>92</v>
      </c>
      <c r="D12" s="426"/>
      <c r="E12" s="432"/>
      <c r="F12" s="433">
        <v>67803060</v>
      </c>
      <c r="G12" s="433">
        <v>367</v>
      </c>
      <c r="H12" s="615">
        <f t="shared" si="2"/>
        <v>3.2762006784502766</v>
      </c>
      <c r="I12" s="419">
        <v>531.20000000000005</v>
      </c>
      <c r="J12" s="615">
        <f t="shared" si="3"/>
        <v>4.301911240686751</v>
      </c>
      <c r="K12" s="469">
        <v>409.84</v>
      </c>
      <c r="L12" s="615">
        <f t="shared" si="4"/>
        <v>3.5687913618948102</v>
      </c>
      <c r="M12" s="627">
        <f t="shared" si="0"/>
        <v>44.74114441416895</v>
      </c>
      <c r="N12" s="493">
        <f t="shared" si="1"/>
        <v>-22.846385542168687</v>
      </c>
    </row>
    <row r="13" spans="1:14" ht="24" customHeight="1" x14ac:dyDescent="0.35">
      <c r="A13" s="416"/>
      <c r="C13" s="426" t="s">
        <v>91</v>
      </c>
      <c r="D13" s="426"/>
      <c r="E13" s="432"/>
      <c r="F13" s="433">
        <v>49479737</v>
      </c>
      <c r="G13" s="433">
        <v>268</v>
      </c>
      <c r="H13" s="615">
        <f t="shared" si="2"/>
        <v>2.3924299232279949</v>
      </c>
      <c r="I13" s="419">
        <v>265.7</v>
      </c>
      <c r="J13" s="615">
        <f t="shared" si="3"/>
        <v>2.1517654680919986</v>
      </c>
      <c r="K13" s="469">
        <v>331.71</v>
      </c>
      <c r="L13" s="615">
        <f t="shared" si="4"/>
        <v>2.8884535005224659</v>
      </c>
      <c r="M13" s="627">
        <f t="shared" si="0"/>
        <v>-0.85820895522388474</v>
      </c>
      <c r="N13" s="493">
        <f t="shared" si="1"/>
        <v>24.843808806925104</v>
      </c>
    </row>
    <row r="14" spans="1:14" ht="24" customHeight="1" x14ac:dyDescent="0.35">
      <c r="A14" s="416"/>
      <c r="C14" s="426" t="s">
        <v>90</v>
      </c>
      <c r="D14" s="426"/>
      <c r="E14" s="432"/>
      <c r="F14" s="433">
        <v>6743917</v>
      </c>
      <c r="G14" s="433">
        <v>37</v>
      </c>
      <c r="H14" s="615">
        <f t="shared" si="2"/>
        <v>0.33029816104267096</v>
      </c>
      <c r="I14" s="419">
        <v>47.7</v>
      </c>
      <c r="J14" s="615">
        <f t="shared" si="3"/>
        <v>0.38629737609329445</v>
      </c>
      <c r="K14" s="469">
        <v>52.62</v>
      </c>
      <c r="L14" s="615">
        <f t="shared" si="4"/>
        <v>0.45820271682340646</v>
      </c>
      <c r="M14" s="627">
        <f t="shared" si="0"/>
        <v>28.91891891891893</v>
      </c>
      <c r="N14" s="493">
        <f t="shared" si="1"/>
        <v>10.31446540880502</v>
      </c>
    </row>
    <row r="15" spans="1:14" ht="24" customHeight="1" x14ac:dyDescent="0.35">
      <c r="A15" s="416"/>
      <c r="C15" s="426" t="s">
        <v>89</v>
      </c>
      <c r="D15" s="426"/>
      <c r="E15" s="432"/>
      <c r="F15" s="433">
        <v>55294612</v>
      </c>
      <c r="G15" s="433">
        <v>299</v>
      </c>
      <c r="H15" s="615">
        <f t="shared" si="2"/>
        <v>2.6691662203178002</v>
      </c>
      <c r="I15" s="419">
        <v>196.5</v>
      </c>
      <c r="J15" s="615">
        <f t="shared" si="3"/>
        <v>1.5913508260447036</v>
      </c>
      <c r="K15" s="469">
        <v>255.09</v>
      </c>
      <c r="L15" s="615">
        <f t="shared" si="4"/>
        <v>2.2212643678160919</v>
      </c>
      <c r="M15" s="627">
        <f t="shared" si="0"/>
        <v>-34.280936454849495</v>
      </c>
      <c r="N15" s="493">
        <f t="shared" si="1"/>
        <v>29.816793893129773</v>
      </c>
    </row>
    <row r="16" spans="1:14" ht="24" customHeight="1" x14ac:dyDescent="0.35">
      <c r="A16" s="416"/>
      <c r="C16" s="426" t="s">
        <v>88</v>
      </c>
      <c r="D16" s="426"/>
      <c r="E16" s="432"/>
      <c r="F16" s="433">
        <v>73145075</v>
      </c>
      <c r="G16" s="433">
        <v>396</v>
      </c>
      <c r="H16" s="615">
        <f t="shared" si="2"/>
        <v>3.5350830208891271</v>
      </c>
      <c r="I16" s="419">
        <v>637.4</v>
      </c>
      <c r="J16" s="615">
        <f t="shared" si="3"/>
        <v>5.1619695497246516</v>
      </c>
      <c r="K16" s="469">
        <v>498.53</v>
      </c>
      <c r="L16" s="615">
        <f t="shared" si="4"/>
        <v>4.3410832462556597</v>
      </c>
      <c r="M16" s="627">
        <f t="shared" si="0"/>
        <v>60.959595959595958</v>
      </c>
      <c r="N16" s="493">
        <f t="shared" si="1"/>
        <v>-21.786946972074052</v>
      </c>
    </row>
    <row r="17" spans="1:14" ht="24" customHeight="1" x14ac:dyDescent="0.35">
      <c r="A17" s="416"/>
      <c r="C17" s="426" t="s">
        <v>87</v>
      </c>
      <c r="D17" s="426"/>
      <c r="E17" s="432"/>
      <c r="F17" s="433">
        <v>28884279</v>
      </c>
      <c r="G17" s="433">
        <v>156</v>
      </c>
      <c r="H17" s="615">
        <f t="shared" si="2"/>
        <v>1.3926084627745046</v>
      </c>
      <c r="I17" s="419">
        <v>37.1</v>
      </c>
      <c r="J17" s="615">
        <f t="shared" si="3"/>
        <v>0.30045351473922904</v>
      </c>
      <c r="K17" s="469">
        <v>69.03</v>
      </c>
      <c r="L17" s="615">
        <f t="shared" si="4"/>
        <v>0.60109717868338564</v>
      </c>
      <c r="M17" s="627">
        <f t="shared" si="0"/>
        <v>-76.21794871794873</v>
      </c>
      <c r="N17" s="493">
        <f t="shared" si="1"/>
        <v>86.064690026954167</v>
      </c>
    </row>
    <row r="18" spans="1:14" ht="24" customHeight="1" x14ac:dyDescent="0.35">
      <c r="A18" s="416"/>
      <c r="C18" s="426" t="s">
        <v>86</v>
      </c>
      <c r="D18" s="426"/>
      <c r="E18" s="432"/>
      <c r="F18" s="433">
        <v>14946950</v>
      </c>
      <c r="G18" s="433">
        <v>81</v>
      </c>
      <c r="H18" s="615">
        <f t="shared" si="2"/>
        <v>0.723085163363685</v>
      </c>
      <c r="I18" s="419">
        <v>95.5</v>
      </c>
      <c r="J18" s="615">
        <f t="shared" si="3"/>
        <v>0.77340459993521216</v>
      </c>
      <c r="K18" s="469">
        <v>96.91</v>
      </c>
      <c r="L18" s="615">
        <f t="shared" si="4"/>
        <v>0.84386973180076619</v>
      </c>
      <c r="M18" s="627">
        <f t="shared" si="0"/>
        <v>17.901234567901234</v>
      </c>
      <c r="N18" s="493">
        <f t="shared" si="1"/>
        <v>1.4764397905759126</v>
      </c>
    </row>
    <row r="19" spans="1:14" ht="24" customHeight="1" x14ac:dyDescent="0.35">
      <c r="A19" s="416"/>
      <c r="C19" s="434" t="s">
        <v>85</v>
      </c>
      <c r="D19" s="434"/>
      <c r="E19" s="432"/>
      <c r="F19" s="433">
        <v>24262538</v>
      </c>
      <c r="G19" s="433">
        <v>131</v>
      </c>
      <c r="H19" s="615">
        <f t="shared" si="2"/>
        <v>1.1694340296375647</v>
      </c>
      <c r="I19" s="419">
        <v>130.4</v>
      </c>
      <c r="J19" s="615">
        <f t="shared" si="3"/>
        <v>1.0560414642047296</v>
      </c>
      <c r="K19" s="469">
        <v>126.55</v>
      </c>
      <c r="L19" s="615">
        <f t="shared" si="4"/>
        <v>1.1019679554162312</v>
      </c>
      <c r="M19" s="627">
        <f t="shared" si="0"/>
        <v>-0.45801526717556817</v>
      </c>
      <c r="N19" s="493">
        <f t="shared" si="1"/>
        <v>-2.9524539877300677</v>
      </c>
    </row>
    <row r="20" spans="1:14" ht="24" customHeight="1" x14ac:dyDescent="0.35">
      <c r="A20" s="416"/>
      <c r="C20" s="434" t="s">
        <v>7</v>
      </c>
      <c r="D20" s="434"/>
      <c r="E20" s="432"/>
      <c r="F20" s="433" t="s">
        <v>107</v>
      </c>
      <c r="G20" s="433" t="s">
        <v>107</v>
      </c>
      <c r="H20" s="615"/>
      <c r="I20" s="419"/>
      <c r="J20" s="615"/>
      <c r="K20" s="469"/>
      <c r="L20" s="615"/>
      <c r="M20" s="627"/>
      <c r="N20" s="493"/>
    </row>
    <row r="21" spans="1:14" x14ac:dyDescent="0.35">
      <c r="A21" s="421" t="s">
        <v>19</v>
      </c>
      <c r="C21" s="425" t="s">
        <v>84</v>
      </c>
      <c r="D21" s="448"/>
      <c r="E21" s="432"/>
      <c r="F21" s="433">
        <v>159852798</v>
      </c>
      <c r="G21" s="433">
        <v>866</v>
      </c>
      <c r="H21" s="615">
        <f t="shared" si="2"/>
        <v>7.7307623638635956</v>
      </c>
      <c r="I21" s="419">
        <v>859.6</v>
      </c>
      <c r="J21" s="615">
        <f t="shared" si="3"/>
        <v>6.9614512471655328</v>
      </c>
      <c r="K21" s="469">
        <v>1018.01</v>
      </c>
      <c r="L21" s="615">
        <f t="shared" si="4"/>
        <v>8.8645942180424946</v>
      </c>
      <c r="M21" s="627">
        <f>((I21-G21)/G21)*100</f>
        <v>-0.73903002309468557</v>
      </c>
      <c r="N21" s="493">
        <f>((K21-I21)/I21)*100</f>
        <v>18.428338762214981</v>
      </c>
    </row>
    <row r="22" spans="1:14" x14ac:dyDescent="0.35">
      <c r="A22" s="416"/>
      <c r="C22" s="434" t="s">
        <v>83</v>
      </c>
      <c r="D22" s="448"/>
      <c r="E22" s="432"/>
      <c r="F22" s="433">
        <v>66528022</v>
      </c>
      <c r="G22" s="433">
        <v>360</v>
      </c>
      <c r="H22" s="615">
        <f t="shared" si="2"/>
        <v>3.2137118371719335</v>
      </c>
      <c r="I22" s="419">
        <v>453.1</v>
      </c>
      <c r="J22" s="615">
        <f t="shared" si="3"/>
        <v>3.6694201490119855</v>
      </c>
      <c r="K22" s="469">
        <v>478.54</v>
      </c>
      <c r="L22" s="615">
        <f t="shared" si="4"/>
        <v>4.1670149773598046</v>
      </c>
      <c r="M22" s="627">
        <f>((I22-G22)/G22)*100</f>
        <v>25.861111111111118</v>
      </c>
      <c r="N22" s="493">
        <f>((K22-I22)/I22)*100</f>
        <v>5.6146546016331929</v>
      </c>
    </row>
    <row r="23" spans="1:14" x14ac:dyDescent="0.35">
      <c r="A23" s="416"/>
      <c r="C23" s="434" t="s">
        <v>82</v>
      </c>
      <c r="D23" s="448"/>
      <c r="E23" s="432"/>
      <c r="F23" s="433">
        <v>93324776</v>
      </c>
      <c r="G23" s="433">
        <v>505</v>
      </c>
      <c r="H23" s="615">
        <f t="shared" si="2"/>
        <v>4.5081235493661849</v>
      </c>
      <c r="I23" s="419">
        <v>406.5</v>
      </c>
      <c r="J23" s="615">
        <f t="shared" si="3"/>
        <v>3.2920310981535472</v>
      </c>
      <c r="K23" s="469">
        <v>539.47</v>
      </c>
      <c r="L23" s="615">
        <f t="shared" si="4"/>
        <v>4.6975792406826891</v>
      </c>
      <c r="M23" s="627">
        <f>((I23-G23)/G23)*100</f>
        <v>-19.504950495049506</v>
      </c>
      <c r="N23" s="493">
        <f>((K23-I23)/I23)*100</f>
        <v>32.7109471094711</v>
      </c>
    </row>
    <row r="24" spans="1:14" x14ac:dyDescent="0.35">
      <c r="A24" s="416"/>
      <c r="C24" s="426" t="s">
        <v>8</v>
      </c>
      <c r="D24" s="448"/>
      <c r="E24" s="435"/>
      <c r="F24" s="433" t="s">
        <v>107</v>
      </c>
      <c r="G24" s="433" t="s">
        <v>107</v>
      </c>
      <c r="H24" s="615"/>
      <c r="I24" s="419"/>
      <c r="J24" s="615"/>
      <c r="K24" s="469"/>
      <c r="L24" s="615"/>
      <c r="M24" s="627"/>
      <c r="N24" s="493"/>
    </row>
    <row r="25" spans="1:14" x14ac:dyDescent="0.35">
      <c r="A25" s="422">
        <v>2</v>
      </c>
      <c r="C25" s="425" t="s">
        <v>81</v>
      </c>
      <c r="D25" s="448"/>
      <c r="E25" s="435"/>
      <c r="F25" s="433">
        <v>8023209</v>
      </c>
      <c r="G25" s="433">
        <v>43</v>
      </c>
      <c r="H25" s="615">
        <f t="shared" si="2"/>
        <v>0.38386002499553651</v>
      </c>
      <c r="I25" s="419">
        <v>22.1</v>
      </c>
      <c r="J25" s="615">
        <f t="shared" si="3"/>
        <v>0.17897635244574023</v>
      </c>
      <c r="K25" s="469">
        <v>38.630000000000003</v>
      </c>
      <c r="L25" s="615">
        <f t="shared" si="4"/>
        <v>0.33638105189829332</v>
      </c>
      <c r="M25" s="627">
        <f t="shared" ref="M25:M31" si="5">((I25-G25)/G25)*100</f>
        <v>-48.604651162790695</v>
      </c>
      <c r="N25" s="493">
        <f t="shared" ref="N25:N31" si="6">((K25-I25)/I25)*100</f>
        <v>74.796380090497735</v>
      </c>
    </row>
    <row r="26" spans="1:14" x14ac:dyDescent="0.35">
      <c r="A26" s="416"/>
      <c r="C26" s="426" t="s">
        <v>80</v>
      </c>
      <c r="D26" s="448"/>
      <c r="E26" s="432"/>
      <c r="F26" s="433">
        <v>3628421</v>
      </c>
      <c r="G26" s="433">
        <v>20</v>
      </c>
      <c r="H26" s="615">
        <f t="shared" si="2"/>
        <v>0.17853954650955187</v>
      </c>
      <c r="I26" s="419">
        <v>13.1</v>
      </c>
      <c r="J26" s="615">
        <f t="shared" si="3"/>
        <v>0.10609005506964689</v>
      </c>
      <c r="K26" s="469">
        <v>16.62</v>
      </c>
      <c r="L26" s="615">
        <f t="shared" si="4"/>
        <v>0.14472309299895508</v>
      </c>
      <c r="M26" s="627">
        <f t="shared" si="5"/>
        <v>-34.5</v>
      </c>
      <c r="N26" s="493">
        <f t="shared" si="6"/>
        <v>26.870229007633601</v>
      </c>
    </row>
    <row r="27" spans="1:14" x14ac:dyDescent="0.35">
      <c r="A27" s="416"/>
      <c r="C27" s="426" t="s">
        <v>79</v>
      </c>
      <c r="D27" s="448"/>
      <c r="E27" s="432"/>
      <c r="F27" s="433">
        <v>4394788</v>
      </c>
      <c r="G27" s="433">
        <v>24</v>
      </c>
      <c r="H27" s="615">
        <f t="shared" si="2"/>
        <v>0.21424745581146223</v>
      </c>
      <c r="I27" s="419">
        <v>9</v>
      </c>
      <c r="J27" s="615">
        <f t="shared" si="3"/>
        <v>7.2886297376093298E-2</v>
      </c>
      <c r="K27" s="469">
        <v>22</v>
      </c>
      <c r="L27" s="615">
        <f t="shared" si="4"/>
        <v>0.19157088122605362</v>
      </c>
      <c r="M27" s="627">
        <f t="shared" si="5"/>
        <v>-62.5</v>
      </c>
      <c r="N27" s="494">
        <f t="shared" si="6"/>
        <v>144.44444444444443</v>
      </c>
    </row>
    <row r="28" spans="1:14" x14ac:dyDescent="0.35">
      <c r="A28" s="422">
        <v>3</v>
      </c>
      <c r="C28" s="425" t="s">
        <v>78</v>
      </c>
      <c r="D28" s="425"/>
      <c r="E28" s="436"/>
      <c r="F28" s="433">
        <v>8146882</v>
      </c>
      <c r="G28" s="433">
        <v>44</v>
      </c>
      <c r="H28" s="615">
        <f t="shared" si="2"/>
        <v>0.3927870023210141</v>
      </c>
      <c r="I28" s="419">
        <v>32.5</v>
      </c>
      <c r="J28" s="615">
        <f t="shared" si="3"/>
        <v>0.26320051830255908</v>
      </c>
      <c r="K28" s="469">
        <v>35.72</v>
      </c>
      <c r="L28" s="615">
        <f t="shared" si="4"/>
        <v>0.31104144897248348</v>
      </c>
      <c r="M28" s="627">
        <f t="shared" si="5"/>
        <v>-26.136363636363637</v>
      </c>
      <c r="N28" s="493">
        <f t="shared" si="6"/>
        <v>9.9076923076923045</v>
      </c>
    </row>
    <row r="29" spans="1:14" x14ac:dyDescent="0.35">
      <c r="A29" s="416"/>
      <c r="C29" s="426" t="s">
        <v>77</v>
      </c>
      <c r="D29" s="448"/>
      <c r="E29" s="432"/>
      <c r="F29" s="433">
        <v>7965854</v>
      </c>
      <c r="G29" s="433">
        <v>43</v>
      </c>
      <c r="H29" s="615">
        <f t="shared" si="2"/>
        <v>0.38386002499553651</v>
      </c>
      <c r="I29" s="419">
        <v>30.7</v>
      </c>
      <c r="J29" s="615">
        <f t="shared" si="3"/>
        <v>0.24862325882734046</v>
      </c>
      <c r="K29" s="469">
        <v>34.409999999999997</v>
      </c>
      <c r="L29" s="615">
        <f t="shared" si="4"/>
        <v>0.29963427377220481</v>
      </c>
      <c r="M29" s="627">
        <f t="shared" si="5"/>
        <v>-28.604651162790702</v>
      </c>
      <c r="N29" s="493">
        <f t="shared" si="6"/>
        <v>12.084690553745919</v>
      </c>
    </row>
    <row r="30" spans="1:14" x14ac:dyDescent="0.35">
      <c r="A30" s="416"/>
      <c r="C30" s="426" t="s">
        <v>76</v>
      </c>
      <c r="D30" s="448"/>
      <c r="E30" s="432"/>
      <c r="F30" s="433">
        <v>181028</v>
      </c>
      <c r="G30" s="433">
        <v>1</v>
      </c>
      <c r="H30" s="615">
        <f t="shared" si="2"/>
        <v>8.9269773254775919E-3</v>
      </c>
      <c r="I30" s="419">
        <v>1.8</v>
      </c>
      <c r="J30" s="615">
        <f t="shared" si="3"/>
        <v>1.4577259475218658E-2</v>
      </c>
      <c r="K30" s="469">
        <v>1.3</v>
      </c>
      <c r="L30" s="615">
        <f t="shared" si="4"/>
        <v>1.1320097526994078E-2</v>
      </c>
      <c r="M30" s="628">
        <f t="shared" si="5"/>
        <v>80</v>
      </c>
      <c r="N30" s="495">
        <f t="shared" si="6"/>
        <v>-27.777777777777779</v>
      </c>
    </row>
    <row r="31" spans="1:14" s="475" customFormat="1" x14ac:dyDescent="0.35">
      <c r="A31" s="486"/>
      <c r="C31" s="481"/>
      <c r="D31" s="482"/>
      <c r="E31" s="483"/>
      <c r="F31" s="484"/>
      <c r="G31" s="485">
        <f>SUM(G33,G44,G47,G50,G54,G61,G62,G70)</f>
        <v>5778</v>
      </c>
      <c r="H31" s="615">
        <f t="shared" si="2"/>
        <v>51.580074986609539</v>
      </c>
      <c r="I31" s="485">
        <f>SUM(I33,I44,I47,I50,I54,I61,I62,I70)</f>
        <v>5797.5</v>
      </c>
      <c r="J31" s="615">
        <f t="shared" si="3"/>
        <v>46.950923226433432</v>
      </c>
      <c r="K31" s="485">
        <f>SUM(K33,K44,K47,K50,K54,K61,K62,K70)</f>
        <v>5290.07</v>
      </c>
      <c r="L31" s="615">
        <f t="shared" si="4"/>
        <v>46.064698711250436</v>
      </c>
      <c r="M31" s="629">
        <f t="shared" si="5"/>
        <v>0.33748701973001038</v>
      </c>
      <c r="N31" s="489">
        <f t="shared" si="6"/>
        <v>-8.7525657611039289</v>
      </c>
    </row>
    <row r="32" spans="1:14" x14ac:dyDescent="0.35">
      <c r="A32" s="422">
        <v>4</v>
      </c>
      <c r="C32" s="437" t="s">
        <v>9</v>
      </c>
      <c r="D32" s="437"/>
      <c r="E32" s="438"/>
      <c r="F32" s="439" t="s">
        <v>107</v>
      </c>
      <c r="G32" s="439" t="s">
        <v>107</v>
      </c>
      <c r="H32" s="615"/>
      <c r="I32" s="419"/>
      <c r="J32" s="615"/>
      <c r="K32" s="470"/>
      <c r="L32" s="615"/>
      <c r="M32" s="630"/>
      <c r="N32" s="492"/>
    </row>
    <row r="33" spans="1:14" x14ac:dyDescent="0.35">
      <c r="A33" s="416"/>
      <c r="C33" s="437" t="s">
        <v>75</v>
      </c>
      <c r="D33" s="437"/>
      <c r="E33" s="440"/>
      <c r="F33" s="439">
        <v>473373299</v>
      </c>
      <c r="G33" s="439">
        <v>2564</v>
      </c>
      <c r="H33" s="615">
        <f t="shared" si="2"/>
        <v>22.888769862524548</v>
      </c>
      <c r="I33" s="419">
        <v>2461.1999999999998</v>
      </c>
      <c r="J33" s="615">
        <f t="shared" si="3"/>
        <v>19.931972789115644</v>
      </c>
      <c r="K33" s="470">
        <v>2023.93</v>
      </c>
      <c r="L33" s="615">
        <f t="shared" si="4"/>
        <v>17.623911529083944</v>
      </c>
      <c r="M33" s="627">
        <f>((I33-G33)/G33)*100</f>
        <v>-4.0093603744149835</v>
      </c>
      <c r="N33" s="493">
        <f>((K33-I33)/I33)*100</f>
        <v>-17.766536648789199</v>
      </c>
    </row>
    <row r="34" spans="1:14" ht="24.75" customHeight="1" x14ac:dyDescent="0.35">
      <c r="A34" s="416"/>
      <c r="C34" s="441" t="s">
        <v>74</v>
      </c>
      <c r="D34" s="441"/>
      <c r="E34" s="432"/>
      <c r="F34" s="439">
        <v>4061475</v>
      </c>
      <c r="G34" s="439">
        <v>22</v>
      </c>
      <c r="H34" s="615">
        <f t="shared" si="2"/>
        <v>0.19639350116050705</v>
      </c>
      <c r="I34" s="419">
        <v>19.7</v>
      </c>
      <c r="J34" s="615">
        <f t="shared" si="3"/>
        <v>0.159540006478782</v>
      </c>
      <c r="K34" s="470">
        <v>59.93</v>
      </c>
      <c r="L34" s="615">
        <f t="shared" si="4"/>
        <v>0.52185649599442696</v>
      </c>
      <c r="M34" s="627">
        <f>((I34-G34)/G34)*100</f>
        <v>-10.454545454545459</v>
      </c>
      <c r="N34" s="496">
        <f>((K34-I34)/I34)*100</f>
        <v>204.21319796954319</v>
      </c>
    </row>
    <row r="35" spans="1:14" ht="24.75" customHeight="1" x14ac:dyDescent="0.35">
      <c r="A35" s="416"/>
      <c r="C35" s="441" t="s">
        <v>10</v>
      </c>
      <c r="D35" s="441"/>
      <c r="E35" s="448"/>
      <c r="F35" s="439" t="s">
        <v>107</v>
      </c>
      <c r="G35" s="439" t="s">
        <v>107</v>
      </c>
      <c r="H35" s="615"/>
      <c r="I35" s="419"/>
      <c r="J35" s="615"/>
      <c r="K35" s="470"/>
      <c r="L35" s="615"/>
      <c r="M35" s="627"/>
      <c r="N35" s="493"/>
    </row>
    <row r="36" spans="1:14" ht="24.75" customHeight="1" x14ac:dyDescent="0.35">
      <c r="A36" s="416"/>
      <c r="C36" s="441" t="s">
        <v>73</v>
      </c>
      <c r="D36" s="441"/>
      <c r="E36" s="432"/>
      <c r="F36" s="439">
        <v>274745039</v>
      </c>
      <c r="G36" s="439">
        <v>1488</v>
      </c>
      <c r="H36" s="615">
        <f t="shared" si="2"/>
        <v>13.283342260310659</v>
      </c>
      <c r="I36" s="419">
        <v>1395.7</v>
      </c>
      <c r="J36" s="615">
        <f t="shared" si="3"/>
        <v>11.303045027534823</v>
      </c>
      <c r="K36" s="470">
        <v>1280.7</v>
      </c>
      <c r="L36" s="615">
        <f t="shared" si="4"/>
        <v>11.152037617554859</v>
      </c>
      <c r="M36" s="627">
        <f t="shared" ref="M36:M57" si="7">((I36-G36)/G36)*100</f>
        <v>-6.2029569892473084</v>
      </c>
      <c r="N36" s="493">
        <f>((K36-I36)/I36)*100</f>
        <v>-8.2395930357526677</v>
      </c>
    </row>
    <row r="37" spans="1:14" ht="24.75" customHeight="1" x14ac:dyDescent="0.35">
      <c r="A37" s="416"/>
      <c r="C37" s="441" t="s">
        <v>72</v>
      </c>
      <c r="D37" s="441"/>
      <c r="E37" s="438"/>
      <c r="F37" s="439">
        <v>67028283</v>
      </c>
      <c r="G37" s="439">
        <v>363</v>
      </c>
      <c r="H37" s="615">
        <f t="shared" si="2"/>
        <v>3.240492769148366</v>
      </c>
      <c r="I37" s="419">
        <v>344.3</v>
      </c>
      <c r="J37" s="615">
        <f t="shared" si="3"/>
        <v>2.7883057985098803</v>
      </c>
      <c r="K37" s="470">
        <v>0</v>
      </c>
      <c r="L37" s="615">
        <f t="shared" si="4"/>
        <v>0</v>
      </c>
      <c r="M37" s="627">
        <f t="shared" si="7"/>
        <v>-5.1515151515151487</v>
      </c>
      <c r="N37" s="493"/>
    </row>
    <row r="38" spans="1:14" ht="24.75" customHeight="1" x14ac:dyDescent="0.35">
      <c r="A38" s="416"/>
      <c r="C38" s="441" t="s">
        <v>71</v>
      </c>
      <c r="D38" s="441"/>
      <c r="E38" s="438"/>
      <c r="F38" s="439">
        <v>4134023</v>
      </c>
      <c r="G38" s="439">
        <v>22</v>
      </c>
      <c r="H38" s="615">
        <f t="shared" si="2"/>
        <v>0.19639350116050705</v>
      </c>
      <c r="I38" s="419">
        <v>18.3</v>
      </c>
      <c r="J38" s="615">
        <f t="shared" si="3"/>
        <v>0.14820213799805637</v>
      </c>
      <c r="K38" s="470">
        <v>9.6</v>
      </c>
      <c r="L38" s="615">
        <f t="shared" si="4"/>
        <v>8.3594566353187044E-2</v>
      </c>
      <c r="M38" s="627">
        <f t="shared" si="7"/>
        <v>-16.818181818181817</v>
      </c>
      <c r="N38" s="497">
        <f t="shared" ref="N38:N57" si="8">((K38-I38)/I38)*100</f>
        <v>-47.540983606557383</v>
      </c>
    </row>
    <row r="39" spans="1:14" ht="24.75" customHeight="1" x14ac:dyDescent="0.35">
      <c r="A39" s="416"/>
      <c r="C39" s="441" t="s">
        <v>70</v>
      </c>
      <c r="D39" s="441"/>
      <c r="E39" s="438"/>
      <c r="F39" s="439">
        <v>5708712</v>
      </c>
      <c r="G39" s="439">
        <v>31</v>
      </c>
      <c r="H39" s="615">
        <f t="shared" si="2"/>
        <v>0.27673629708980541</v>
      </c>
      <c r="I39" s="419">
        <v>13.9</v>
      </c>
      <c r="J39" s="615">
        <f t="shared" si="3"/>
        <v>0.11256883705863298</v>
      </c>
      <c r="K39" s="470">
        <v>6.04</v>
      </c>
      <c r="L39" s="615">
        <f t="shared" si="4"/>
        <v>5.2594914663880186E-2</v>
      </c>
      <c r="M39" s="627">
        <f t="shared" si="7"/>
        <v>-55.161290322580648</v>
      </c>
      <c r="N39" s="497">
        <f t="shared" si="8"/>
        <v>-56.546762589928058</v>
      </c>
    </row>
    <row r="40" spans="1:14" ht="24.75" customHeight="1" x14ac:dyDescent="0.35">
      <c r="A40" s="416"/>
      <c r="C40" s="441" t="s">
        <v>69</v>
      </c>
      <c r="D40" s="441"/>
      <c r="E40" s="438"/>
      <c r="F40" s="439">
        <v>956962</v>
      </c>
      <c r="G40" s="439">
        <v>5</v>
      </c>
      <c r="H40" s="615">
        <f t="shared" si="2"/>
        <v>4.4634886627387967E-2</v>
      </c>
      <c r="I40" s="419">
        <v>7.6</v>
      </c>
      <c r="J40" s="615">
        <f t="shared" si="3"/>
        <v>6.1548428895367664E-2</v>
      </c>
      <c r="K40" s="470">
        <v>0.08</v>
      </c>
      <c r="L40" s="615">
        <f t="shared" si="4"/>
        <v>6.9662138627655872E-4</v>
      </c>
      <c r="M40" s="627">
        <f t="shared" si="7"/>
        <v>51.999999999999993</v>
      </c>
      <c r="N40" s="498">
        <f t="shared" si="8"/>
        <v>-98.94736842105263</v>
      </c>
    </row>
    <row r="41" spans="1:14" ht="24.75" customHeight="1" x14ac:dyDescent="0.35">
      <c r="A41" s="416"/>
      <c r="C41" s="441" t="s">
        <v>68</v>
      </c>
      <c r="D41" s="441"/>
      <c r="E41" s="438"/>
      <c r="F41" s="439">
        <v>87410252</v>
      </c>
      <c r="G41" s="439">
        <v>473</v>
      </c>
      <c r="H41" s="615">
        <f t="shared" si="2"/>
        <v>4.2224602749509019</v>
      </c>
      <c r="I41" s="419">
        <v>471.1</v>
      </c>
      <c r="J41" s="615">
        <f t="shared" si="3"/>
        <v>3.8151927437641722</v>
      </c>
      <c r="K41" s="470">
        <v>494.96</v>
      </c>
      <c r="L41" s="615">
        <f t="shared" si="4"/>
        <v>4.3099965168930687</v>
      </c>
      <c r="M41" s="627">
        <f t="shared" si="7"/>
        <v>-0.40169133192388529</v>
      </c>
      <c r="N41" s="493">
        <f t="shared" si="8"/>
        <v>5.0647420929738809</v>
      </c>
    </row>
    <row r="42" spans="1:14" ht="24.75" customHeight="1" x14ac:dyDescent="0.35">
      <c r="A42" s="416"/>
      <c r="C42" s="441" t="s">
        <v>67</v>
      </c>
      <c r="D42" s="441"/>
      <c r="E42" s="438"/>
      <c r="F42" s="439">
        <v>24379121</v>
      </c>
      <c r="G42" s="439">
        <v>132</v>
      </c>
      <c r="H42" s="615">
        <f t="shared" si="2"/>
        <v>1.1783610069630424</v>
      </c>
      <c r="I42" s="419">
        <v>170.6</v>
      </c>
      <c r="J42" s="615">
        <f t="shared" si="3"/>
        <v>1.3816002591512795</v>
      </c>
      <c r="K42" s="470">
        <v>153.52000000000001</v>
      </c>
      <c r="L42" s="615">
        <f t="shared" si="4"/>
        <v>1.3368164402647162</v>
      </c>
      <c r="M42" s="627">
        <f t="shared" si="7"/>
        <v>29.242424242424235</v>
      </c>
      <c r="N42" s="493">
        <f t="shared" si="8"/>
        <v>-10.011723329425548</v>
      </c>
    </row>
    <row r="43" spans="1:14" ht="24.75" customHeight="1" x14ac:dyDescent="0.35">
      <c r="A43" s="416"/>
      <c r="C43" s="441" t="s">
        <v>66</v>
      </c>
      <c r="D43" s="441"/>
      <c r="E43" s="438"/>
      <c r="F43" s="439">
        <v>4949432</v>
      </c>
      <c r="G43" s="439">
        <v>27</v>
      </c>
      <c r="H43" s="615">
        <f t="shared" si="2"/>
        <v>0.24102838778789501</v>
      </c>
      <c r="I43" s="419">
        <v>19.8</v>
      </c>
      <c r="J43" s="615">
        <f t="shared" si="3"/>
        <v>0.16034985422740525</v>
      </c>
      <c r="K43" s="470">
        <v>19.09</v>
      </c>
      <c r="L43" s="615">
        <f t="shared" si="4"/>
        <v>0.16623127830024384</v>
      </c>
      <c r="M43" s="627">
        <f t="shared" si="7"/>
        <v>-26.666666666666668</v>
      </c>
      <c r="N43" s="493">
        <f t="shared" si="8"/>
        <v>-3.5858585858585901</v>
      </c>
    </row>
    <row r="44" spans="1:14" x14ac:dyDescent="0.35">
      <c r="A44" s="422">
        <v>5</v>
      </c>
      <c r="C44" s="425" t="s">
        <v>65</v>
      </c>
      <c r="D44" s="448"/>
      <c r="E44" s="435"/>
      <c r="F44" s="439">
        <v>30364081</v>
      </c>
      <c r="G44" s="439">
        <v>164</v>
      </c>
      <c r="H44" s="615">
        <f t="shared" si="2"/>
        <v>1.4640242813783253</v>
      </c>
      <c r="I44" s="419">
        <v>171.9</v>
      </c>
      <c r="J44" s="615">
        <f t="shared" si="3"/>
        <v>1.3921282798833821</v>
      </c>
      <c r="K44" s="470">
        <v>123.94</v>
      </c>
      <c r="L44" s="615">
        <f t="shared" si="4"/>
        <v>1.0792406826889585</v>
      </c>
      <c r="M44" s="627">
        <f t="shared" si="7"/>
        <v>4.8170731707317112</v>
      </c>
      <c r="N44" s="493">
        <f t="shared" si="8"/>
        <v>-27.899941826643399</v>
      </c>
    </row>
    <row r="45" spans="1:14" x14ac:dyDescent="0.35">
      <c r="A45" s="416"/>
      <c r="C45" s="426" t="s">
        <v>64</v>
      </c>
      <c r="D45" s="448"/>
      <c r="E45" s="432"/>
      <c r="F45" s="439">
        <v>24815830</v>
      </c>
      <c r="G45" s="439">
        <v>134</v>
      </c>
      <c r="H45" s="615">
        <f t="shared" si="2"/>
        <v>1.1962149616139974</v>
      </c>
      <c r="I45" s="419">
        <v>150.30000000000001</v>
      </c>
      <c r="J45" s="615">
        <f t="shared" si="3"/>
        <v>1.217201166180758</v>
      </c>
      <c r="K45" s="470">
        <v>103.16</v>
      </c>
      <c r="L45" s="615">
        <f t="shared" si="4"/>
        <v>0.89829327760362243</v>
      </c>
      <c r="M45" s="627">
        <f t="shared" si="7"/>
        <v>12.16417910447762</v>
      </c>
      <c r="N45" s="497">
        <f t="shared" si="8"/>
        <v>-31.363938789088497</v>
      </c>
    </row>
    <row r="46" spans="1:14" x14ac:dyDescent="0.35">
      <c r="A46" s="416"/>
      <c r="C46" s="426" t="s">
        <v>63</v>
      </c>
      <c r="D46" s="448"/>
      <c r="E46" s="432"/>
      <c r="F46" s="439">
        <v>5548251</v>
      </c>
      <c r="G46" s="439">
        <v>30</v>
      </c>
      <c r="H46" s="615">
        <f t="shared" si="2"/>
        <v>0.26780931976432781</v>
      </c>
      <c r="I46" s="419">
        <v>21.7</v>
      </c>
      <c r="J46" s="615">
        <f t="shared" si="3"/>
        <v>0.17573696145124718</v>
      </c>
      <c r="K46" s="470">
        <v>20.79</v>
      </c>
      <c r="L46" s="615">
        <f t="shared" si="4"/>
        <v>0.18103448275862069</v>
      </c>
      <c r="M46" s="627">
        <f t="shared" si="7"/>
        <v>-27.666666666666668</v>
      </c>
      <c r="N46" s="493">
        <f t="shared" si="8"/>
        <v>-4.1935483870967749</v>
      </c>
    </row>
    <row r="47" spans="1:14" x14ac:dyDescent="0.35">
      <c r="A47" s="422">
        <v>6</v>
      </c>
      <c r="C47" s="437" t="s">
        <v>62</v>
      </c>
      <c r="D47" s="437"/>
      <c r="E47" s="438"/>
      <c r="F47" s="439">
        <v>44988887</v>
      </c>
      <c r="G47" s="439">
        <v>244</v>
      </c>
      <c r="H47" s="615">
        <f t="shared" si="2"/>
        <v>2.1781824674165327</v>
      </c>
      <c r="I47" s="419">
        <v>304.10000000000002</v>
      </c>
      <c r="J47" s="615">
        <f t="shared" si="3"/>
        <v>2.4627470035633303</v>
      </c>
      <c r="K47" s="470">
        <v>299.83999999999997</v>
      </c>
      <c r="L47" s="615">
        <f t="shared" si="4"/>
        <v>2.6109369557645414</v>
      </c>
      <c r="M47" s="627">
        <f t="shared" si="7"/>
        <v>24.631147540983616</v>
      </c>
      <c r="N47" s="493">
        <f t="shared" si="8"/>
        <v>-1.4008549819138598</v>
      </c>
    </row>
    <row r="48" spans="1:14" x14ac:dyDescent="0.35">
      <c r="A48" s="416"/>
      <c r="C48" s="441" t="s">
        <v>61</v>
      </c>
      <c r="D48" s="441"/>
      <c r="E48" s="438"/>
      <c r="F48" s="439">
        <v>37051745</v>
      </c>
      <c r="G48" s="439">
        <v>201</v>
      </c>
      <c r="H48" s="615">
        <f t="shared" si="2"/>
        <v>1.7943224424209963</v>
      </c>
      <c r="I48" s="419">
        <v>246.8</v>
      </c>
      <c r="J48" s="615">
        <f t="shared" si="3"/>
        <v>1.9987042436022027</v>
      </c>
      <c r="K48" s="470">
        <v>242.39</v>
      </c>
      <c r="L48" s="615">
        <f t="shared" si="4"/>
        <v>2.1106757227446882</v>
      </c>
      <c r="M48" s="627">
        <f t="shared" si="7"/>
        <v>22.7860696517413</v>
      </c>
      <c r="N48" s="493">
        <f t="shared" si="8"/>
        <v>-1.7868719611021169</v>
      </c>
    </row>
    <row r="49" spans="1:14" x14ac:dyDescent="0.35">
      <c r="A49" s="416"/>
      <c r="C49" s="441" t="s">
        <v>60</v>
      </c>
      <c r="D49" s="441"/>
      <c r="E49" s="438"/>
      <c r="F49" s="439">
        <v>7937142</v>
      </c>
      <c r="G49" s="439">
        <v>43</v>
      </c>
      <c r="H49" s="615">
        <f t="shared" si="2"/>
        <v>0.38386002499553651</v>
      </c>
      <c r="I49" s="419">
        <v>57.3</v>
      </c>
      <c r="J49" s="615">
        <f t="shared" si="3"/>
        <v>0.46404275996112732</v>
      </c>
      <c r="K49" s="470">
        <v>57.45</v>
      </c>
      <c r="L49" s="615">
        <f t="shared" si="4"/>
        <v>0.5002612330198537</v>
      </c>
      <c r="M49" s="627">
        <f t="shared" si="7"/>
        <v>33.255813953488364</v>
      </c>
      <c r="N49" s="493">
        <f t="shared" si="8"/>
        <v>0.26178010471205182</v>
      </c>
    </row>
    <row r="50" spans="1:14" x14ac:dyDescent="0.35">
      <c r="A50" s="422">
        <v>7</v>
      </c>
      <c r="C50" s="437" t="s">
        <v>59</v>
      </c>
      <c r="D50" s="425"/>
      <c r="E50" s="444"/>
      <c r="F50" s="433">
        <v>34082849</v>
      </c>
      <c r="G50" s="433">
        <v>185</v>
      </c>
      <c r="H50" s="615">
        <f t="shared" si="2"/>
        <v>1.651490805213355</v>
      </c>
      <c r="I50" s="419">
        <v>87.9</v>
      </c>
      <c r="J50" s="615">
        <f t="shared" si="3"/>
        <v>0.71185617103984455</v>
      </c>
      <c r="K50" s="469">
        <v>74.88</v>
      </c>
      <c r="L50" s="615">
        <f t="shared" si="4"/>
        <v>0.65203761755485889</v>
      </c>
      <c r="M50" s="627">
        <f t="shared" si="7"/>
        <v>-52.486486486486484</v>
      </c>
      <c r="N50" s="493">
        <f t="shared" si="8"/>
        <v>-14.812286689419807</v>
      </c>
    </row>
    <row r="51" spans="1:14" x14ac:dyDescent="0.35">
      <c r="A51" s="416"/>
      <c r="C51" s="426" t="s">
        <v>58</v>
      </c>
      <c r="D51" s="448"/>
      <c r="E51" s="444"/>
      <c r="F51" s="433">
        <v>5397489</v>
      </c>
      <c r="G51" s="433">
        <v>29</v>
      </c>
      <c r="H51" s="615">
        <f t="shared" si="2"/>
        <v>0.25888234243885017</v>
      </c>
      <c r="I51" s="419">
        <v>22.3</v>
      </c>
      <c r="J51" s="615">
        <f t="shared" si="3"/>
        <v>0.18059604794298673</v>
      </c>
      <c r="K51" s="469">
        <v>16.43</v>
      </c>
      <c r="L51" s="615">
        <f t="shared" si="4"/>
        <v>0.14306861720654823</v>
      </c>
      <c r="M51" s="627">
        <f t="shared" si="7"/>
        <v>-23.103448275862064</v>
      </c>
      <c r="N51" s="493">
        <f t="shared" si="8"/>
        <v>-26.322869955156953</v>
      </c>
    </row>
    <row r="52" spans="1:14" x14ac:dyDescent="0.35">
      <c r="A52" s="416"/>
      <c r="C52" s="426" t="s">
        <v>57</v>
      </c>
      <c r="D52" s="448"/>
      <c r="E52" s="444"/>
      <c r="F52" s="433">
        <v>15047978</v>
      </c>
      <c r="G52" s="433">
        <v>81</v>
      </c>
      <c r="H52" s="615">
        <f t="shared" si="2"/>
        <v>0.723085163363685</v>
      </c>
      <c r="I52" s="419">
        <v>21.3</v>
      </c>
      <c r="J52" s="615">
        <f t="shared" si="3"/>
        <v>0.17249757045675412</v>
      </c>
      <c r="K52" s="469">
        <v>12.28</v>
      </c>
      <c r="L52" s="615">
        <f t="shared" si="4"/>
        <v>0.10693138279345175</v>
      </c>
      <c r="M52" s="627">
        <f t="shared" si="7"/>
        <v>-73.703703703703709</v>
      </c>
      <c r="N52" s="497">
        <f t="shared" si="8"/>
        <v>-42.347417840375591</v>
      </c>
    </row>
    <row r="53" spans="1:14" x14ac:dyDescent="0.35">
      <c r="A53" s="416"/>
      <c r="C53" s="426" t="s">
        <v>56</v>
      </c>
      <c r="D53" s="448"/>
      <c r="E53" s="444"/>
      <c r="F53" s="433">
        <v>13637383</v>
      </c>
      <c r="G53" s="433">
        <v>74</v>
      </c>
      <c r="H53" s="615">
        <f t="shared" si="2"/>
        <v>0.66059632208534191</v>
      </c>
      <c r="I53" s="419">
        <v>44.3</v>
      </c>
      <c r="J53" s="615">
        <f t="shared" si="3"/>
        <v>0.35876255264010365</v>
      </c>
      <c r="K53" s="469">
        <v>46.16</v>
      </c>
      <c r="L53" s="615">
        <f t="shared" si="4"/>
        <v>0.40195053988157431</v>
      </c>
      <c r="M53" s="627">
        <f t="shared" si="7"/>
        <v>-40.135135135135144</v>
      </c>
      <c r="N53" s="493">
        <f t="shared" si="8"/>
        <v>4.1986455981941297</v>
      </c>
    </row>
    <row r="54" spans="1:14" x14ac:dyDescent="0.35">
      <c r="A54" s="422">
        <v>8</v>
      </c>
      <c r="C54" s="446" t="s">
        <v>28</v>
      </c>
      <c r="D54" s="437"/>
      <c r="E54" s="448"/>
      <c r="F54" s="439">
        <v>397201683</v>
      </c>
      <c r="G54" s="433">
        <v>2151</v>
      </c>
      <c r="H54" s="615">
        <f t="shared" si="2"/>
        <v>19.201928227102304</v>
      </c>
      <c r="I54" s="419">
        <v>2321.5</v>
      </c>
      <c r="J54" s="615">
        <f t="shared" si="3"/>
        <v>18.800615484288954</v>
      </c>
      <c r="K54" s="469">
        <v>2247.23</v>
      </c>
      <c r="L54" s="615">
        <f t="shared" si="4"/>
        <v>19.568355973528387</v>
      </c>
      <c r="M54" s="627">
        <f t="shared" si="7"/>
        <v>7.9265457926545793</v>
      </c>
      <c r="N54" s="493">
        <f t="shared" si="8"/>
        <v>-3.1992246392418688</v>
      </c>
    </row>
    <row r="55" spans="1:14" ht="25.5" customHeight="1" x14ac:dyDescent="0.35">
      <c r="A55" s="416"/>
      <c r="C55" s="441" t="s">
        <v>55</v>
      </c>
      <c r="D55" s="437"/>
      <c r="E55" s="447"/>
      <c r="F55" s="439">
        <v>105180132</v>
      </c>
      <c r="G55" s="433">
        <v>570</v>
      </c>
      <c r="H55" s="615">
        <f t="shared" si="2"/>
        <v>5.088377075522228</v>
      </c>
      <c r="I55" s="419">
        <v>697.9</v>
      </c>
      <c r="J55" s="615">
        <f t="shared" si="3"/>
        <v>5.6519274376417235</v>
      </c>
      <c r="K55" s="469">
        <v>512.98</v>
      </c>
      <c r="L55" s="615">
        <f t="shared" si="4"/>
        <v>4.466910484151863</v>
      </c>
      <c r="M55" s="627">
        <f t="shared" si="7"/>
        <v>22.438596491228065</v>
      </c>
      <c r="N55" s="499">
        <f t="shared" si="8"/>
        <v>-26.496632755409077</v>
      </c>
    </row>
    <row r="56" spans="1:14" ht="25.5" customHeight="1" x14ac:dyDescent="0.35">
      <c r="A56" s="416"/>
      <c r="C56" s="441" t="s">
        <v>54</v>
      </c>
      <c r="D56" s="441"/>
      <c r="E56" s="438"/>
      <c r="F56" s="439">
        <v>27802085</v>
      </c>
      <c r="G56" s="433">
        <v>151</v>
      </c>
      <c r="H56" s="615">
        <f t="shared" si="2"/>
        <v>1.3479735761471165</v>
      </c>
      <c r="I56" s="419">
        <v>144.4</v>
      </c>
      <c r="J56" s="615">
        <f t="shared" si="3"/>
        <v>1.1694201490119858</v>
      </c>
      <c r="K56" s="469">
        <v>131.1</v>
      </c>
      <c r="L56" s="615">
        <f t="shared" si="4"/>
        <v>1.1415882967607105</v>
      </c>
      <c r="M56" s="627">
        <f t="shared" si="7"/>
        <v>-4.3708609271523136</v>
      </c>
      <c r="N56" s="493">
        <f t="shared" si="8"/>
        <v>-9.2105263157894814</v>
      </c>
    </row>
    <row r="57" spans="1:14" ht="25.5" customHeight="1" x14ac:dyDescent="0.35">
      <c r="A57" s="416"/>
      <c r="C57" s="441" t="s">
        <v>53</v>
      </c>
      <c r="D57" s="441"/>
      <c r="E57" s="447"/>
      <c r="F57" s="439">
        <v>179102242</v>
      </c>
      <c r="G57" s="433">
        <v>970</v>
      </c>
      <c r="H57" s="615">
        <f t="shared" si="2"/>
        <v>8.6591680057132656</v>
      </c>
      <c r="I57" s="419">
        <v>1085.4000000000001</v>
      </c>
      <c r="J57" s="615">
        <f t="shared" si="3"/>
        <v>8.7900874635568513</v>
      </c>
      <c r="K57" s="469">
        <v>1189.06</v>
      </c>
      <c r="L57" s="615">
        <f t="shared" si="4"/>
        <v>10.354057819575061</v>
      </c>
      <c r="M57" s="627">
        <f t="shared" si="7"/>
        <v>11.896907216494855</v>
      </c>
      <c r="N57" s="493">
        <f t="shared" si="8"/>
        <v>9.5503961673115754</v>
      </c>
    </row>
    <row r="58" spans="1:14" ht="25.5" customHeight="1" x14ac:dyDescent="0.35">
      <c r="A58" s="423"/>
      <c r="C58" s="448" t="s">
        <v>3</v>
      </c>
      <c r="D58" s="442"/>
      <c r="E58" s="449"/>
      <c r="F58" s="443" t="s">
        <v>107</v>
      </c>
      <c r="G58" s="445" t="s">
        <v>107</v>
      </c>
      <c r="H58" s="615"/>
      <c r="I58" s="419"/>
      <c r="J58" s="615"/>
      <c r="K58" s="471"/>
      <c r="L58" s="615"/>
      <c r="M58" s="627"/>
      <c r="N58" s="493"/>
    </row>
    <row r="59" spans="1:14" ht="25.5" customHeight="1" x14ac:dyDescent="0.35">
      <c r="A59" s="423"/>
      <c r="C59" s="448" t="s">
        <v>52</v>
      </c>
      <c r="D59" s="442"/>
      <c r="E59" s="449"/>
      <c r="F59" s="445">
        <v>28039055</v>
      </c>
      <c r="G59" s="445">
        <v>152</v>
      </c>
      <c r="H59" s="615">
        <f t="shared" si="2"/>
        <v>1.3569005534725942</v>
      </c>
      <c r="I59" s="419">
        <v>79.5</v>
      </c>
      <c r="J59" s="615">
        <f t="shared" si="3"/>
        <v>0.64382896015549074</v>
      </c>
      <c r="K59" s="471">
        <v>73.099999999999994</v>
      </c>
      <c r="L59" s="615">
        <f t="shared" si="4"/>
        <v>0.63653779171020541</v>
      </c>
      <c r="M59" s="627">
        <f>((I59-G59)/G59)*100</f>
        <v>-47.69736842105263</v>
      </c>
      <c r="N59" s="493">
        <f>((K59-I59)/I59)*100</f>
        <v>-8.0503144654088121</v>
      </c>
    </row>
    <row r="60" spans="1:14" ht="25.5" customHeight="1" x14ac:dyDescent="0.35">
      <c r="A60" s="423"/>
      <c r="C60" s="448" t="s">
        <v>51</v>
      </c>
      <c r="D60" s="442"/>
      <c r="E60" s="449"/>
      <c r="F60" s="445">
        <v>57078169</v>
      </c>
      <c r="G60" s="445">
        <v>309</v>
      </c>
      <c r="H60" s="615">
        <f t="shared" si="2"/>
        <v>2.7584359935725762</v>
      </c>
      <c r="I60" s="419">
        <v>314.2</v>
      </c>
      <c r="J60" s="615">
        <f t="shared" si="3"/>
        <v>2.5445416261742793</v>
      </c>
      <c r="K60" s="471">
        <v>340.98</v>
      </c>
      <c r="L60" s="615">
        <f t="shared" si="4"/>
        <v>2.9691745036572623</v>
      </c>
      <c r="M60" s="627">
        <f>((I60-G60)/G60)*100</f>
        <v>1.6828478964401257</v>
      </c>
      <c r="N60" s="493">
        <f>((K60-I60)/I60)*100</f>
        <v>8.5232336091661463</v>
      </c>
    </row>
    <row r="61" spans="1:14" x14ac:dyDescent="0.35">
      <c r="A61" s="422">
        <v>9</v>
      </c>
      <c r="C61" s="450" t="s">
        <v>50</v>
      </c>
      <c r="D61" s="450"/>
      <c r="E61" s="451"/>
      <c r="F61" s="445">
        <v>24400391</v>
      </c>
      <c r="G61" s="445">
        <v>132</v>
      </c>
      <c r="H61" s="615">
        <f t="shared" si="2"/>
        <v>1.1783610069630424</v>
      </c>
      <c r="I61" s="419">
        <v>117.2</v>
      </c>
      <c r="J61" s="615">
        <f t="shared" si="3"/>
        <v>0.94914156138645944</v>
      </c>
      <c r="K61" s="471">
        <v>173.09</v>
      </c>
      <c r="L61" s="615">
        <f t="shared" si="4"/>
        <v>1.5072274468826192</v>
      </c>
      <c r="M61" s="627">
        <f>((I61-G61)/G61)*100</f>
        <v>-11.212121212121209</v>
      </c>
      <c r="N61" s="493">
        <f>((K61-I61)/I61)*100</f>
        <v>47.687713310580207</v>
      </c>
    </row>
    <row r="62" spans="1:14" x14ac:dyDescent="0.35">
      <c r="A62" s="422">
        <v>10</v>
      </c>
      <c r="C62" s="450" t="s">
        <v>49</v>
      </c>
      <c r="D62" s="450"/>
      <c r="E62" s="453"/>
      <c r="F62" s="445">
        <v>39761783</v>
      </c>
      <c r="G62" s="445">
        <v>215</v>
      </c>
      <c r="H62" s="615">
        <f t="shared" si="2"/>
        <v>1.9193001249776827</v>
      </c>
      <c r="I62" s="419">
        <v>228.4</v>
      </c>
      <c r="J62" s="615">
        <f t="shared" si="3"/>
        <v>1.849692257855523</v>
      </c>
      <c r="K62" s="471">
        <v>276.38</v>
      </c>
      <c r="L62" s="615">
        <f t="shared" si="4"/>
        <v>2.406652734238941</v>
      </c>
      <c r="M62" s="627">
        <f>((I62-G62)/G62)*100</f>
        <v>6.2325581395348859</v>
      </c>
      <c r="N62" s="493">
        <f>((K62-I62)/I62)*100</f>
        <v>21.007005253940449</v>
      </c>
    </row>
    <row r="63" spans="1:14" ht="24.75" x14ac:dyDescent="0.45">
      <c r="A63" s="423"/>
      <c r="C63" s="448" t="s">
        <v>48</v>
      </c>
      <c r="D63" s="448"/>
      <c r="E63" s="454"/>
      <c r="F63" s="445">
        <v>3693451</v>
      </c>
      <c r="G63" s="445">
        <v>20</v>
      </c>
      <c r="H63" s="615">
        <f t="shared" si="2"/>
        <v>0.17853954650955187</v>
      </c>
      <c r="I63" s="419">
        <v>13</v>
      </c>
      <c r="J63" s="615">
        <f t="shared" si="3"/>
        <v>0.10528020732102365</v>
      </c>
      <c r="K63" s="471">
        <v>12.85</v>
      </c>
      <c r="L63" s="615">
        <f t="shared" si="4"/>
        <v>0.11189481017067222</v>
      </c>
      <c r="M63" s="627">
        <f>((I63-G63)/G63)*100</f>
        <v>-35</v>
      </c>
      <c r="N63" s="493">
        <f>((K63-I63)/I63)*100</f>
        <v>-1.1538461538461564</v>
      </c>
    </row>
    <row r="64" spans="1:14" x14ac:dyDescent="0.35">
      <c r="A64" s="423"/>
      <c r="C64" s="448" t="s">
        <v>11</v>
      </c>
      <c r="D64" s="448"/>
      <c r="E64" s="455"/>
      <c r="F64" s="445" t="s">
        <v>107</v>
      </c>
      <c r="G64" s="445" t="s">
        <v>107</v>
      </c>
      <c r="H64" s="615" t="e">
        <f t="shared" si="2"/>
        <v>#VALUE!</v>
      </c>
      <c r="I64" s="419" t="s">
        <v>107</v>
      </c>
      <c r="J64" s="615" t="e">
        <f t="shared" si="3"/>
        <v>#VALUE!</v>
      </c>
      <c r="K64" s="471" t="s">
        <v>107</v>
      </c>
      <c r="L64" s="615" t="e">
        <f t="shared" si="4"/>
        <v>#VALUE!</v>
      </c>
      <c r="M64" s="627"/>
      <c r="N64" s="493"/>
    </row>
    <row r="65" spans="1:14" x14ac:dyDescent="0.35">
      <c r="A65" s="423"/>
      <c r="C65" s="448" t="s">
        <v>47</v>
      </c>
      <c r="D65" s="448"/>
      <c r="E65" s="454"/>
      <c r="F65" s="445">
        <v>1180990</v>
      </c>
      <c r="G65" s="445">
        <v>6</v>
      </c>
      <c r="H65" s="615">
        <f t="shared" si="2"/>
        <v>5.3561863952865559E-2</v>
      </c>
      <c r="I65" s="419">
        <v>6.8</v>
      </c>
      <c r="J65" s="615">
        <f t="shared" si="3"/>
        <v>5.5069646906381602E-2</v>
      </c>
      <c r="K65" s="471">
        <v>7.24</v>
      </c>
      <c r="L65" s="615">
        <f t="shared" si="4"/>
        <v>6.3044235458028564E-2</v>
      </c>
      <c r="M65" s="627">
        <f>((I65-G65)/G65)*100</f>
        <v>13.33333333333333</v>
      </c>
      <c r="N65" s="493">
        <f>((K65-I65)/I65)*100</f>
        <v>6.470588235294124</v>
      </c>
    </row>
    <row r="66" spans="1:14" x14ac:dyDescent="0.35">
      <c r="A66" s="423"/>
      <c r="C66" s="448" t="s">
        <v>46</v>
      </c>
      <c r="D66" s="448"/>
      <c r="E66" s="454"/>
      <c r="F66" s="445">
        <v>131492</v>
      </c>
      <c r="G66" s="445">
        <v>1</v>
      </c>
      <c r="H66" s="615">
        <f t="shared" si="2"/>
        <v>8.9269773254775919E-3</v>
      </c>
      <c r="I66" s="419" t="s">
        <v>106</v>
      </c>
      <c r="J66" s="615" t="e">
        <f t="shared" si="3"/>
        <v>#VALUE!</v>
      </c>
      <c r="K66" s="471">
        <v>6.64</v>
      </c>
      <c r="L66" s="615">
        <f t="shared" si="4"/>
        <v>5.7819575060954372E-2</v>
      </c>
      <c r="M66" s="627"/>
      <c r="N66" s="493"/>
    </row>
    <row r="67" spans="1:14" x14ac:dyDescent="0.35">
      <c r="A67" s="423"/>
      <c r="C67" s="448" t="s">
        <v>13</v>
      </c>
      <c r="D67" s="448"/>
      <c r="E67" s="454"/>
      <c r="F67" s="445" t="s">
        <v>107</v>
      </c>
      <c r="G67" s="445" t="s">
        <v>107</v>
      </c>
      <c r="H67" s="615" t="e">
        <f t="shared" si="2"/>
        <v>#VALUE!</v>
      </c>
      <c r="I67" s="419" t="s">
        <v>107</v>
      </c>
      <c r="J67" s="615" t="e">
        <f t="shared" si="3"/>
        <v>#VALUE!</v>
      </c>
      <c r="K67" s="471" t="s">
        <v>107</v>
      </c>
      <c r="L67" s="615" t="e">
        <f t="shared" si="4"/>
        <v>#VALUE!</v>
      </c>
      <c r="M67" s="627"/>
      <c r="N67" s="493"/>
    </row>
    <row r="68" spans="1:14" x14ac:dyDescent="0.35">
      <c r="A68" s="423"/>
      <c r="C68" s="448" t="s">
        <v>45</v>
      </c>
      <c r="D68" s="448"/>
      <c r="E68" s="454"/>
      <c r="F68" s="445">
        <v>34755850</v>
      </c>
      <c r="G68" s="445">
        <v>188</v>
      </c>
      <c r="H68" s="615">
        <f t="shared" si="2"/>
        <v>1.6782717371897875</v>
      </c>
      <c r="I68" s="419">
        <v>208.7</v>
      </c>
      <c r="J68" s="615">
        <f t="shared" si="3"/>
        <v>1.6901522513767409</v>
      </c>
      <c r="K68" s="471">
        <v>249.65</v>
      </c>
      <c r="L68" s="615">
        <f t="shared" si="4"/>
        <v>2.1738941135492862</v>
      </c>
      <c r="M68" s="627">
        <f>((I68-G68)/G68)*100</f>
        <v>11.010638297872335</v>
      </c>
      <c r="N68" s="493">
        <f>((K68-I68)/I68)*100</f>
        <v>19.621466219453769</v>
      </c>
    </row>
    <row r="69" spans="1:14" x14ac:dyDescent="0.35">
      <c r="A69" s="422">
        <v>11</v>
      </c>
      <c r="C69" s="450" t="s">
        <v>12</v>
      </c>
      <c r="D69" s="448"/>
      <c r="E69" s="454"/>
      <c r="F69" s="445" t="s">
        <v>107</v>
      </c>
      <c r="G69" s="445" t="s">
        <v>107</v>
      </c>
      <c r="H69" s="615"/>
      <c r="I69" s="419"/>
      <c r="J69" s="615"/>
      <c r="K69" s="471"/>
      <c r="L69" s="615"/>
      <c r="M69" s="627"/>
      <c r="N69" s="493"/>
    </row>
    <row r="70" spans="1:14" x14ac:dyDescent="0.35">
      <c r="A70" s="416"/>
      <c r="C70" s="425" t="s">
        <v>43</v>
      </c>
      <c r="D70" s="425"/>
      <c r="E70" s="456"/>
      <c r="F70" s="433">
        <v>22636256</v>
      </c>
      <c r="G70" s="433">
        <v>123</v>
      </c>
      <c r="H70" s="615">
        <f t="shared" ref="H70:H95" si="9">G70/11202*100</f>
        <v>1.098018211033744</v>
      </c>
      <c r="I70" s="419">
        <v>105.3</v>
      </c>
      <c r="J70" s="615">
        <f t="shared" ref="J70:J72" si="10">I70/12348*100</f>
        <v>0.85276967930029146</v>
      </c>
      <c r="K70" s="469">
        <v>70.78</v>
      </c>
      <c r="L70" s="615">
        <f t="shared" ref="L70:L72" si="11">K70/11484*100</f>
        <v>0.6163357715081853</v>
      </c>
      <c r="M70" s="627">
        <f>((I70-G70)/G70)*100</f>
        <v>-14.390243902439027</v>
      </c>
      <c r="N70" s="497">
        <f>((K70-I70)/I70)*100</f>
        <v>-32.782526115859447</v>
      </c>
    </row>
    <row r="71" spans="1:14" x14ac:dyDescent="0.35">
      <c r="A71" s="416"/>
      <c r="C71" s="425"/>
      <c r="D71" s="425"/>
      <c r="E71" s="456"/>
      <c r="F71" s="433"/>
      <c r="G71" s="433"/>
      <c r="H71" s="615">
        <f t="shared" si="9"/>
        <v>0</v>
      </c>
      <c r="I71" s="419"/>
      <c r="J71" s="615">
        <f t="shared" si="10"/>
        <v>0</v>
      </c>
      <c r="K71" s="469"/>
      <c r="L71" s="615">
        <f t="shared" si="11"/>
        <v>0</v>
      </c>
      <c r="M71" s="627"/>
      <c r="N71" s="493"/>
    </row>
    <row r="72" spans="1:14" x14ac:dyDescent="0.35">
      <c r="A72" s="422">
        <v>12</v>
      </c>
      <c r="C72" s="450" t="s">
        <v>44</v>
      </c>
      <c r="D72" s="450"/>
      <c r="E72" s="457"/>
      <c r="F72" s="445">
        <v>245390924</v>
      </c>
      <c r="G72" s="445">
        <v>1329</v>
      </c>
      <c r="H72" s="615">
        <f t="shared" si="9"/>
        <v>11.863952865559721</v>
      </c>
      <c r="I72" s="419">
        <v>1580</v>
      </c>
      <c r="J72" s="615">
        <f t="shared" si="10"/>
        <v>12.795594428247488</v>
      </c>
      <c r="K72" s="471">
        <v>1319.43</v>
      </c>
      <c r="L72" s="615">
        <f t="shared" si="11"/>
        <v>11.489289446186</v>
      </c>
      <c r="M72" s="627">
        <f>((I72-G72)/G72)*100</f>
        <v>18.886380737396539</v>
      </c>
      <c r="N72" s="493">
        <f>((K72-I72)/I72)*100</f>
        <v>-16.491772151898733</v>
      </c>
    </row>
    <row r="73" spans="1:14" ht="24.75" x14ac:dyDescent="0.45">
      <c r="A73" s="423"/>
      <c r="C73" s="448" t="s">
        <v>42</v>
      </c>
      <c r="D73" s="448"/>
      <c r="E73" s="458"/>
      <c r="F73" s="445">
        <v>4263499</v>
      </c>
      <c r="G73" s="445">
        <v>23</v>
      </c>
      <c r="H73" s="615">
        <f t="shared" si="9"/>
        <v>0.20532047848598461</v>
      </c>
      <c r="I73" s="419">
        <v>22.2</v>
      </c>
      <c r="J73" s="621"/>
      <c r="K73" s="471">
        <v>48.57</v>
      </c>
      <c r="L73" s="621"/>
      <c r="M73" s="627">
        <f>((I73-G73)/G73)*100</f>
        <v>-3.4782608695652204</v>
      </c>
      <c r="N73" s="493">
        <f>((K73-I73)/I73)*100</f>
        <v>118.7837837837838</v>
      </c>
    </row>
    <row r="74" spans="1:14" x14ac:dyDescent="0.35">
      <c r="A74" s="423"/>
      <c r="C74" s="448" t="s">
        <v>41</v>
      </c>
      <c r="D74" s="448"/>
      <c r="E74" s="458"/>
      <c r="F74" s="445" t="s">
        <v>106</v>
      </c>
      <c r="G74" s="445" t="s">
        <v>106</v>
      </c>
      <c r="H74" s="615" t="e">
        <f t="shared" si="9"/>
        <v>#VALUE!</v>
      </c>
      <c r="I74" s="419">
        <v>0.2</v>
      </c>
      <c r="J74" s="621"/>
      <c r="K74" s="471" t="s">
        <v>106</v>
      </c>
      <c r="L74" s="621"/>
      <c r="M74" s="627"/>
      <c r="N74" s="493"/>
    </row>
    <row r="75" spans="1:14" x14ac:dyDescent="0.35">
      <c r="A75" s="423"/>
      <c r="C75" s="448" t="s">
        <v>40</v>
      </c>
      <c r="D75" s="448"/>
      <c r="E75" s="458"/>
      <c r="F75" s="445">
        <v>113328920</v>
      </c>
      <c r="G75" s="445">
        <v>614</v>
      </c>
      <c r="H75" s="615">
        <f t="shared" si="9"/>
        <v>5.4811640778432427</v>
      </c>
      <c r="I75" s="419">
        <v>718.2</v>
      </c>
      <c r="J75" s="621"/>
      <c r="K75" s="471">
        <v>429</v>
      </c>
      <c r="L75" s="621"/>
      <c r="M75" s="627">
        <f>((I75-G75)/G75)*100</f>
        <v>16.970684039087956</v>
      </c>
      <c r="N75" s="497">
        <f>((K75-I75)/I75)*100</f>
        <v>-40.267335004177113</v>
      </c>
    </row>
    <row r="76" spans="1:14" x14ac:dyDescent="0.35">
      <c r="A76" s="423"/>
      <c r="C76" s="448" t="s">
        <v>39</v>
      </c>
      <c r="D76" s="448"/>
      <c r="E76" s="458"/>
      <c r="F76" s="445">
        <v>157995</v>
      </c>
      <c r="G76" s="445">
        <v>1</v>
      </c>
      <c r="H76" s="615">
        <f t="shared" si="9"/>
        <v>8.9269773254775919E-3</v>
      </c>
      <c r="I76" s="419">
        <v>1.4</v>
      </c>
      <c r="J76" s="621"/>
      <c r="K76" s="471">
        <v>6.03</v>
      </c>
      <c r="L76" s="621"/>
      <c r="M76" s="627">
        <f>((I76-G76)/G76)*100</f>
        <v>39.999999999999993</v>
      </c>
      <c r="N76" s="496">
        <f>((K76-I76)/I76)*100</f>
        <v>330.71428571428578</v>
      </c>
    </row>
    <row r="77" spans="1:14" x14ac:dyDescent="0.35">
      <c r="A77" s="423"/>
      <c r="C77" s="448" t="s">
        <v>38</v>
      </c>
      <c r="D77" s="448"/>
      <c r="E77" s="458"/>
      <c r="F77" s="445">
        <v>20031004</v>
      </c>
      <c r="G77" s="445">
        <v>108</v>
      </c>
      <c r="H77" s="615">
        <f t="shared" si="9"/>
        <v>0.96411355115158004</v>
      </c>
      <c r="I77" s="419">
        <v>128.30000000000001</v>
      </c>
      <c r="J77" s="621"/>
      <c r="K77" s="471">
        <v>153.44</v>
      </c>
      <c r="L77" s="621"/>
      <c r="M77" s="627">
        <f>((I77-G77)/G77)*100</f>
        <v>18.796296296296308</v>
      </c>
      <c r="N77" s="493">
        <f>((K77-I77)/I77)*100</f>
        <v>19.594699922057664</v>
      </c>
    </row>
    <row r="78" spans="1:14" x14ac:dyDescent="0.35">
      <c r="A78" s="423"/>
      <c r="C78" s="448" t="s">
        <v>4</v>
      </c>
      <c r="D78" s="448"/>
      <c r="E78" s="458"/>
      <c r="F78" s="445" t="s">
        <v>107</v>
      </c>
      <c r="G78" s="445" t="s">
        <v>107</v>
      </c>
      <c r="H78" s="615" t="e">
        <f t="shared" si="9"/>
        <v>#VALUE!</v>
      </c>
      <c r="I78" s="419" t="s">
        <v>107</v>
      </c>
      <c r="J78" s="621"/>
      <c r="K78" s="471" t="s">
        <v>107</v>
      </c>
      <c r="L78" s="621"/>
      <c r="M78" s="627"/>
      <c r="N78" s="493"/>
    </row>
    <row r="79" spans="1:14" x14ac:dyDescent="0.35">
      <c r="A79" s="423"/>
      <c r="C79" s="448" t="s">
        <v>37</v>
      </c>
      <c r="D79" s="448"/>
      <c r="E79" s="458"/>
      <c r="F79" s="445">
        <v>71485742</v>
      </c>
      <c r="G79" s="445">
        <v>387</v>
      </c>
      <c r="H79" s="615">
        <f t="shared" si="9"/>
        <v>3.4547402249598282</v>
      </c>
      <c r="I79" s="419">
        <v>437.3</v>
      </c>
      <c r="J79" s="621"/>
      <c r="K79" s="471">
        <v>428.38</v>
      </c>
      <c r="L79" s="621"/>
      <c r="M79" s="627">
        <f>((I79-G79)/G79)*100</f>
        <v>12.997416020671837</v>
      </c>
      <c r="N79" s="493">
        <f>((K79-I79)/I79)*100</f>
        <v>-2.0397896181111403</v>
      </c>
    </row>
    <row r="80" spans="1:14" x14ac:dyDescent="0.35">
      <c r="A80" s="423"/>
      <c r="C80" s="448" t="s">
        <v>36</v>
      </c>
      <c r="D80" s="448"/>
      <c r="E80" s="458"/>
      <c r="F80" s="445">
        <v>13090248</v>
      </c>
      <c r="G80" s="445">
        <v>71</v>
      </c>
      <c r="H80" s="615">
        <f t="shared" si="9"/>
        <v>0.63381539010890919</v>
      </c>
      <c r="I80" s="419">
        <v>109.9</v>
      </c>
      <c r="J80" s="621"/>
      <c r="K80" s="471">
        <v>89.98</v>
      </c>
      <c r="L80" s="621"/>
      <c r="M80" s="627">
        <f>((I80-G80)/G80)*100</f>
        <v>54.7887323943662</v>
      </c>
      <c r="N80" s="493">
        <f>((K80-I80)/I80)*100</f>
        <v>-18.125568698817109</v>
      </c>
    </row>
    <row r="81" spans="1:14" x14ac:dyDescent="0.35">
      <c r="A81" s="423"/>
      <c r="C81" s="448" t="s">
        <v>35</v>
      </c>
      <c r="D81" s="448"/>
      <c r="E81" s="458"/>
      <c r="F81" s="445">
        <v>23033515</v>
      </c>
      <c r="G81" s="445">
        <v>125</v>
      </c>
      <c r="H81" s="615">
        <f t="shared" si="9"/>
        <v>1.1158721656846993</v>
      </c>
      <c r="I81" s="419">
        <v>162.4</v>
      </c>
      <c r="J81" s="621"/>
      <c r="K81" s="471">
        <v>163.84</v>
      </c>
      <c r="L81" s="621"/>
      <c r="M81" s="627">
        <f>((I81-G81)/G81)*100</f>
        <v>29.92</v>
      </c>
      <c r="N81" s="493">
        <f>((K81-I81)/I81)*100</f>
        <v>0.88669950738916103</v>
      </c>
    </row>
    <row r="82" spans="1:14" x14ac:dyDescent="0.35">
      <c r="A82" s="423"/>
      <c r="C82" s="448" t="s">
        <v>34</v>
      </c>
      <c r="D82" s="448"/>
      <c r="E82" s="459"/>
      <c r="F82" s="445" t="s">
        <v>106</v>
      </c>
      <c r="G82" s="445" t="s">
        <v>106</v>
      </c>
      <c r="H82" s="615" t="e">
        <f t="shared" si="9"/>
        <v>#VALUE!</v>
      </c>
      <c r="I82" s="419" t="s">
        <v>106</v>
      </c>
      <c r="J82" s="621"/>
      <c r="K82" s="471">
        <v>0.19</v>
      </c>
      <c r="L82" s="621"/>
      <c r="M82" s="627"/>
      <c r="N82" s="493"/>
    </row>
    <row r="83" spans="1:14" x14ac:dyDescent="0.35">
      <c r="A83" s="423"/>
      <c r="C83" s="448"/>
      <c r="D83" s="448"/>
      <c r="E83" s="459"/>
      <c r="F83" s="445"/>
      <c r="G83" s="445"/>
      <c r="H83" s="615">
        <f t="shared" si="9"/>
        <v>0</v>
      </c>
      <c r="I83" s="419"/>
      <c r="J83" s="621"/>
      <c r="K83" s="471"/>
      <c r="L83" s="621"/>
      <c r="M83" s="627"/>
      <c r="N83" s="493"/>
    </row>
    <row r="84" spans="1:14" x14ac:dyDescent="0.35">
      <c r="A84" s="423"/>
      <c r="C84" s="450" t="s">
        <v>33</v>
      </c>
      <c r="D84" s="450"/>
      <c r="E84" s="452"/>
      <c r="F84" s="445">
        <v>1823133255</v>
      </c>
      <c r="G84" s="445">
        <v>9873</v>
      </c>
      <c r="H84" s="615">
        <f t="shared" si="9"/>
        <v>88.136047134440275</v>
      </c>
      <c r="I84" s="419">
        <v>10768.2</v>
      </c>
      <c r="J84" s="621"/>
      <c r="K84" s="471">
        <v>10164.24</v>
      </c>
      <c r="L84" s="621"/>
      <c r="M84" s="627">
        <f>((I84-G84)/G84)*100</f>
        <v>9.0671528410817448</v>
      </c>
      <c r="N84" s="493">
        <f>((K84-I84)/I84)*100</f>
        <v>-5.6087368362400483</v>
      </c>
    </row>
    <row r="85" spans="1:14" x14ac:dyDescent="0.35">
      <c r="A85" s="423"/>
      <c r="C85" s="450" t="s">
        <v>20</v>
      </c>
      <c r="D85" s="450"/>
      <c r="E85" s="452"/>
      <c r="F85" s="445" t="s">
        <v>107</v>
      </c>
      <c r="G85" s="445" t="s">
        <v>107</v>
      </c>
      <c r="H85" s="615" t="e">
        <f t="shared" si="9"/>
        <v>#VALUE!</v>
      </c>
      <c r="I85" s="419" t="s">
        <v>107</v>
      </c>
      <c r="J85" s="621"/>
      <c r="K85" s="471" t="s">
        <v>107</v>
      </c>
      <c r="L85" s="621"/>
      <c r="M85" s="627"/>
      <c r="N85" s="493"/>
    </row>
    <row r="86" spans="1:14" x14ac:dyDescent="0.35">
      <c r="A86" s="423"/>
      <c r="C86" s="448" t="s">
        <v>32</v>
      </c>
      <c r="D86" s="448"/>
      <c r="E86" s="460"/>
      <c r="F86" s="445">
        <v>4061475</v>
      </c>
      <c r="G86" s="445">
        <v>22</v>
      </c>
      <c r="H86" s="615">
        <f t="shared" si="9"/>
        <v>0.19639350116050705</v>
      </c>
      <c r="I86" s="419">
        <v>19.7</v>
      </c>
      <c r="J86" s="621"/>
      <c r="K86" s="471">
        <v>59.93</v>
      </c>
      <c r="L86" s="621"/>
      <c r="M86" s="627">
        <f>((I86-G86)/G86)*100</f>
        <v>-10.454545454545459</v>
      </c>
      <c r="N86" s="494">
        <f>((K86-I86)/I86)*100</f>
        <v>204.21319796954319</v>
      </c>
    </row>
    <row r="87" spans="1:14" x14ac:dyDescent="0.35">
      <c r="A87" s="423"/>
      <c r="C87" s="448" t="s">
        <v>29</v>
      </c>
      <c r="D87" s="448"/>
      <c r="E87" s="458"/>
      <c r="F87" s="445">
        <v>530701023</v>
      </c>
      <c r="G87" s="445">
        <v>2874</v>
      </c>
      <c r="H87" s="615">
        <f t="shared" si="9"/>
        <v>25.6561328334226</v>
      </c>
      <c r="I87" s="419">
        <v>3590.8</v>
      </c>
      <c r="J87" s="621"/>
      <c r="K87" s="471">
        <v>3280.29</v>
      </c>
      <c r="L87" s="621"/>
      <c r="M87" s="627">
        <f>((I87-G87)/G87)*100</f>
        <v>24.940848990953381</v>
      </c>
      <c r="N87" s="493">
        <f>((K87-I87)/I87)*100</f>
        <v>-8.6473766291634231</v>
      </c>
    </row>
    <row r="88" spans="1:14" x14ac:dyDescent="0.35">
      <c r="A88" s="423"/>
      <c r="C88" s="448" t="s">
        <v>31</v>
      </c>
      <c r="D88" s="448"/>
      <c r="E88" s="458"/>
      <c r="F88" s="445">
        <v>740486871</v>
      </c>
      <c r="G88" s="445">
        <v>4010</v>
      </c>
      <c r="H88" s="615">
        <f t="shared" si="9"/>
        <v>35.797179075165147</v>
      </c>
      <c r="I88" s="419">
        <v>4151.3999999999996</v>
      </c>
      <c r="J88" s="621"/>
      <c r="K88" s="471">
        <v>3754.28</v>
      </c>
      <c r="L88" s="621"/>
      <c r="M88" s="627">
        <f>((I88-G88)/G88)*100</f>
        <v>3.5261845386533577</v>
      </c>
      <c r="N88" s="493">
        <f>((K88-I88)/I88)*100</f>
        <v>-9.5659295659295527</v>
      </c>
    </row>
    <row r="89" spans="1:14" x14ac:dyDescent="0.35">
      <c r="A89" s="423"/>
      <c r="C89" s="448" t="s">
        <v>21</v>
      </c>
      <c r="D89" s="448"/>
      <c r="E89" s="458"/>
      <c r="F89" s="445" t="s">
        <v>107</v>
      </c>
      <c r="G89" s="445" t="s">
        <v>107</v>
      </c>
      <c r="H89" s="615" t="e">
        <f t="shared" si="9"/>
        <v>#VALUE!</v>
      </c>
      <c r="I89" s="419" t="s">
        <v>107</v>
      </c>
      <c r="J89" s="621"/>
      <c r="K89" s="471" t="s">
        <v>107</v>
      </c>
      <c r="L89" s="621"/>
      <c r="M89" s="627"/>
      <c r="N89" s="493"/>
    </row>
    <row r="90" spans="1:14" x14ac:dyDescent="0.35">
      <c r="A90" s="423"/>
      <c r="C90" s="450" t="s">
        <v>23</v>
      </c>
      <c r="D90" s="448"/>
      <c r="E90" s="458"/>
      <c r="F90" s="445" t="s">
        <v>107</v>
      </c>
      <c r="G90" s="445" t="s">
        <v>107</v>
      </c>
      <c r="H90" s="615" t="e">
        <f t="shared" si="9"/>
        <v>#VALUE!</v>
      </c>
      <c r="I90" s="419" t="s">
        <v>107</v>
      </c>
      <c r="J90" s="621"/>
      <c r="K90" s="471" t="s">
        <v>107</v>
      </c>
      <c r="L90" s="621"/>
      <c r="M90" s="627"/>
      <c r="N90" s="493"/>
    </row>
    <row r="91" spans="1:14" x14ac:dyDescent="0.35">
      <c r="A91" s="423"/>
      <c r="C91" s="448" t="s">
        <v>30</v>
      </c>
      <c r="D91" s="448"/>
      <c r="E91" s="458"/>
      <c r="F91" s="445">
        <v>274745039</v>
      </c>
      <c r="G91" s="445">
        <v>1488</v>
      </c>
      <c r="H91" s="615">
        <f t="shared" si="9"/>
        <v>13.283342260310659</v>
      </c>
      <c r="I91" s="419">
        <v>1395.7</v>
      </c>
      <c r="J91" s="621"/>
      <c r="K91" s="471">
        <v>1280.7</v>
      </c>
      <c r="L91" s="621"/>
      <c r="M91" s="627">
        <f>((I91-G91)/G91)*100</f>
        <v>-6.2029569892473084</v>
      </c>
      <c r="N91" s="493">
        <f>((K91-I91)/I91)*100</f>
        <v>-8.2395930357526677</v>
      </c>
    </row>
    <row r="92" spans="1:14" x14ac:dyDescent="0.35">
      <c r="A92" s="423"/>
      <c r="C92" s="448" t="s">
        <v>22</v>
      </c>
      <c r="D92" s="448"/>
      <c r="E92" s="458"/>
      <c r="F92" s="445" t="s">
        <v>107</v>
      </c>
      <c r="G92" s="445" t="s">
        <v>107</v>
      </c>
      <c r="H92" s="615" t="e">
        <f t="shared" si="9"/>
        <v>#VALUE!</v>
      </c>
      <c r="I92" s="419" t="s">
        <v>107</v>
      </c>
      <c r="J92" s="621"/>
      <c r="K92" s="471" t="s">
        <v>107</v>
      </c>
      <c r="L92" s="621"/>
      <c r="M92" s="627"/>
      <c r="N92" s="493"/>
    </row>
    <row r="93" spans="1:14" x14ac:dyDescent="0.35">
      <c r="A93" s="423"/>
      <c r="C93" s="448" t="s">
        <v>29</v>
      </c>
      <c r="D93" s="450"/>
      <c r="E93" s="451"/>
      <c r="F93" s="445">
        <v>217476121</v>
      </c>
      <c r="G93" s="445">
        <v>1178</v>
      </c>
      <c r="H93" s="615">
        <f t="shared" si="9"/>
        <v>10.515979289412606</v>
      </c>
      <c r="I93" s="419">
        <v>1347.2</v>
      </c>
      <c r="J93" s="621"/>
      <c r="K93" s="471">
        <v>1558.16</v>
      </c>
      <c r="L93" s="621"/>
      <c r="M93" s="627">
        <f>((I93-G93)/G93)*100</f>
        <v>14.363327674023774</v>
      </c>
      <c r="N93" s="493">
        <f>((K93-I93)/I93)*100</f>
        <v>15.659144893111639</v>
      </c>
    </row>
    <row r="94" spans="1:14" x14ac:dyDescent="0.35">
      <c r="A94" s="423"/>
      <c r="C94" s="448" t="s">
        <v>31</v>
      </c>
      <c r="D94" s="448"/>
      <c r="E94" s="458"/>
      <c r="F94" s="445">
        <v>55662726</v>
      </c>
      <c r="G94" s="445">
        <v>301</v>
      </c>
      <c r="H94" s="615">
        <f t="shared" si="9"/>
        <v>2.6870201749687554</v>
      </c>
      <c r="I94" s="419">
        <v>263.3</v>
      </c>
      <c r="J94" s="621"/>
      <c r="K94" s="471">
        <v>230.87</v>
      </c>
      <c r="L94" s="621"/>
      <c r="M94" s="627">
        <f>((I94-G94)/G94)*100</f>
        <v>-12.524916943521591</v>
      </c>
      <c r="N94" s="493">
        <f>((K94-I94)/I94)*100</f>
        <v>-12.316748955563996</v>
      </c>
    </row>
    <row r="95" spans="1:14" x14ac:dyDescent="0.35">
      <c r="A95" s="466"/>
      <c r="C95" s="461" t="s">
        <v>24</v>
      </c>
      <c r="D95" s="461"/>
      <c r="E95" s="464"/>
      <c r="F95" s="465"/>
      <c r="G95" s="465"/>
      <c r="H95" s="615">
        <f t="shared" si="9"/>
        <v>0</v>
      </c>
      <c r="I95" s="467"/>
      <c r="J95" s="622"/>
      <c r="K95" s="472"/>
      <c r="L95" s="622"/>
      <c r="M95" s="631"/>
      <c r="N95" s="500"/>
    </row>
    <row r="96" spans="1:14" x14ac:dyDescent="0.35">
      <c r="A96" s="424"/>
      <c r="C96" s="448"/>
      <c r="D96" s="448"/>
      <c r="E96" s="462"/>
      <c r="F96" s="463"/>
      <c r="G96" s="463"/>
      <c r="H96" s="616"/>
      <c r="I96" s="424"/>
      <c r="J96" s="623"/>
      <c r="K96" s="473"/>
      <c r="L96" s="623"/>
    </row>
    <row r="97" spans="1:12" x14ac:dyDescent="0.35">
      <c r="A97" s="424"/>
      <c r="C97" s="448"/>
      <c r="D97" s="448"/>
      <c r="E97" s="448"/>
      <c r="F97" s="448"/>
      <c r="G97" s="448"/>
      <c r="H97" s="616"/>
      <c r="I97" s="424"/>
      <c r="J97" s="618"/>
      <c r="K97" s="448"/>
      <c r="L97" s="618"/>
    </row>
    <row r="98" spans="1:12" x14ac:dyDescent="0.35">
      <c r="J98" s="618"/>
      <c r="K98" s="448"/>
      <c r="L98" s="618"/>
    </row>
    <row r="99" spans="1:12" x14ac:dyDescent="0.35">
      <c r="C99" s="448"/>
      <c r="D99" s="448"/>
      <c r="E99" s="448"/>
      <c r="F99" s="448"/>
      <c r="G99" s="448"/>
      <c r="J99" s="618"/>
      <c r="K99" s="448"/>
      <c r="L99" s="618"/>
    </row>
    <row r="100" spans="1:12" x14ac:dyDescent="0.35">
      <c r="C100" s="448"/>
      <c r="D100" s="448"/>
      <c r="E100" s="448"/>
      <c r="F100" s="448"/>
      <c r="G100" s="448"/>
      <c r="J100" s="618"/>
      <c r="K100" s="448"/>
      <c r="L100" s="618"/>
    </row>
    <row r="101" spans="1:12" x14ac:dyDescent="0.35">
      <c r="C101" s="448"/>
      <c r="D101" s="448"/>
      <c r="E101" s="448"/>
      <c r="F101" s="448"/>
      <c r="G101" s="448"/>
      <c r="J101" s="618"/>
      <c r="K101" s="448"/>
      <c r="L101" s="618"/>
    </row>
    <row r="102" spans="1:12" x14ac:dyDescent="0.35">
      <c r="C102" s="448"/>
      <c r="D102" s="448"/>
      <c r="E102" s="448"/>
      <c r="F102" s="448"/>
      <c r="G102" s="448"/>
      <c r="J102" s="618"/>
      <c r="K102" s="448"/>
      <c r="L102" s="618"/>
    </row>
  </sheetData>
  <mergeCells count="1">
    <mergeCell ref="C3:E3"/>
  </mergeCells>
  <printOptions horizontalCentered="1"/>
  <pageMargins left="0" right="0" top="0.35433070866141736" bottom="0.35433070866141736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18" workbookViewId="0">
      <selection activeCell="B32" sqref="B32"/>
    </sheetView>
  </sheetViews>
  <sheetFormatPr defaultRowHeight="23.25" x14ac:dyDescent="0.35"/>
  <cols>
    <col min="1" max="1" width="7.7109375" style="513" customWidth="1"/>
    <col min="2" max="2" width="8.28515625" style="513" customWidth="1"/>
    <col min="3" max="3" width="14.5703125" style="513" customWidth="1"/>
    <col min="4" max="4" width="17.28515625" style="513" customWidth="1"/>
    <col min="5" max="5" width="11.85546875" style="513" hidden="1" customWidth="1"/>
    <col min="6" max="6" width="9.140625" style="513"/>
    <col min="7" max="7" width="9.28515625" style="513" hidden="1" customWidth="1"/>
    <col min="8" max="9" width="0" style="513" hidden="1" customWidth="1"/>
    <col min="10" max="10" width="23.7109375" style="513" hidden="1" customWidth="1"/>
    <col min="11" max="11" width="12.5703125" style="513" hidden="1" customWidth="1"/>
    <col min="12" max="12" width="9.28515625" style="513" bestFit="1" customWidth="1"/>
    <col min="13" max="13" width="9.28515625" style="513" hidden="1" customWidth="1"/>
    <col min="14" max="15" width="0" style="513" hidden="1" customWidth="1"/>
    <col min="16" max="16" width="22.28515625" style="513" hidden="1" customWidth="1"/>
    <col min="17" max="17" width="13.28515625" style="513" hidden="1" customWidth="1"/>
    <col min="18" max="18" width="9.28515625" style="513" bestFit="1" customWidth="1"/>
    <col min="19" max="19" width="13.7109375" style="513" customWidth="1"/>
    <col min="20" max="20" width="11" style="513" customWidth="1"/>
    <col min="21" max="16384" width="9.140625" style="513"/>
  </cols>
  <sheetData>
    <row r="1" spans="1:20" x14ac:dyDescent="0.35">
      <c r="B1" s="514" t="s">
        <v>108</v>
      </c>
      <c r="C1" s="515"/>
      <c r="D1" s="516"/>
      <c r="E1" s="516"/>
      <c r="F1" s="517"/>
      <c r="G1" s="518" t="s">
        <v>131</v>
      </c>
      <c r="H1" s="519"/>
      <c r="I1" s="519"/>
      <c r="J1" s="519"/>
      <c r="K1" s="519"/>
      <c r="L1" s="519"/>
      <c r="M1" s="520"/>
      <c r="N1" s="520"/>
      <c r="O1" s="520"/>
      <c r="P1" s="520"/>
      <c r="Q1" s="520"/>
      <c r="R1" s="520"/>
    </row>
    <row r="2" spans="1:20" s="521" customFormat="1" x14ac:dyDescent="0.35">
      <c r="B2" s="522"/>
      <c r="C2" s="522"/>
      <c r="D2" s="522"/>
      <c r="E2" s="522"/>
      <c r="F2" s="523">
        <v>53</v>
      </c>
      <c r="G2" s="524"/>
      <c r="H2" s="525"/>
      <c r="I2" s="525"/>
      <c r="J2" s="525"/>
      <c r="K2" s="525"/>
      <c r="L2" s="526">
        <v>54</v>
      </c>
      <c r="M2" s="527"/>
      <c r="N2" s="527"/>
      <c r="O2" s="527"/>
      <c r="P2" s="527"/>
      <c r="Q2" s="527"/>
      <c r="R2" s="528">
        <v>55</v>
      </c>
      <c r="S2" s="523" t="s">
        <v>287</v>
      </c>
      <c r="T2" s="526" t="s">
        <v>288</v>
      </c>
    </row>
    <row r="3" spans="1:20" ht="27.75" hidden="1" customHeight="1" x14ac:dyDescent="0.35">
      <c r="B3" s="700"/>
      <c r="C3" s="700"/>
      <c r="D3" s="700"/>
      <c r="E3" s="529" t="s">
        <v>15</v>
      </c>
      <c r="F3" s="530" t="s">
        <v>16</v>
      </c>
      <c r="G3" s="701" t="s">
        <v>1</v>
      </c>
      <c r="H3" s="702"/>
      <c r="I3" s="702"/>
      <c r="J3" s="703"/>
      <c r="K3" s="531" t="s">
        <v>15</v>
      </c>
      <c r="L3" s="532" t="s">
        <v>16</v>
      </c>
      <c r="M3" s="704" t="s">
        <v>1</v>
      </c>
      <c r="N3" s="700"/>
      <c r="O3" s="700"/>
      <c r="P3" s="700"/>
      <c r="Q3" s="529" t="s">
        <v>15</v>
      </c>
      <c r="R3" s="530" t="s">
        <v>16</v>
      </c>
    </row>
    <row r="4" spans="1:20" hidden="1" x14ac:dyDescent="0.35">
      <c r="B4" s="515"/>
      <c r="C4" s="515"/>
      <c r="D4" s="533"/>
      <c r="E4" s="529" t="s">
        <v>17</v>
      </c>
      <c r="F4" s="530" t="s">
        <v>0</v>
      </c>
      <c r="G4" s="534"/>
      <c r="H4" s="535"/>
      <c r="I4" s="535"/>
      <c r="J4" s="536"/>
      <c r="K4" s="531" t="s">
        <v>17</v>
      </c>
      <c r="L4" s="537" t="s">
        <v>0</v>
      </c>
      <c r="M4" s="520"/>
      <c r="N4" s="520"/>
      <c r="O4" s="520"/>
      <c r="P4" s="533"/>
      <c r="Q4" s="529" t="s">
        <v>17</v>
      </c>
      <c r="R4" s="530" t="s">
        <v>0</v>
      </c>
    </row>
    <row r="5" spans="1:20" x14ac:dyDescent="0.35">
      <c r="A5" s="514" t="s">
        <v>98</v>
      </c>
      <c r="C5" s="514"/>
      <c r="D5" s="538"/>
      <c r="E5" s="539">
        <v>2068524179</v>
      </c>
      <c r="F5" s="539">
        <v>11202</v>
      </c>
      <c r="G5" s="540" t="s">
        <v>98</v>
      </c>
      <c r="H5" s="541"/>
      <c r="I5" s="541"/>
      <c r="J5" s="536"/>
      <c r="K5" s="542">
        <v>2298281550.8000002</v>
      </c>
      <c r="L5" s="543">
        <v>12348.1</v>
      </c>
      <c r="M5" s="514" t="s">
        <v>98</v>
      </c>
      <c r="N5" s="514"/>
      <c r="O5" s="514"/>
      <c r="P5" s="538"/>
      <c r="Q5" s="544">
        <v>2141151807.7</v>
      </c>
      <c r="R5" s="544">
        <v>11483.66</v>
      </c>
      <c r="S5" s="545">
        <f>((L5-F5)/F5)*100</f>
        <v>10.231208712729872</v>
      </c>
      <c r="T5" s="546">
        <f t="shared" ref="T5:T72" si="0">((R5-L5)/L5)*100</f>
        <v>-7.0005911840688082</v>
      </c>
    </row>
    <row r="6" spans="1:20" x14ac:dyDescent="0.35">
      <c r="A6" s="514" t="s">
        <v>97</v>
      </c>
      <c r="C6" s="514"/>
      <c r="D6" s="538"/>
      <c r="E6" s="539">
        <v>1823133255</v>
      </c>
      <c r="F6" s="539">
        <v>9873</v>
      </c>
      <c r="G6" s="540" t="s">
        <v>97</v>
      </c>
      <c r="H6" s="541"/>
      <c r="I6" s="541"/>
      <c r="J6" s="536"/>
      <c r="K6" s="542">
        <v>2004211398.5</v>
      </c>
      <c r="L6" s="543">
        <v>10768.2</v>
      </c>
      <c r="M6" s="514" t="s">
        <v>97</v>
      </c>
      <c r="N6" s="514"/>
      <c r="O6" s="514"/>
      <c r="P6" s="538"/>
      <c r="Q6" s="544">
        <v>1895142111.49</v>
      </c>
      <c r="R6" s="544">
        <v>10164.24</v>
      </c>
      <c r="S6" s="547">
        <f t="shared" ref="S6:S68" si="1">((L6-F6)/F6)*100</f>
        <v>9.0671528410817448</v>
      </c>
      <c r="T6" s="548">
        <f t="shared" si="0"/>
        <v>-5.6087368362400483</v>
      </c>
    </row>
    <row r="7" spans="1:20" s="550" customFormat="1" x14ac:dyDescent="0.35">
      <c r="A7" s="549" t="s">
        <v>289</v>
      </c>
      <c r="C7" s="551"/>
      <c r="D7" s="552"/>
      <c r="E7" s="553" t="s">
        <v>107</v>
      </c>
      <c r="F7" s="504">
        <f>SUM(F8,F25,F28)</f>
        <v>4095</v>
      </c>
      <c r="G7" s="505"/>
      <c r="H7" s="506"/>
      <c r="I7" s="506"/>
      <c r="J7" s="507"/>
      <c r="K7" s="508"/>
      <c r="L7" s="504">
        <f>SUM(L8,L25,L28)</f>
        <v>4970.5</v>
      </c>
      <c r="M7" s="502"/>
      <c r="N7" s="502"/>
      <c r="O7" s="502"/>
      <c r="P7" s="503"/>
      <c r="Q7" s="509"/>
      <c r="R7" s="504">
        <f>SUM(R8,R25,R28)</f>
        <v>4874.18</v>
      </c>
      <c r="S7" s="510">
        <f t="shared" si="1"/>
        <v>21.379731379731378</v>
      </c>
      <c r="T7" s="511">
        <f t="shared" si="0"/>
        <v>-1.9378332159742422</v>
      </c>
    </row>
    <row r="8" spans="1:20" x14ac:dyDescent="0.35">
      <c r="B8" s="514" t="s">
        <v>124</v>
      </c>
      <c r="C8" s="514"/>
      <c r="D8" s="538"/>
      <c r="E8" s="539">
        <v>740153935</v>
      </c>
      <c r="F8" s="539">
        <v>4008</v>
      </c>
      <c r="G8" s="554" t="s">
        <v>14</v>
      </c>
      <c r="H8" s="541" t="s">
        <v>124</v>
      </c>
      <c r="I8" s="541"/>
      <c r="J8" s="536"/>
      <c r="K8" s="542">
        <v>914970902.20000005</v>
      </c>
      <c r="L8" s="543">
        <v>4915.8999999999996</v>
      </c>
      <c r="M8" s="555" t="s">
        <v>14</v>
      </c>
      <c r="N8" s="514" t="s">
        <v>124</v>
      </c>
      <c r="O8" s="514"/>
      <c r="P8" s="538"/>
      <c r="Q8" s="544">
        <v>894937880.34000003</v>
      </c>
      <c r="R8" s="544">
        <v>4799.83</v>
      </c>
      <c r="S8" s="556">
        <f t="shared" si="1"/>
        <v>22.652195608782428</v>
      </c>
      <c r="T8" s="557">
        <f t="shared" si="0"/>
        <v>-2.3611139364104177</v>
      </c>
    </row>
    <row r="9" spans="1:20" x14ac:dyDescent="0.35">
      <c r="B9" s="514" t="s">
        <v>95</v>
      </c>
      <c r="C9" s="514"/>
      <c r="D9" s="538"/>
      <c r="E9" s="539">
        <v>580301137</v>
      </c>
      <c r="F9" s="539">
        <v>3143</v>
      </c>
      <c r="G9" s="558" t="s">
        <v>18</v>
      </c>
      <c r="H9" s="541" t="s">
        <v>95</v>
      </c>
      <c r="I9" s="541"/>
      <c r="J9" s="536"/>
      <c r="K9" s="542">
        <v>754985058.10000002</v>
      </c>
      <c r="L9" s="543">
        <v>4056.4</v>
      </c>
      <c r="M9" s="517" t="s">
        <v>18</v>
      </c>
      <c r="N9" s="514" t="s">
        <v>95</v>
      </c>
      <c r="O9" s="514"/>
      <c r="P9" s="538"/>
      <c r="Q9" s="544">
        <v>705127260.08000004</v>
      </c>
      <c r="R9" s="544">
        <v>3781.82</v>
      </c>
      <c r="S9" s="545">
        <f t="shared" si="1"/>
        <v>29.061406299713653</v>
      </c>
      <c r="T9" s="559">
        <f t="shared" si="0"/>
        <v>-6.7690563060842104</v>
      </c>
    </row>
    <row r="10" spans="1:20" x14ac:dyDescent="0.35">
      <c r="B10" s="515" t="s">
        <v>94</v>
      </c>
      <c r="C10" s="515"/>
      <c r="D10" s="538"/>
      <c r="E10" s="539">
        <v>170872459</v>
      </c>
      <c r="F10" s="539">
        <v>925</v>
      </c>
      <c r="G10" s="534"/>
      <c r="H10" s="535" t="s">
        <v>94</v>
      </c>
      <c r="I10" s="535"/>
      <c r="J10" s="536"/>
      <c r="K10" s="542">
        <v>218335916</v>
      </c>
      <c r="L10" s="543">
        <v>1173.0999999999999</v>
      </c>
      <c r="M10" s="520"/>
      <c r="N10" s="515" t="s">
        <v>94</v>
      </c>
      <c r="O10" s="520"/>
      <c r="P10" s="538"/>
      <c r="Q10" s="544">
        <v>215960522.33000001</v>
      </c>
      <c r="R10" s="544">
        <v>1158.26</v>
      </c>
      <c r="S10" s="545">
        <f t="shared" si="1"/>
        <v>26.82162162162161</v>
      </c>
      <c r="T10" s="559">
        <f t="shared" si="0"/>
        <v>-1.2650242946040338</v>
      </c>
    </row>
    <row r="11" spans="1:20" x14ac:dyDescent="0.35">
      <c r="B11" s="515" t="s">
        <v>93</v>
      </c>
      <c r="C11" s="515"/>
      <c r="D11" s="538"/>
      <c r="E11" s="539">
        <v>88868511</v>
      </c>
      <c r="F11" s="539">
        <v>481</v>
      </c>
      <c r="G11" s="534"/>
      <c r="H11" s="535" t="s">
        <v>93</v>
      </c>
      <c r="I11" s="535"/>
      <c r="J11" s="536"/>
      <c r="K11" s="542">
        <v>175280795</v>
      </c>
      <c r="L11" s="543">
        <v>941.7</v>
      </c>
      <c r="M11" s="520"/>
      <c r="N11" s="515" t="s">
        <v>93</v>
      </c>
      <c r="O11" s="520"/>
      <c r="P11" s="538"/>
      <c r="Q11" s="544">
        <v>146040942.38</v>
      </c>
      <c r="R11" s="544">
        <v>783.26</v>
      </c>
      <c r="S11" s="545">
        <f t="shared" si="1"/>
        <v>95.779625779625789</v>
      </c>
      <c r="T11" s="559">
        <f t="shared" si="0"/>
        <v>-16.824891154295429</v>
      </c>
    </row>
    <row r="12" spans="1:20" x14ac:dyDescent="0.35">
      <c r="B12" s="515" t="s">
        <v>92</v>
      </c>
      <c r="C12" s="515"/>
      <c r="D12" s="538"/>
      <c r="E12" s="539">
        <v>67803060</v>
      </c>
      <c r="F12" s="539">
        <v>367</v>
      </c>
      <c r="G12" s="534"/>
      <c r="H12" s="535" t="s">
        <v>92</v>
      </c>
      <c r="I12" s="535"/>
      <c r="J12" s="536"/>
      <c r="K12" s="542">
        <v>98873903.900000006</v>
      </c>
      <c r="L12" s="543">
        <v>531.20000000000005</v>
      </c>
      <c r="M12" s="520"/>
      <c r="N12" s="515" t="s">
        <v>92</v>
      </c>
      <c r="O12" s="520"/>
      <c r="P12" s="538"/>
      <c r="Q12" s="544">
        <v>76415962.909999996</v>
      </c>
      <c r="R12" s="544">
        <v>409.84</v>
      </c>
      <c r="S12" s="545">
        <f t="shared" si="1"/>
        <v>44.74114441416895</v>
      </c>
      <c r="T12" s="559">
        <f t="shared" si="0"/>
        <v>-22.846385542168687</v>
      </c>
    </row>
    <row r="13" spans="1:20" x14ac:dyDescent="0.35">
      <c r="B13" s="515" t="s">
        <v>91</v>
      </c>
      <c r="C13" s="515"/>
      <c r="D13" s="538"/>
      <c r="E13" s="539">
        <v>49479737</v>
      </c>
      <c r="F13" s="539">
        <v>268</v>
      </c>
      <c r="G13" s="534"/>
      <c r="H13" s="535" t="s">
        <v>91</v>
      </c>
      <c r="I13" s="535"/>
      <c r="J13" s="536"/>
      <c r="K13" s="542">
        <v>49446216.899999999</v>
      </c>
      <c r="L13" s="543">
        <v>265.7</v>
      </c>
      <c r="M13" s="520"/>
      <c r="N13" s="515" t="s">
        <v>91</v>
      </c>
      <c r="O13" s="520"/>
      <c r="P13" s="538"/>
      <c r="Q13" s="544">
        <v>61847403.799999997</v>
      </c>
      <c r="R13" s="544">
        <v>331.71</v>
      </c>
      <c r="S13" s="545">
        <f t="shared" si="1"/>
        <v>-0.85820895522388474</v>
      </c>
      <c r="T13" s="559">
        <f t="shared" si="0"/>
        <v>24.843808806925104</v>
      </c>
    </row>
    <row r="14" spans="1:20" x14ac:dyDescent="0.35">
      <c r="B14" s="515" t="s">
        <v>90</v>
      </c>
      <c r="C14" s="515"/>
      <c r="D14" s="538"/>
      <c r="E14" s="539">
        <v>6743917</v>
      </c>
      <c r="F14" s="539">
        <v>37</v>
      </c>
      <c r="G14" s="534"/>
      <c r="H14" s="535" t="s">
        <v>90</v>
      </c>
      <c r="I14" s="535"/>
      <c r="J14" s="536"/>
      <c r="K14" s="542">
        <v>8871550.4000000004</v>
      </c>
      <c r="L14" s="543">
        <v>47.7</v>
      </c>
      <c r="M14" s="520"/>
      <c r="N14" s="515" t="s">
        <v>90</v>
      </c>
      <c r="O14" s="520"/>
      <c r="P14" s="538"/>
      <c r="Q14" s="544">
        <v>9810382.0999999996</v>
      </c>
      <c r="R14" s="544">
        <v>52.62</v>
      </c>
      <c r="S14" s="545">
        <f t="shared" si="1"/>
        <v>28.91891891891893</v>
      </c>
      <c r="T14" s="559">
        <f t="shared" si="0"/>
        <v>10.31446540880502</v>
      </c>
    </row>
    <row r="15" spans="1:20" x14ac:dyDescent="0.35">
      <c r="B15" s="515" t="s">
        <v>89</v>
      </c>
      <c r="C15" s="515"/>
      <c r="D15" s="538"/>
      <c r="E15" s="539">
        <v>55294612</v>
      </c>
      <c r="F15" s="539">
        <v>299</v>
      </c>
      <c r="G15" s="534"/>
      <c r="H15" s="535" t="s">
        <v>89</v>
      </c>
      <c r="I15" s="535"/>
      <c r="J15" s="536"/>
      <c r="K15" s="542">
        <v>36576436.5</v>
      </c>
      <c r="L15" s="543">
        <v>196.5</v>
      </c>
      <c r="M15" s="520"/>
      <c r="N15" s="515" t="s">
        <v>89</v>
      </c>
      <c r="O15" s="520"/>
      <c r="P15" s="538"/>
      <c r="Q15" s="544">
        <v>47562495.829999998</v>
      </c>
      <c r="R15" s="544">
        <v>255.09</v>
      </c>
      <c r="S15" s="545">
        <f t="shared" si="1"/>
        <v>-34.280936454849495</v>
      </c>
      <c r="T15" s="559">
        <f t="shared" si="0"/>
        <v>29.816793893129773</v>
      </c>
    </row>
    <row r="16" spans="1:20" x14ac:dyDescent="0.35">
      <c r="B16" s="515" t="s">
        <v>88</v>
      </c>
      <c r="C16" s="515"/>
      <c r="D16" s="538"/>
      <c r="E16" s="539">
        <v>73145075</v>
      </c>
      <c r="F16" s="539">
        <v>396</v>
      </c>
      <c r="G16" s="534"/>
      <c r="H16" s="535" t="s">
        <v>88</v>
      </c>
      <c r="I16" s="535"/>
      <c r="J16" s="536"/>
      <c r="K16" s="542">
        <v>118632258.40000001</v>
      </c>
      <c r="L16" s="543">
        <v>637.4</v>
      </c>
      <c r="M16" s="520"/>
      <c r="N16" s="515" t="s">
        <v>88</v>
      </c>
      <c r="O16" s="520"/>
      <c r="P16" s="538"/>
      <c r="Q16" s="544">
        <v>92952837.230000004</v>
      </c>
      <c r="R16" s="544">
        <v>498.53</v>
      </c>
      <c r="S16" s="545">
        <f t="shared" si="1"/>
        <v>60.959595959595958</v>
      </c>
      <c r="T16" s="559">
        <f t="shared" si="0"/>
        <v>-21.786946972074052</v>
      </c>
    </row>
    <row r="17" spans="2:20" x14ac:dyDescent="0.35">
      <c r="B17" s="515" t="s">
        <v>87</v>
      </c>
      <c r="C17" s="515"/>
      <c r="D17" s="538"/>
      <c r="E17" s="539">
        <v>28884279</v>
      </c>
      <c r="F17" s="539">
        <v>156</v>
      </c>
      <c r="G17" s="534"/>
      <c r="H17" s="535" t="s">
        <v>87</v>
      </c>
      <c r="I17" s="535"/>
      <c r="J17" s="536"/>
      <c r="K17" s="542">
        <v>6911662.0999999996</v>
      </c>
      <c r="L17" s="543">
        <v>37.1</v>
      </c>
      <c r="M17" s="520"/>
      <c r="N17" s="515" t="s">
        <v>87</v>
      </c>
      <c r="O17" s="520"/>
      <c r="P17" s="538"/>
      <c r="Q17" s="544">
        <v>12870946.300000001</v>
      </c>
      <c r="R17" s="544">
        <v>69.03</v>
      </c>
      <c r="S17" s="545">
        <f t="shared" si="1"/>
        <v>-76.21794871794873</v>
      </c>
      <c r="T17" s="559">
        <f t="shared" si="0"/>
        <v>86.064690026954167</v>
      </c>
    </row>
    <row r="18" spans="2:20" x14ac:dyDescent="0.35">
      <c r="B18" s="515" t="s">
        <v>86</v>
      </c>
      <c r="C18" s="515"/>
      <c r="D18" s="538"/>
      <c r="E18" s="539">
        <v>14946950</v>
      </c>
      <c r="F18" s="539">
        <v>81</v>
      </c>
      <c r="G18" s="534"/>
      <c r="H18" s="535" t="s">
        <v>86</v>
      </c>
      <c r="I18" s="535"/>
      <c r="J18" s="536"/>
      <c r="K18" s="542">
        <v>17780048.600000001</v>
      </c>
      <c r="L18" s="543">
        <v>95.5</v>
      </c>
      <c r="M18" s="520"/>
      <c r="N18" s="515" t="s">
        <v>86</v>
      </c>
      <c r="O18" s="520"/>
      <c r="P18" s="538"/>
      <c r="Q18" s="544">
        <v>18069707.98</v>
      </c>
      <c r="R18" s="544">
        <v>96.91</v>
      </c>
      <c r="S18" s="545">
        <f t="shared" si="1"/>
        <v>17.901234567901234</v>
      </c>
      <c r="T18" s="559">
        <f t="shared" si="0"/>
        <v>1.4764397905759126</v>
      </c>
    </row>
    <row r="19" spans="2:20" x14ac:dyDescent="0.35">
      <c r="B19" s="560" t="s">
        <v>85</v>
      </c>
      <c r="C19" s="560"/>
      <c r="D19" s="538"/>
      <c r="E19" s="539">
        <v>24262538</v>
      </c>
      <c r="F19" s="539">
        <v>131</v>
      </c>
      <c r="G19" s="534"/>
      <c r="H19" s="561" t="s">
        <v>85</v>
      </c>
      <c r="I19" s="561"/>
      <c r="J19" s="536"/>
      <c r="K19" s="542">
        <v>24276270.199999999</v>
      </c>
      <c r="L19" s="543">
        <v>130.4</v>
      </c>
      <c r="M19" s="515"/>
      <c r="N19" s="560" t="s">
        <v>85</v>
      </c>
      <c r="O19" s="560"/>
      <c r="P19" s="538"/>
      <c r="Q19" s="544">
        <v>23596059.219999999</v>
      </c>
      <c r="R19" s="544">
        <v>126.55</v>
      </c>
      <c r="S19" s="545">
        <f t="shared" si="1"/>
        <v>-0.45801526717556817</v>
      </c>
      <c r="T19" s="559">
        <f t="shared" si="0"/>
        <v>-2.9524539877300677</v>
      </c>
    </row>
    <row r="20" spans="2:20" x14ac:dyDescent="0.35">
      <c r="B20" s="560" t="s">
        <v>7</v>
      </c>
      <c r="C20" s="560"/>
      <c r="D20" s="538"/>
      <c r="E20" s="539" t="s">
        <v>107</v>
      </c>
      <c r="F20" s="539" t="s">
        <v>107</v>
      </c>
      <c r="G20" s="534"/>
      <c r="H20" s="561" t="s">
        <v>7</v>
      </c>
      <c r="I20" s="561"/>
      <c r="J20" s="536"/>
      <c r="K20" s="542" t="s">
        <v>107</v>
      </c>
      <c r="L20" s="543" t="s">
        <v>107</v>
      </c>
      <c r="M20" s="515"/>
      <c r="N20" s="560" t="s">
        <v>7</v>
      </c>
      <c r="O20" s="560"/>
      <c r="P20" s="538"/>
      <c r="Q20" s="544" t="s">
        <v>107</v>
      </c>
      <c r="R20" s="544" t="s">
        <v>107</v>
      </c>
      <c r="S20" s="545"/>
      <c r="T20" s="559"/>
    </row>
    <row r="21" spans="2:20" x14ac:dyDescent="0.35">
      <c r="B21" s="514" t="s">
        <v>84</v>
      </c>
      <c r="C21" s="520"/>
      <c r="D21" s="538"/>
      <c r="E21" s="539">
        <v>159852798</v>
      </c>
      <c r="F21" s="539">
        <v>866</v>
      </c>
      <c r="G21" s="558" t="s">
        <v>19</v>
      </c>
      <c r="H21" s="541" t="s">
        <v>84</v>
      </c>
      <c r="I21" s="535"/>
      <c r="J21" s="536"/>
      <c r="K21" s="542">
        <v>159985844.09999999</v>
      </c>
      <c r="L21" s="543">
        <v>859.6</v>
      </c>
      <c r="M21" s="562" t="s">
        <v>19</v>
      </c>
      <c r="N21" s="514" t="s">
        <v>84</v>
      </c>
      <c r="O21" s="520"/>
      <c r="P21" s="538"/>
      <c r="Q21" s="544">
        <v>189810620.25999999</v>
      </c>
      <c r="R21" s="544">
        <v>1018.01</v>
      </c>
      <c r="S21" s="545">
        <f t="shared" si="1"/>
        <v>-0.73903002309468557</v>
      </c>
      <c r="T21" s="559">
        <f t="shared" si="0"/>
        <v>18.428338762214981</v>
      </c>
    </row>
    <row r="22" spans="2:20" x14ac:dyDescent="0.35">
      <c r="B22" s="560" t="s">
        <v>83</v>
      </c>
      <c r="C22" s="520"/>
      <c r="D22" s="538"/>
      <c r="E22" s="539">
        <v>66528022</v>
      </c>
      <c r="F22" s="539">
        <v>360</v>
      </c>
      <c r="G22" s="534"/>
      <c r="H22" s="561" t="s">
        <v>83</v>
      </c>
      <c r="I22" s="535"/>
      <c r="J22" s="536"/>
      <c r="K22" s="542">
        <v>84334185.400000006</v>
      </c>
      <c r="L22" s="543">
        <v>453.1</v>
      </c>
      <c r="M22" s="520"/>
      <c r="N22" s="560" t="s">
        <v>83</v>
      </c>
      <c r="O22" s="520"/>
      <c r="P22" s="538"/>
      <c r="Q22" s="544">
        <v>89224623.640000001</v>
      </c>
      <c r="R22" s="544">
        <v>478.54</v>
      </c>
      <c r="S22" s="545">
        <f t="shared" si="1"/>
        <v>25.861111111111118</v>
      </c>
      <c r="T22" s="559">
        <f t="shared" si="0"/>
        <v>5.6146546016331929</v>
      </c>
    </row>
    <row r="23" spans="2:20" x14ac:dyDescent="0.35">
      <c r="B23" s="560" t="s">
        <v>82</v>
      </c>
      <c r="C23" s="520"/>
      <c r="D23" s="538"/>
      <c r="E23" s="539">
        <v>93324776</v>
      </c>
      <c r="F23" s="539">
        <v>505</v>
      </c>
      <c r="G23" s="534"/>
      <c r="H23" s="561" t="s">
        <v>82</v>
      </c>
      <c r="I23" s="535"/>
      <c r="J23" s="536"/>
      <c r="K23" s="542">
        <v>75651658.799999997</v>
      </c>
      <c r="L23" s="543">
        <v>406.5</v>
      </c>
      <c r="M23" s="520"/>
      <c r="N23" s="560" t="s">
        <v>82</v>
      </c>
      <c r="O23" s="520"/>
      <c r="P23" s="538"/>
      <c r="Q23" s="544">
        <v>100585996.62</v>
      </c>
      <c r="R23" s="544">
        <v>539.47</v>
      </c>
      <c r="S23" s="545">
        <f t="shared" si="1"/>
        <v>-19.504950495049506</v>
      </c>
      <c r="T23" s="559">
        <f t="shared" si="0"/>
        <v>32.7109471094711</v>
      </c>
    </row>
    <row r="24" spans="2:20" x14ac:dyDescent="0.35">
      <c r="B24" s="515" t="s">
        <v>8</v>
      </c>
      <c r="C24" s="520"/>
      <c r="D24" s="563"/>
      <c r="E24" s="539" t="s">
        <v>107</v>
      </c>
      <c r="F24" s="539" t="s">
        <v>107</v>
      </c>
      <c r="G24" s="534"/>
      <c r="H24" s="535" t="s">
        <v>211</v>
      </c>
      <c r="I24" s="535"/>
      <c r="J24" s="536"/>
      <c r="K24" s="542" t="s">
        <v>107</v>
      </c>
      <c r="L24" s="543" t="s">
        <v>107</v>
      </c>
      <c r="M24" s="520"/>
      <c r="N24" s="515" t="s">
        <v>8</v>
      </c>
      <c r="O24" s="520"/>
      <c r="P24" s="563"/>
      <c r="Q24" s="544" t="s">
        <v>107</v>
      </c>
      <c r="R24" s="544" t="s">
        <v>107</v>
      </c>
      <c r="S24" s="545"/>
      <c r="T24" s="559"/>
    </row>
    <row r="25" spans="2:20" x14ac:dyDescent="0.35">
      <c r="B25" s="514" t="s">
        <v>81</v>
      </c>
      <c r="C25" s="520"/>
      <c r="D25" s="563"/>
      <c r="E25" s="539">
        <v>8023209</v>
      </c>
      <c r="F25" s="539">
        <v>43</v>
      </c>
      <c r="G25" s="564">
        <v>2</v>
      </c>
      <c r="H25" s="541" t="s">
        <v>81</v>
      </c>
      <c r="I25" s="535"/>
      <c r="J25" s="536"/>
      <c r="K25" s="542">
        <v>4113413.6</v>
      </c>
      <c r="L25" s="543">
        <v>22.1</v>
      </c>
      <c r="M25" s="565">
        <v>2</v>
      </c>
      <c r="N25" s="514" t="s">
        <v>81</v>
      </c>
      <c r="O25" s="520"/>
      <c r="P25" s="563"/>
      <c r="Q25" s="544">
        <v>7201846.5</v>
      </c>
      <c r="R25" s="544">
        <v>38.630000000000003</v>
      </c>
      <c r="S25" s="545">
        <f t="shared" si="1"/>
        <v>-48.604651162790695</v>
      </c>
      <c r="T25" s="609">
        <f t="shared" si="0"/>
        <v>74.796380090497735</v>
      </c>
    </row>
    <row r="26" spans="2:20" x14ac:dyDescent="0.35">
      <c r="B26" s="515" t="s">
        <v>80</v>
      </c>
      <c r="C26" s="520"/>
      <c r="D26" s="538"/>
      <c r="E26" s="539">
        <v>3628421</v>
      </c>
      <c r="F26" s="539">
        <v>20</v>
      </c>
      <c r="G26" s="534"/>
      <c r="H26" s="535" t="s">
        <v>80</v>
      </c>
      <c r="I26" s="535"/>
      <c r="J26" s="536"/>
      <c r="K26" s="542">
        <v>2430719.2999999998</v>
      </c>
      <c r="L26" s="543">
        <v>13.1</v>
      </c>
      <c r="M26" s="520"/>
      <c r="N26" s="515" t="s">
        <v>80</v>
      </c>
      <c r="O26" s="520"/>
      <c r="P26" s="538"/>
      <c r="Q26" s="544">
        <v>3099322.72</v>
      </c>
      <c r="R26" s="544">
        <v>16.62</v>
      </c>
      <c r="S26" s="545">
        <f t="shared" si="1"/>
        <v>-34.5</v>
      </c>
      <c r="T26" s="559">
        <f t="shared" si="0"/>
        <v>26.870229007633601</v>
      </c>
    </row>
    <row r="27" spans="2:20" x14ac:dyDescent="0.35">
      <c r="B27" s="515" t="s">
        <v>79</v>
      </c>
      <c r="C27" s="520"/>
      <c r="D27" s="538"/>
      <c r="E27" s="539">
        <v>4394788</v>
      </c>
      <c r="F27" s="539">
        <v>24</v>
      </c>
      <c r="G27" s="534"/>
      <c r="H27" s="535" t="s">
        <v>79</v>
      </c>
      <c r="I27" s="535"/>
      <c r="J27" s="536"/>
      <c r="K27" s="542">
        <v>1682694.3</v>
      </c>
      <c r="L27" s="543">
        <v>9</v>
      </c>
      <c r="M27" s="520"/>
      <c r="N27" s="515" t="s">
        <v>79</v>
      </c>
      <c r="O27" s="520"/>
      <c r="P27" s="538"/>
      <c r="Q27" s="544">
        <v>4102523.78</v>
      </c>
      <c r="R27" s="544">
        <v>22</v>
      </c>
      <c r="S27" s="545">
        <f t="shared" si="1"/>
        <v>-62.5</v>
      </c>
      <c r="T27" s="559">
        <f t="shared" si="0"/>
        <v>144.44444444444443</v>
      </c>
    </row>
    <row r="28" spans="2:20" x14ac:dyDescent="0.35">
      <c r="B28" s="514" t="s">
        <v>78</v>
      </c>
      <c r="C28" s="514"/>
      <c r="D28" s="566"/>
      <c r="E28" s="539">
        <v>8146882</v>
      </c>
      <c r="F28" s="539">
        <v>44</v>
      </c>
      <c r="G28" s="564">
        <v>3</v>
      </c>
      <c r="H28" s="541" t="s">
        <v>78</v>
      </c>
      <c r="I28" s="541"/>
      <c r="J28" s="536"/>
      <c r="K28" s="542">
        <v>6057907.7000000002</v>
      </c>
      <c r="L28" s="543">
        <v>32.5</v>
      </c>
      <c r="M28" s="565">
        <v>3</v>
      </c>
      <c r="N28" s="514" t="s">
        <v>78</v>
      </c>
      <c r="O28" s="514"/>
      <c r="P28" s="566"/>
      <c r="Q28" s="544">
        <v>6659609.4699999997</v>
      </c>
      <c r="R28" s="544">
        <v>35.72</v>
      </c>
      <c r="S28" s="545">
        <f t="shared" si="1"/>
        <v>-26.136363636363637</v>
      </c>
      <c r="T28" s="559">
        <f t="shared" si="0"/>
        <v>9.9076923076923045</v>
      </c>
    </row>
    <row r="29" spans="2:20" x14ac:dyDescent="0.35">
      <c r="B29" s="515" t="s">
        <v>77</v>
      </c>
      <c r="C29" s="520"/>
      <c r="D29" s="538"/>
      <c r="E29" s="539">
        <v>7965854</v>
      </c>
      <c r="F29" s="539">
        <v>43</v>
      </c>
      <c r="G29" s="534"/>
      <c r="H29" s="535" t="s">
        <v>77</v>
      </c>
      <c r="I29" s="535"/>
      <c r="J29" s="536"/>
      <c r="K29" s="542">
        <v>5715000.2999999998</v>
      </c>
      <c r="L29" s="543">
        <v>30.7</v>
      </c>
      <c r="M29" s="520"/>
      <c r="N29" s="515" t="s">
        <v>77</v>
      </c>
      <c r="O29" s="515"/>
      <c r="P29" s="538"/>
      <c r="Q29" s="544">
        <v>6416449.3499999996</v>
      </c>
      <c r="R29" s="544">
        <v>34.409999999999997</v>
      </c>
      <c r="S29" s="545">
        <f t="shared" si="1"/>
        <v>-28.604651162790702</v>
      </c>
      <c r="T29" s="559">
        <f t="shared" si="0"/>
        <v>12.084690553745919</v>
      </c>
    </row>
    <row r="30" spans="2:20" x14ac:dyDescent="0.35">
      <c r="B30" s="515" t="s">
        <v>76</v>
      </c>
      <c r="C30" s="520"/>
      <c r="D30" s="538"/>
      <c r="E30" s="539">
        <v>181028</v>
      </c>
      <c r="F30" s="539">
        <v>1</v>
      </c>
      <c r="G30" s="534"/>
      <c r="H30" s="535" t="s">
        <v>76</v>
      </c>
      <c r="I30" s="535"/>
      <c r="J30" s="536"/>
      <c r="K30" s="542">
        <v>342907.4</v>
      </c>
      <c r="L30" s="543">
        <v>1.8</v>
      </c>
      <c r="M30" s="520"/>
      <c r="N30" s="515" t="s">
        <v>76</v>
      </c>
      <c r="O30" s="515"/>
      <c r="P30" s="538"/>
      <c r="Q30" s="544">
        <v>243160.12</v>
      </c>
      <c r="R30" s="544">
        <v>1.3</v>
      </c>
      <c r="S30" s="547">
        <f t="shared" si="1"/>
        <v>80</v>
      </c>
      <c r="T30" s="567">
        <f t="shared" si="0"/>
        <v>-27.777777777777779</v>
      </c>
    </row>
    <row r="31" spans="2:20" s="550" customFormat="1" x14ac:dyDescent="0.35">
      <c r="B31" s="551" t="s">
        <v>292</v>
      </c>
      <c r="C31" s="568"/>
      <c r="D31" s="552"/>
      <c r="E31" s="553"/>
      <c r="F31" s="509">
        <f>SUM(F33,F44,F47,F50,F54,F61,F62,F70)</f>
        <v>5778</v>
      </c>
      <c r="G31" s="505"/>
      <c r="H31" s="506"/>
      <c r="I31" s="506"/>
      <c r="J31" s="507"/>
      <c r="K31" s="508"/>
      <c r="L31" s="509">
        <f>SUM(L33,L44,L47,L50,L54,L61,L62,L70)</f>
        <v>5797.5</v>
      </c>
      <c r="M31" s="512"/>
      <c r="N31" s="502"/>
      <c r="O31" s="502"/>
      <c r="P31" s="503"/>
      <c r="Q31" s="509"/>
      <c r="R31" s="509">
        <f>SUM(R33,R44,R47,R50,R54,R61,R62,R70)</f>
        <v>5290.07</v>
      </c>
      <c r="S31" s="510">
        <f t="shared" si="1"/>
        <v>0.33748701973001038</v>
      </c>
      <c r="T31" s="511">
        <f t="shared" si="0"/>
        <v>-8.7525657611039289</v>
      </c>
    </row>
    <row r="32" spans="2:20" x14ac:dyDescent="0.35">
      <c r="B32" s="514" t="s">
        <v>9</v>
      </c>
      <c r="C32" s="514"/>
      <c r="D32" s="538"/>
      <c r="E32" s="539" t="s">
        <v>107</v>
      </c>
      <c r="F32" s="539" t="s">
        <v>107</v>
      </c>
      <c r="G32" s="564">
        <v>4</v>
      </c>
      <c r="H32" s="541" t="s">
        <v>9</v>
      </c>
      <c r="I32" s="541"/>
      <c r="J32" s="536"/>
      <c r="K32" s="542" t="s">
        <v>107</v>
      </c>
      <c r="L32" s="543" t="s">
        <v>107</v>
      </c>
      <c r="M32" s="565">
        <v>4</v>
      </c>
      <c r="N32" s="514" t="s">
        <v>9</v>
      </c>
      <c r="O32" s="514"/>
      <c r="P32" s="538"/>
      <c r="Q32" s="544" t="s">
        <v>107</v>
      </c>
      <c r="R32" s="544" t="s">
        <v>107</v>
      </c>
      <c r="S32" s="556"/>
      <c r="T32" s="557"/>
    </row>
    <row r="33" spans="2:20" x14ac:dyDescent="0.35">
      <c r="B33" s="514" t="s">
        <v>75</v>
      </c>
      <c r="C33" s="514"/>
      <c r="D33" s="566"/>
      <c r="E33" s="539">
        <v>473373299</v>
      </c>
      <c r="F33" s="539">
        <v>2564</v>
      </c>
      <c r="G33" s="534"/>
      <c r="H33" s="541" t="s">
        <v>75</v>
      </c>
      <c r="I33" s="541"/>
      <c r="J33" s="536"/>
      <c r="K33" s="542">
        <v>458087243.80000001</v>
      </c>
      <c r="L33" s="543">
        <v>2461.1999999999998</v>
      </c>
      <c r="M33" s="520"/>
      <c r="N33" s="514" t="s">
        <v>75</v>
      </c>
      <c r="O33" s="514"/>
      <c r="P33" s="566"/>
      <c r="Q33" s="544">
        <v>377365309.31</v>
      </c>
      <c r="R33" s="544">
        <v>2023.93</v>
      </c>
      <c r="S33" s="545">
        <f t="shared" si="1"/>
        <v>-4.0093603744149835</v>
      </c>
      <c r="T33" s="559">
        <f t="shared" si="0"/>
        <v>-17.766536648789199</v>
      </c>
    </row>
    <row r="34" spans="2:20" x14ac:dyDescent="0.35">
      <c r="B34" s="515" t="s">
        <v>74</v>
      </c>
      <c r="C34" s="515"/>
      <c r="D34" s="538"/>
      <c r="E34" s="539">
        <v>4061475</v>
      </c>
      <c r="F34" s="539">
        <v>22</v>
      </c>
      <c r="G34" s="534"/>
      <c r="H34" s="535" t="s">
        <v>74</v>
      </c>
      <c r="I34" s="535"/>
      <c r="J34" s="536"/>
      <c r="K34" s="542">
        <v>3673504.3</v>
      </c>
      <c r="L34" s="543">
        <v>19.7</v>
      </c>
      <c r="M34" s="520"/>
      <c r="N34" s="515" t="s">
        <v>74</v>
      </c>
      <c r="O34" s="515"/>
      <c r="P34" s="538"/>
      <c r="Q34" s="544">
        <v>11174134.140000001</v>
      </c>
      <c r="R34" s="544">
        <v>59.93</v>
      </c>
      <c r="S34" s="545">
        <f t="shared" si="1"/>
        <v>-10.454545454545459</v>
      </c>
      <c r="T34" s="559">
        <f t="shared" si="0"/>
        <v>204.21319796954319</v>
      </c>
    </row>
    <row r="35" spans="2:20" x14ac:dyDescent="0.35">
      <c r="B35" s="515" t="s">
        <v>10</v>
      </c>
      <c r="C35" s="515"/>
      <c r="D35" s="520"/>
      <c r="E35" s="539" t="s">
        <v>107</v>
      </c>
      <c r="F35" s="539" t="s">
        <v>107</v>
      </c>
      <c r="G35" s="534"/>
      <c r="H35" s="535" t="s">
        <v>10</v>
      </c>
      <c r="I35" s="535"/>
      <c r="J35" s="536"/>
      <c r="K35" s="542" t="s">
        <v>107</v>
      </c>
      <c r="L35" s="543" t="s">
        <v>107</v>
      </c>
      <c r="M35" s="520"/>
      <c r="N35" s="515" t="s">
        <v>10</v>
      </c>
      <c r="O35" s="515"/>
      <c r="P35" s="520"/>
      <c r="Q35" s="544" t="s">
        <v>107</v>
      </c>
      <c r="R35" s="544" t="s">
        <v>107</v>
      </c>
      <c r="S35" s="545"/>
      <c r="T35" s="559"/>
    </row>
    <row r="36" spans="2:20" x14ac:dyDescent="0.35">
      <c r="B36" s="515" t="s">
        <v>73</v>
      </c>
      <c r="C36" s="515"/>
      <c r="D36" s="538"/>
      <c r="E36" s="539">
        <v>274745039</v>
      </c>
      <c r="F36" s="539">
        <v>1488</v>
      </c>
      <c r="G36" s="534"/>
      <c r="H36" s="535" t="s">
        <v>73</v>
      </c>
      <c r="I36" s="535"/>
      <c r="J36" s="536"/>
      <c r="K36" s="542">
        <v>259778687</v>
      </c>
      <c r="L36" s="543">
        <v>1395.7</v>
      </c>
      <c r="M36" s="520"/>
      <c r="N36" s="515" t="s">
        <v>73</v>
      </c>
      <c r="O36" s="515"/>
      <c r="P36" s="538"/>
      <c r="Q36" s="544">
        <v>238789309.24000001</v>
      </c>
      <c r="R36" s="544">
        <v>1280.7</v>
      </c>
      <c r="S36" s="545">
        <f t="shared" si="1"/>
        <v>-6.2029569892473084</v>
      </c>
      <c r="T36" s="559">
        <f t="shared" si="0"/>
        <v>-8.2395930357526677</v>
      </c>
    </row>
    <row r="37" spans="2:20" x14ac:dyDescent="0.35">
      <c r="B37" s="515" t="s">
        <v>72</v>
      </c>
      <c r="C37" s="515"/>
      <c r="D37" s="538"/>
      <c r="E37" s="539">
        <v>67028283</v>
      </c>
      <c r="F37" s="539">
        <v>363</v>
      </c>
      <c r="G37" s="534"/>
      <c r="H37" s="535" t="s">
        <v>72</v>
      </c>
      <c r="I37" s="535"/>
      <c r="J37" s="536"/>
      <c r="K37" s="542">
        <v>64085006.600000001</v>
      </c>
      <c r="L37" s="543">
        <v>344.3</v>
      </c>
      <c r="M37" s="520"/>
      <c r="N37" s="515" t="s">
        <v>72</v>
      </c>
      <c r="O37" s="515"/>
      <c r="P37" s="538"/>
      <c r="Q37" s="544" t="s">
        <v>106</v>
      </c>
      <c r="R37" s="544" t="s">
        <v>106</v>
      </c>
      <c r="S37" s="545">
        <f t="shared" si="1"/>
        <v>-5.1515151515151487</v>
      </c>
      <c r="T37" s="559"/>
    </row>
    <row r="38" spans="2:20" x14ac:dyDescent="0.35">
      <c r="B38" s="515" t="s">
        <v>71</v>
      </c>
      <c r="C38" s="515"/>
      <c r="D38" s="538"/>
      <c r="E38" s="539">
        <v>4134023</v>
      </c>
      <c r="F38" s="539">
        <v>22</v>
      </c>
      <c r="G38" s="534"/>
      <c r="H38" s="535" t="s">
        <v>71</v>
      </c>
      <c r="I38" s="535"/>
      <c r="J38" s="536"/>
      <c r="K38" s="542">
        <v>3412562</v>
      </c>
      <c r="L38" s="543">
        <v>18.3</v>
      </c>
      <c r="M38" s="520"/>
      <c r="N38" s="515" t="s">
        <v>71</v>
      </c>
      <c r="O38" s="515"/>
      <c r="P38" s="538"/>
      <c r="Q38" s="544">
        <v>1790676.99</v>
      </c>
      <c r="R38" s="544">
        <v>9.6</v>
      </c>
      <c r="S38" s="545">
        <f t="shared" si="1"/>
        <v>-16.818181818181817</v>
      </c>
      <c r="T38" s="559">
        <f t="shared" si="0"/>
        <v>-47.540983606557383</v>
      </c>
    </row>
    <row r="39" spans="2:20" x14ac:dyDescent="0.35">
      <c r="B39" s="515" t="s">
        <v>70</v>
      </c>
      <c r="C39" s="515"/>
      <c r="D39" s="538"/>
      <c r="E39" s="539">
        <v>5708712</v>
      </c>
      <c r="F39" s="539">
        <v>31</v>
      </c>
      <c r="G39" s="534"/>
      <c r="H39" s="535" t="s">
        <v>70</v>
      </c>
      <c r="I39" s="535"/>
      <c r="J39" s="536"/>
      <c r="K39" s="542">
        <v>2588255.6</v>
      </c>
      <c r="L39" s="543">
        <v>13.9</v>
      </c>
      <c r="M39" s="520"/>
      <c r="N39" s="515" t="s">
        <v>70</v>
      </c>
      <c r="O39" s="515"/>
      <c r="P39" s="538"/>
      <c r="Q39" s="544">
        <v>1125279.58</v>
      </c>
      <c r="R39" s="544">
        <v>6.04</v>
      </c>
      <c r="S39" s="545">
        <f t="shared" si="1"/>
        <v>-55.161290322580648</v>
      </c>
      <c r="T39" s="559">
        <f t="shared" si="0"/>
        <v>-56.546762589928058</v>
      </c>
    </row>
    <row r="40" spans="2:20" x14ac:dyDescent="0.35">
      <c r="B40" s="515" t="s">
        <v>69</v>
      </c>
      <c r="C40" s="515"/>
      <c r="D40" s="538"/>
      <c r="E40" s="539">
        <v>956962</v>
      </c>
      <c r="F40" s="539">
        <v>5</v>
      </c>
      <c r="G40" s="534"/>
      <c r="H40" s="535" t="s">
        <v>69</v>
      </c>
      <c r="I40" s="535"/>
      <c r="J40" s="536"/>
      <c r="K40" s="542">
        <v>1420961.5</v>
      </c>
      <c r="L40" s="543">
        <v>7.6</v>
      </c>
      <c r="M40" s="520"/>
      <c r="N40" s="515" t="s">
        <v>69</v>
      </c>
      <c r="O40" s="515"/>
      <c r="P40" s="538"/>
      <c r="Q40" s="544">
        <v>15165.54</v>
      </c>
      <c r="R40" s="544">
        <v>0.08</v>
      </c>
      <c r="S40" s="545">
        <f t="shared" si="1"/>
        <v>51.999999999999993</v>
      </c>
      <c r="T40" s="559">
        <f t="shared" si="0"/>
        <v>-98.94736842105263</v>
      </c>
    </row>
    <row r="41" spans="2:20" x14ac:dyDescent="0.35">
      <c r="B41" s="515" t="s">
        <v>68</v>
      </c>
      <c r="C41" s="515"/>
      <c r="D41" s="538"/>
      <c r="E41" s="539">
        <v>87410252</v>
      </c>
      <c r="F41" s="539">
        <v>473</v>
      </c>
      <c r="G41" s="534"/>
      <c r="H41" s="535" t="s">
        <v>68</v>
      </c>
      <c r="I41" s="535"/>
      <c r="J41" s="536"/>
      <c r="K41" s="542">
        <v>87689333.599999994</v>
      </c>
      <c r="L41" s="543">
        <v>471.1</v>
      </c>
      <c r="M41" s="520"/>
      <c r="N41" s="515" t="s">
        <v>68</v>
      </c>
      <c r="O41" s="515"/>
      <c r="P41" s="538"/>
      <c r="Q41" s="544">
        <v>92287098.340000004</v>
      </c>
      <c r="R41" s="544">
        <v>494.96</v>
      </c>
      <c r="S41" s="545">
        <f t="shared" si="1"/>
        <v>-0.40169133192388529</v>
      </c>
      <c r="T41" s="559">
        <f t="shared" si="0"/>
        <v>5.0647420929738809</v>
      </c>
    </row>
    <row r="42" spans="2:20" x14ac:dyDescent="0.35">
      <c r="B42" s="515" t="s">
        <v>67</v>
      </c>
      <c r="C42" s="515"/>
      <c r="D42" s="538"/>
      <c r="E42" s="539">
        <v>24379121</v>
      </c>
      <c r="F42" s="539">
        <v>132</v>
      </c>
      <c r="G42" s="534"/>
      <c r="H42" s="535" t="s">
        <v>67</v>
      </c>
      <c r="I42" s="535"/>
      <c r="J42" s="536"/>
      <c r="K42" s="542">
        <v>31761079.399999999</v>
      </c>
      <c r="L42" s="543">
        <v>170.6</v>
      </c>
      <c r="M42" s="520"/>
      <c r="N42" s="515" t="s">
        <v>67</v>
      </c>
      <c r="O42" s="515"/>
      <c r="P42" s="538"/>
      <c r="Q42" s="544">
        <v>28623473.18</v>
      </c>
      <c r="R42" s="544">
        <v>153.52000000000001</v>
      </c>
      <c r="S42" s="545">
        <f t="shared" si="1"/>
        <v>29.242424242424235</v>
      </c>
      <c r="T42" s="559">
        <f t="shared" si="0"/>
        <v>-10.011723329425548</v>
      </c>
    </row>
    <row r="43" spans="2:20" x14ac:dyDescent="0.35">
      <c r="B43" s="515" t="s">
        <v>66</v>
      </c>
      <c r="C43" s="515"/>
      <c r="D43" s="538"/>
      <c r="E43" s="539">
        <v>4949432</v>
      </c>
      <c r="F43" s="539">
        <v>27</v>
      </c>
      <c r="G43" s="534"/>
      <c r="H43" s="535" t="s">
        <v>66</v>
      </c>
      <c r="I43" s="535"/>
      <c r="J43" s="536"/>
      <c r="K43" s="542">
        <v>3677853.9</v>
      </c>
      <c r="L43" s="543">
        <v>19.8</v>
      </c>
      <c r="M43" s="520"/>
      <c r="N43" s="515" t="s">
        <v>66</v>
      </c>
      <c r="O43" s="515"/>
      <c r="P43" s="538"/>
      <c r="Q43" s="544">
        <v>3560172.31</v>
      </c>
      <c r="R43" s="544">
        <v>19.09</v>
      </c>
      <c r="S43" s="545">
        <f t="shared" si="1"/>
        <v>-26.666666666666668</v>
      </c>
      <c r="T43" s="559">
        <f t="shared" si="0"/>
        <v>-3.5858585858585901</v>
      </c>
    </row>
    <row r="44" spans="2:20" x14ac:dyDescent="0.35">
      <c r="B44" s="514" t="s">
        <v>65</v>
      </c>
      <c r="C44" s="520"/>
      <c r="D44" s="563"/>
      <c r="E44" s="539">
        <v>30364081</v>
      </c>
      <c r="F44" s="539">
        <v>164</v>
      </c>
      <c r="G44" s="564">
        <v>5</v>
      </c>
      <c r="H44" s="541" t="s">
        <v>65</v>
      </c>
      <c r="I44" s="535"/>
      <c r="J44" s="536"/>
      <c r="K44" s="542">
        <v>31995802.899999999</v>
      </c>
      <c r="L44" s="543">
        <v>171.9</v>
      </c>
      <c r="M44" s="565">
        <v>5</v>
      </c>
      <c r="N44" s="514" t="s">
        <v>65</v>
      </c>
      <c r="O44" s="520"/>
      <c r="P44" s="563"/>
      <c r="Q44" s="544">
        <v>23109593.379999999</v>
      </c>
      <c r="R44" s="544">
        <v>123.94</v>
      </c>
      <c r="S44" s="545">
        <f t="shared" si="1"/>
        <v>4.8170731707317112</v>
      </c>
      <c r="T44" s="559">
        <f t="shared" si="0"/>
        <v>-27.899941826643399</v>
      </c>
    </row>
    <row r="45" spans="2:20" x14ac:dyDescent="0.35">
      <c r="B45" s="515" t="s">
        <v>64</v>
      </c>
      <c r="C45" s="520"/>
      <c r="D45" s="538"/>
      <c r="E45" s="539">
        <v>24815830</v>
      </c>
      <c r="F45" s="539">
        <v>134</v>
      </c>
      <c r="G45" s="534"/>
      <c r="H45" s="535" t="s">
        <v>64</v>
      </c>
      <c r="I45" s="535"/>
      <c r="J45" s="536"/>
      <c r="K45" s="542">
        <v>27965596.100000001</v>
      </c>
      <c r="L45" s="543">
        <v>150.30000000000001</v>
      </c>
      <c r="M45" s="520"/>
      <c r="N45" s="515" t="s">
        <v>64</v>
      </c>
      <c r="O45" s="520"/>
      <c r="P45" s="538"/>
      <c r="Q45" s="544">
        <v>19234106.350000001</v>
      </c>
      <c r="R45" s="544">
        <v>103.16</v>
      </c>
      <c r="S45" s="545">
        <f t="shared" si="1"/>
        <v>12.16417910447762</v>
      </c>
      <c r="T45" s="559">
        <f t="shared" si="0"/>
        <v>-31.363938789088497</v>
      </c>
    </row>
    <row r="46" spans="2:20" x14ac:dyDescent="0.35">
      <c r="B46" s="515" t="s">
        <v>63</v>
      </c>
      <c r="C46" s="520"/>
      <c r="D46" s="538"/>
      <c r="E46" s="539">
        <v>5548251</v>
      </c>
      <c r="F46" s="539">
        <v>30</v>
      </c>
      <c r="G46" s="534"/>
      <c r="H46" s="535" t="s">
        <v>63</v>
      </c>
      <c r="I46" s="535"/>
      <c r="J46" s="536"/>
      <c r="K46" s="542">
        <v>4030206.8</v>
      </c>
      <c r="L46" s="543">
        <v>21.7</v>
      </c>
      <c r="M46" s="520"/>
      <c r="N46" s="515" t="s">
        <v>63</v>
      </c>
      <c r="O46" s="520"/>
      <c r="P46" s="538"/>
      <c r="Q46" s="544">
        <v>3875487.03</v>
      </c>
      <c r="R46" s="544">
        <v>20.79</v>
      </c>
      <c r="S46" s="545">
        <f t="shared" si="1"/>
        <v>-27.666666666666668</v>
      </c>
      <c r="T46" s="559">
        <f t="shared" si="0"/>
        <v>-4.1935483870967749</v>
      </c>
    </row>
    <row r="47" spans="2:20" x14ac:dyDescent="0.35">
      <c r="B47" s="514" t="s">
        <v>62</v>
      </c>
      <c r="C47" s="514"/>
      <c r="D47" s="538"/>
      <c r="E47" s="539">
        <v>44988887</v>
      </c>
      <c r="F47" s="539">
        <v>244</v>
      </c>
      <c r="G47" s="564">
        <v>6</v>
      </c>
      <c r="H47" s="541" t="s">
        <v>62</v>
      </c>
      <c r="I47" s="541"/>
      <c r="J47" s="536"/>
      <c r="K47" s="542">
        <v>56598952.100000001</v>
      </c>
      <c r="L47" s="543">
        <v>304.10000000000002</v>
      </c>
      <c r="M47" s="565">
        <v>6</v>
      </c>
      <c r="N47" s="514" t="s">
        <v>62</v>
      </c>
      <c r="O47" s="514"/>
      <c r="P47" s="538"/>
      <c r="Q47" s="544">
        <v>55905241.649999999</v>
      </c>
      <c r="R47" s="544">
        <v>299.83999999999997</v>
      </c>
      <c r="S47" s="545">
        <f t="shared" si="1"/>
        <v>24.631147540983616</v>
      </c>
      <c r="T47" s="559">
        <f t="shared" si="0"/>
        <v>-1.4008549819138598</v>
      </c>
    </row>
    <row r="48" spans="2:20" x14ac:dyDescent="0.35">
      <c r="B48" s="515" t="s">
        <v>61</v>
      </c>
      <c r="C48" s="515"/>
      <c r="D48" s="538"/>
      <c r="E48" s="539">
        <v>37051745</v>
      </c>
      <c r="F48" s="539">
        <v>201</v>
      </c>
      <c r="G48" s="534"/>
      <c r="H48" s="535" t="s">
        <v>61</v>
      </c>
      <c r="I48" s="535"/>
      <c r="J48" s="536"/>
      <c r="K48" s="542">
        <v>45932726.299999997</v>
      </c>
      <c r="L48" s="543">
        <v>246.8</v>
      </c>
      <c r="M48" s="520"/>
      <c r="N48" s="515" t="s">
        <v>61</v>
      </c>
      <c r="O48" s="515"/>
      <c r="P48" s="538"/>
      <c r="Q48" s="544">
        <v>45193406.07</v>
      </c>
      <c r="R48" s="544">
        <v>242.39</v>
      </c>
      <c r="S48" s="545">
        <f t="shared" si="1"/>
        <v>22.7860696517413</v>
      </c>
      <c r="T48" s="559">
        <f t="shared" si="0"/>
        <v>-1.7868719611021169</v>
      </c>
    </row>
    <row r="49" spans="2:20" x14ac:dyDescent="0.35">
      <c r="B49" s="515" t="s">
        <v>60</v>
      </c>
      <c r="C49" s="515"/>
      <c r="D49" s="538"/>
      <c r="E49" s="539">
        <v>7937142</v>
      </c>
      <c r="F49" s="539">
        <v>43</v>
      </c>
      <c r="G49" s="534"/>
      <c r="H49" s="535" t="s">
        <v>60</v>
      </c>
      <c r="I49" s="535"/>
      <c r="J49" s="536"/>
      <c r="K49" s="542">
        <v>10666225.800000001</v>
      </c>
      <c r="L49" s="543">
        <v>57.3</v>
      </c>
      <c r="M49" s="520"/>
      <c r="N49" s="515" t="s">
        <v>60</v>
      </c>
      <c r="O49" s="515"/>
      <c r="P49" s="538"/>
      <c r="Q49" s="544">
        <v>10711835.57</v>
      </c>
      <c r="R49" s="544">
        <v>57.45</v>
      </c>
      <c r="S49" s="545">
        <f t="shared" si="1"/>
        <v>33.255813953488364</v>
      </c>
      <c r="T49" s="559">
        <f t="shared" si="0"/>
        <v>0.26178010471205182</v>
      </c>
    </row>
    <row r="50" spans="2:20" x14ac:dyDescent="0.35">
      <c r="B50" s="514" t="s">
        <v>59</v>
      </c>
      <c r="C50" s="514"/>
      <c r="D50" s="569"/>
      <c r="E50" s="539">
        <v>34082849</v>
      </c>
      <c r="F50" s="539">
        <v>185</v>
      </c>
      <c r="G50" s="564">
        <v>7</v>
      </c>
      <c r="H50" s="541" t="s">
        <v>59</v>
      </c>
      <c r="I50" s="541"/>
      <c r="J50" s="536"/>
      <c r="K50" s="542">
        <v>16363919.5</v>
      </c>
      <c r="L50" s="543">
        <v>87.9</v>
      </c>
      <c r="M50" s="565">
        <v>7</v>
      </c>
      <c r="N50" s="514" t="s">
        <v>59</v>
      </c>
      <c r="O50" s="514"/>
      <c r="P50" s="569"/>
      <c r="Q50" s="544">
        <v>13960648.91</v>
      </c>
      <c r="R50" s="544">
        <v>74.88</v>
      </c>
      <c r="S50" s="545">
        <f t="shared" si="1"/>
        <v>-52.486486486486484</v>
      </c>
      <c r="T50" s="559">
        <f t="shared" si="0"/>
        <v>-14.812286689419807</v>
      </c>
    </row>
    <row r="51" spans="2:20" x14ac:dyDescent="0.35">
      <c r="B51" s="515" t="s">
        <v>58</v>
      </c>
      <c r="C51" s="520"/>
      <c r="D51" s="569"/>
      <c r="E51" s="539">
        <v>5397489</v>
      </c>
      <c r="F51" s="539">
        <v>29</v>
      </c>
      <c r="G51" s="534"/>
      <c r="H51" s="535" t="s">
        <v>58</v>
      </c>
      <c r="I51" s="535"/>
      <c r="J51" s="536"/>
      <c r="K51" s="542">
        <v>4157633.8</v>
      </c>
      <c r="L51" s="543">
        <v>22.3</v>
      </c>
      <c r="M51" s="520"/>
      <c r="N51" s="515" t="s">
        <v>58</v>
      </c>
      <c r="O51" s="520"/>
      <c r="P51" s="569"/>
      <c r="Q51" s="544">
        <v>3064132.51</v>
      </c>
      <c r="R51" s="544">
        <v>16.43</v>
      </c>
      <c r="S51" s="545">
        <f t="shared" si="1"/>
        <v>-23.103448275862064</v>
      </c>
      <c r="T51" s="559">
        <f t="shared" si="0"/>
        <v>-26.322869955156953</v>
      </c>
    </row>
    <row r="52" spans="2:20" x14ac:dyDescent="0.35">
      <c r="B52" s="515" t="s">
        <v>57</v>
      </c>
      <c r="C52" s="520"/>
      <c r="D52" s="569"/>
      <c r="E52" s="539">
        <v>15047978</v>
      </c>
      <c r="F52" s="539">
        <v>81</v>
      </c>
      <c r="G52" s="534"/>
      <c r="H52" s="535" t="s">
        <v>57</v>
      </c>
      <c r="I52" s="535"/>
      <c r="J52" s="536"/>
      <c r="K52" s="542">
        <v>3958679.3</v>
      </c>
      <c r="L52" s="543">
        <v>21.3</v>
      </c>
      <c r="M52" s="520"/>
      <c r="N52" s="515" t="s">
        <v>57</v>
      </c>
      <c r="O52" s="520"/>
      <c r="P52" s="569"/>
      <c r="Q52" s="544">
        <v>2289748.75</v>
      </c>
      <c r="R52" s="544">
        <v>12.28</v>
      </c>
      <c r="S52" s="545">
        <f t="shared" si="1"/>
        <v>-73.703703703703709</v>
      </c>
      <c r="T52" s="559">
        <f t="shared" si="0"/>
        <v>-42.347417840375591</v>
      </c>
    </row>
    <row r="53" spans="2:20" x14ac:dyDescent="0.35">
      <c r="B53" s="515" t="s">
        <v>56</v>
      </c>
      <c r="C53" s="520"/>
      <c r="D53" s="569"/>
      <c r="E53" s="539">
        <v>13637383</v>
      </c>
      <c r="F53" s="539">
        <v>74</v>
      </c>
      <c r="G53" s="534"/>
      <c r="H53" s="535" t="s">
        <v>56</v>
      </c>
      <c r="I53" s="535"/>
      <c r="J53" s="536"/>
      <c r="K53" s="542">
        <v>8247606.4000000004</v>
      </c>
      <c r="L53" s="543">
        <v>44.3</v>
      </c>
      <c r="M53" s="520"/>
      <c r="N53" s="515" t="s">
        <v>56</v>
      </c>
      <c r="O53" s="520"/>
      <c r="P53" s="569"/>
      <c r="Q53" s="544">
        <v>8606767.6400000006</v>
      </c>
      <c r="R53" s="544">
        <v>46.16</v>
      </c>
      <c r="S53" s="545">
        <f t="shared" si="1"/>
        <v>-40.135135135135144</v>
      </c>
      <c r="T53" s="559">
        <f t="shared" si="0"/>
        <v>4.1986455981941297</v>
      </c>
    </row>
    <row r="54" spans="2:20" x14ac:dyDescent="0.35">
      <c r="B54" s="570" t="s">
        <v>28</v>
      </c>
      <c r="C54" s="514"/>
      <c r="D54" s="520"/>
      <c r="E54" s="539">
        <v>397201683</v>
      </c>
      <c r="F54" s="539">
        <v>2151</v>
      </c>
      <c r="G54" s="564">
        <v>8</v>
      </c>
      <c r="H54" s="571" t="s">
        <v>28</v>
      </c>
      <c r="I54" s="541"/>
      <c r="J54" s="536"/>
      <c r="K54" s="542">
        <v>432085673.39999998</v>
      </c>
      <c r="L54" s="543">
        <v>2321.5</v>
      </c>
      <c r="M54" s="565">
        <v>8</v>
      </c>
      <c r="N54" s="570" t="s">
        <v>28</v>
      </c>
      <c r="O54" s="514"/>
      <c r="P54" s="520"/>
      <c r="Q54" s="544">
        <v>419000336.06999999</v>
      </c>
      <c r="R54" s="544">
        <v>2247.23</v>
      </c>
      <c r="S54" s="545">
        <f t="shared" si="1"/>
        <v>7.9265457926545793</v>
      </c>
      <c r="T54" s="559">
        <f t="shared" si="0"/>
        <v>-3.1992246392418688</v>
      </c>
    </row>
    <row r="55" spans="2:20" x14ac:dyDescent="0.35">
      <c r="B55" s="515" t="s">
        <v>55</v>
      </c>
      <c r="C55" s="514"/>
      <c r="D55" s="569"/>
      <c r="E55" s="539">
        <v>105180132</v>
      </c>
      <c r="F55" s="539">
        <v>570</v>
      </c>
      <c r="G55" s="534"/>
      <c r="H55" s="535" t="s">
        <v>55</v>
      </c>
      <c r="I55" s="541"/>
      <c r="J55" s="536"/>
      <c r="K55" s="542">
        <v>129903677</v>
      </c>
      <c r="L55" s="543">
        <v>697.9</v>
      </c>
      <c r="M55" s="520"/>
      <c r="N55" s="515" t="s">
        <v>55</v>
      </c>
      <c r="O55" s="514"/>
      <c r="P55" s="569"/>
      <c r="Q55" s="544">
        <v>95646379.769999996</v>
      </c>
      <c r="R55" s="544">
        <v>512.98</v>
      </c>
      <c r="S55" s="545">
        <f t="shared" si="1"/>
        <v>22.438596491228065</v>
      </c>
      <c r="T55" s="559">
        <f t="shared" si="0"/>
        <v>-26.496632755409077</v>
      </c>
    </row>
    <row r="56" spans="2:20" x14ac:dyDescent="0.35">
      <c r="B56" s="515" t="s">
        <v>54</v>
      </c>
      <c r="C56" s="515"/>
      <c r="D56" s="538"/>
      <c r="E56" s="539">
        <v>27802085</v>
      </c>
      <c r="F56" s="539">
        <v>151</v>
      </c>
      <c r="G56" s="534"/>
      <c r="H56" s="535" t="s">
        <v>54</v>
      </c>
      <c r="I56" s="535"/>
      <c r="J56" s="536"/>
      <c r="K56" s="542">
        <v>26881061.699999999</v>
      </c>
      <c r="L56" s="543">
        <v>144.4</v>
      </c>
      <c r="M56" s="520"/>
      <c r="N56" s="515" t="s">
        <v>54</v>
      </c>
      <c r="O56" s="515"/>
      <c r="P56" s="538"/>
      <c r="Q56" s="544">
        <v>24444782.57</v>
      </c>
      <c r="R56" s="544">
        <v>131.1</v>
      </c>
      <c r="S56" s="545">
        <f t="shared" si="1"/>
        <v>-4.3708609271523136</v>
      </c>
      <c r="T56" s="559">
        <f t="shared" si="0"/>
        <v>-9.2105263157894814</v>
      </c>
    </row>
    <row r="57" spans="2:20" x14ac:dyDescent="0.35">
      <c r="B57" s="515" t="s">
        <v>53</v>
      </c>
      <c r="C57" s="515"/>
      <c r="D57" s="569"/>
      <c r="E57" s="539">
        <v>179102242</v>
      </c>
      <c r="F57" s="539">
        <v>970</v>
      </c>
      <c r="G57" s="534"/>
      <c r="H57" s="535" t="s">
        <v>53</v>
      </c>
      <c r="I57" s="535"/>
      <c r="J57" s="536"/>
      <c r="K57" s="542">
        <v>202025046.40000001</v>
      </c>
      <c r="L57" s="543">
        <v>1085.4000000000001</v>
      </c>
      <c r="M57" s="520"/>
      <c r="N57" s="515" t="s">
        <v>53</v>
      </c>
      <c r="O57" s="515"/>
      <c r="P57" s="569"/>
      <c r="Q57" s="544">
        <v>221702869.83000001</v>
      </c>
      <c r="R57" s="544">
        <v>1189.06</v>
      </c>
      <c r="S57" s="545">
        <f t="shared" si="1"/>
        <v>11.896907216494855</v>
      </c>
      <c r="T57" s="559">
        <f t="shared" si="0"/>
        <v>9.5503961673115754</v>
      </c>
    </row>
    <row r="58" spans="2:20" x14ac:dyDescent="0.35">
      <c r="B58" s="520" t="s">
        <v>3</v>
      </c>
      <c r="C58" s="572"/>
      <c r="D58" s="573"/>
      <c r="E58" s="574" t="s">
        <v>107</v>
      </c>
      <c r="F58" s="575" t="s">
        <v>107</v>
      </c>
      <c r="G58" s="576"/>
      <c r="H58" s="577" t="s">
        <v>3</v>
      </c>
      <c r="I58" s="535"/>
      <c r="J58" s="536"/>
      <c r="K58" s="542" t="s">
        <v>107</v>
      </c>
      <c r="L58" s="543" t="s">
        <v>107</v>
      </c>
      <c r="M58" s="520"/>
      <c r="N58" s="520" t="s">
        <v>3</v>
      </c>
      <c r="O58" s="572"/>
      <c r="P58" s="573"/>
      <c r="Q58" s="578" t="s">
        <v>107</v>
      </c>
      <c r="R58" s="579" t="s">
        <v>107</v>
      </c>
      <c r="S58" s="545"/>
      <c r="T58" s="559"/>
    </row>
    <row r="59" spans="2:20" x14ac:dyDescent="0.35">
      <c r="B59" s="520" t="s">
        <v>52</v>
      </c>
      <c r="C59" s="572"/>
      <c r="D59" s="573"/>
      <c r="E59" s="575">
        <v>28039055</v>
      </c>
      <c r="F59" s="575">
        <v>152</v>
      </c>
      <c r="G59" s="576"/>
      <c r="H59" s="577" t="s">
        <v>52</v>
      </c>
      <c r="I59" s="535"/>
      <c r="J59" s="536"/>
      <c r="K59" s="542">
        <v>14798819.699999999</v>
      </c>
      <c r="L59" s="543">
        <v>79.5</v>
      </c>
      <c r="M59" s="520"/>
      <c r="N59" s="520" t="s">
        <v>52</v>
      </c>
      <c r="O59" s="572"/>
      <c r="P59" s="573"/>
      <c r="Q59" s="579">
        <v>13630186.65</v>
      </c>
      <c r="R59" s="579">
        <v>73.099999999999994</v>
      </c>
      <c r="S59" s="545">
        <f t="shared" si="1"/>
        <v>-47.69736842105263</v>
      </c>
      <c r="T59" s="559">
        <f t="shared" si="0"/>
        <v>-8.0503144654088121</v>
      </c>
    </row>
    <row r="60" spans="2:20" x14ac:dyDescent="0.35">
      <c r="B60" s="520" t="s">
        <v>51</v>
      </c>
      <c r="C60" s="572"/>
      <c r="D60" s="573"/>
      <c r="E60" s="575">
        <v>57078169</v>
      </c>
      <c r="F60" s="575">
        <v>309</v>
      </c>
      <c r="G60" s="576"/>
      <c r="H60" s="577" t="s">
        <v>51</v>
      </c>
      <c r="I60" s="535"/>
      <c r="J60" s="536"/>
      <c r="K60" s="542">
        <v>58477068.600000001</v>
      </c>
      <c r="L60" s="543">
        <v>314.2</v>
      </c>
      <c r="M60" s="520"/>
      <c r="N60" s="520" t="s">
        <v>51</v>
      </c>
      <c r="O60" s="572"/>
      <c r="P60" s="573"/>
      <c r="Q60" s="579">
        <v>63576117.240000002</v>
      </c>
      <c r="R60" s="579">
        <v>340.98</v>
      </c>
      <c r="S60" s="545">
        <f t="shared" si="1"/>
        <v>1.6828478964401257</v>
      </c>
      <c r="T60" s="559">
        <f t="shared" si="0"/>
        <v>8.5232336091661463</v>
      </c>
    </row>
    <row r="61" spans="2:20" x14ac:dyDescent="0.35">
      <c r="B61" s="580" t="s">
        <v>50</v>
      </c>
      <c r="C61" s="580"/>
      <c r="D61" s="581"/>
      <c r="E61" s="575">
        <v>24400391</v>
      </c>
      <c r="F61" s="575">
        <v>132</v>
      </c>
      <c r="G61" s="564">
        <v>9</v>
      </c>
      <c r="H61" s="582" t="s">
        <v>50</v>
      </c>
      <c r="I61" s="582"/>
      <c r="J61" s="536"/>
      <c r="K61" s="542">
        <v>21814691.899999999</v>
      </c>
      <c r="L61" s="543">
        <v>117.2</v>
      </c>
      <c r="M61" s="565">
        <v>9</v>
      </c>
      <c r="N61" s="580" t="s">
        <v>50</v>
      </c>
      <c r="O61" s="580"/>
      <c r="P61" s="581"/>
      <c r="Q61" s="579">
        <v>32272554.739999998</v>
      </c>
      <c r="R61" s="579">
        <v>173.09</v>
      </c>
      <c r="S61" s="545">
        <f t="shared" si="1"/>
        <v>-11.212121212121209</v>
      </c>
      <c r="T61" s="609">
        <f t="shared" si="0"/>
        <v>47.687713310580207</v>
      </c>
    </row>
    <row r="62" spans="2:20" x14ac:dyDescent="0.35">
      <c r="B62" s="580" t="s">
        <v>49</v>
      </c>
      <c r="C62" s="580"/>
      <c r="D62" s="583"/>
      <c r="E62" s="575">
        <v>39761783</v>
      </c>
      <c r="F62" s="575">
        <v>215</v>
      </c>
      <c r="G62" s="564">
        <v>10</v>
      </c>
      <c r="H62" s="582" t="s">
        <v>49</v>
      </c>
      <c r="I62" s="582"/>
      <c r="J62" s="536"/>
      <c r="K62" s="542">
        <v>42518906</v>
      </c>
      <c r="L62" s="543">
        <v>228.4</v>
      </c>
      <c r="M62" s="565">
        <v>10</v>
      </c>
      <c r="N62" s="580" t="s">
        <v>49</v>
      </c>
      <c r="O62" s="580"/>
      <c r="P62" s="583"/>
      <c r="Q62" s="579">
        <v>51531422.079999998</v>
      </c>
      <c r="R62" s="579">
        <v>276.38</v>
      </c>
      <c r="S62" s="545">
        <f t="shared" si="1"/>
        <v>6.2325581395348859</v>
      </c>
      <c r="T62" s="609">
        <f t="shared" si="0"/>
        <v>21.007005253940449</v>
      </c>
    </row>
    <row r="63" spans="2:20" ht="24.75" hidden="1" x14ac:dyDescent="0.45">
      <c r="B63" s="520" t="s">
        <v>48</v>
      </c>
      <c r="C63" s="520"/>
      <c r="D63" s="584"/>
      <c r="E63" s="575">
        <v>3693451</v>
      </c>
      <c r="F63" s="575">
        <v>20</v>
      </c>
      <c r="G63" s="576"/>
      <c r="H63" s="585" t="s">
        <v>48</v>
      </c>
      <c r="I63" s="577"/>
      <c r="J63" s="536"/>
      <c r="K63" s="542">
        <v>2419108.2000000002</v>
      </c>
      <c r="L63" s="543">
        <v>13</v>
      </c>
      <c r="M63" s="520"/>
      <c r="N63" s="520" t="s">
        <v>48</v>
      </c>
      <c r="O63" s="520"/>
      <c r="P63" s="584"/>
      <c r="Q63" s="579">
        <v>2395662.7200000002</v>
      </c>
      <c r="R63" s="579">
        <v>12.85</v>
      </c>
      <c r="S63" s="545">
        <f t="shared" si="1"/>
        <v>-35</v>
      </c>
      <c r="T63" s="559">
        <f t="shared" si="0"/>
        <v>-1.1538461538461564</v>
      </c>
    </row>
    <row r="64" spans="2:20" hidden="1" x14ac:dyDescent="0.35">
      <c r="B64" s="520" t="s">
        <v>11</v>
      </c>
      <c r="C64" s="520"/>
      <c r="D64" s="586"/>
      <c r="E64" s="575" t="s">
        <v>107</v>
      </c>
      <c r="F64" s="575" t="s">
        <v>107</v>
      </c>
      <c r="G64" s="576"/>
      <c r="H64" s="577" t="s">
        <v>11</v>
      </c>
      <c r="I64" s="577"/>
      <c r="J64" s="536"/>
      <c r="K64" s="542" t="s">
        <v>107</v>
      </c>
      <c r="L64" s="543" t="s">
        <v>107</v>
      </c>
      <c r="M64" s="520"/>
      <c r="N64" s="520" t="s">
        <v>11</v>
      </c>
      <c r="O64" s="520"/>
      <c r="P64" s="586"/>
      <c r="Q64" s="579" t="s">
        <v>107</v>
      </c>
      <c r="R64" s="579" t="s">
        <v>107</v>
      </c>
      <c r="S64" s="545"/>
      <c r="T64" s="559"/>
    </row>
    <row r="65" spans="2:20" hidden="1" x14ac:dyDescent="0.35">
      <c r="B65" s="520" t="s">
        <v>47</v>
      </c>
      <c r="C65" s="520"/>
      <c r="D65" s="584"/>
      <c r="E65" s="575">
        <v>1180990</v>
      </c>
      <c r="F65" s="575">
        <v>6</v>
      </c>
      <c r="G65" s="576"/>
      <c r="H65" s="577" t="s">
        <v>47</v>
      </c>
      <c r="I65" s="577"/>
      <c r="J65" s="536"/>
      <c r="K65" s="542">
        <v>1261083.8999999999</v>
      </c>
      <c r="L65" s="543">
        <v>6.8</v>
      </c>
      <c r="M65" s="520"/>
      <c r="N65" s="520" t="s">
        <v>47</v>
      </c>
      <c r="O65" s="520"/>
      <c r="P65" s="584"/>
      <c r="Q65" s="579">
        <v>1350206.12</v>
      </c>
      <c r="R65" s="579">
        <v>7.24</v>
      </c>
      <c r="S65" s="545">
        <f t="shared" si="1"/>
        <v>13.33333333333333</v>
      </c>
      <c r="T65" s="559">
        <f t="shared" si="0"/>
        <v>6.470588235294124</v>
      </c>
    </row>
    <row r="66" spans="2:20" hidden="1" x14ac:dyDescent="0.35">
      <c r="B66" s="520" t="s">
        <v>46</v>
      </c>
      <c r="C66" s="520"/>
      <c r="D66" s="584"/>
      <c r="E66" s="575">
        <v>131492</v>
      </c>
      <c r="F66" s="575">
        <v>1</v>
      </c>
      <c r="G66" s="576"/>
      <c r="H66" s="577" t="s">
        <v>46</v>
      </c>
      <c r="I66" s="577"/>
      <c r="J66" s="536"/>
      <c r="K66" s="542" t="s">
        <v>106</v>
      </c>
      <c r="L66" s="543" t="s">
        <v>106</v>
      </c>
      <c r="M66" s="520"/>
      <c r="N66" s="520" t="s">
        <v>46</v>
      </c>
      <c r="O66" s="520"/>
      <c r="P66" s="584"/>
      <c r="Q66" s="579">
        <v>1237573.92</v>
      </c>
      <c r="R66" s="579">
        <v>6.64</v>
      </c>
      <c r="S66" s="545"/>
      <c r="T66" s="559"/>
    </row>
    <row r="67" spans="2:20" hidden="1" x14ac:dyDescent="0.35">
      <c r="B67" s="520" t="s">
        <v>13</v>
      </c>
      <c r="C67" s="520"/>
      <c r="D67" s="584"/>
      <c r="E67" s="575" t="s">
        <v>107</v>
      </c>
      <c r="F67" s="575" t="s">
        <v>107</v>
      </c>
      <c r="G67" s="576"/>
      <c r="H67" s="577" t="s">
        <v>13</v>
      </c>
      <c r="I67" s="577"/>
      <c r="J67" s="536"/>
      <c r="K67" s="542" t="s">
        <v>107</v>
      </c>
      <c r="L67" s="543" t="s">
        <v>107</v>
      </c>
      <c r="M67" s="520"/>
      <c r="N67" s="520" t="s">
        <v>13</v>
      </c>
      <c r="O67" s="520"/>
      <c r="P67" s="584"/>
      <c r="Q67" s="579" t="s">
        <v>107</v>
      </c>
      <c r="R67" s="579" t="s">
        <v>107</v>
      </c>
      <c r="S67" s="545"/>
      <c r="T67" s="559"/>
    </row>
    <row r="68" spans="2:20" hidden="1" x14ac:dyDescent="0.35">
      <c r="B68" s="520" t="s">
        <v>45</v>
      </c>
      <c r="C68" s="520"/>
      <c r="D68" s="584"/>
      <c r="E68" s="575">
        <v>34755850</v>
      </c>
      <c r="F68" s="575">
        <v>188</v>
      </c>
      <c r="G68" s="576"/>
      <c r="H68" s="577" t="s">
        <v>45</v>
      </c>
      <c r="I68" s="577"/>
      <c r="J68" s="536"/>
      <c r="K68" s="542">
        <v>38838713.799999997</v>
      </c>
      <c r="L68" s="543">
        <v>208.7</v>
      </c>
      <c r="M68" s="520"/>
      <c r="N68" s="520" t="s">
        <v>45</v>
      </c>
      <c r="O68" s="520"/>
      <c r="P68" s="584"/>
      <c r="Q68" s="579">
        <v>46547979.32</v>
      </c>
      <c r="R68" s="579">
        <v>249.65</v>
      </c>
      <c r="S68" s="545">
        <f t="shared" si="1"/>
        <v>11.010638297872335</v>
      </c>
      <c r="T68" s="559">
        <f t="shared" si="0"/>
        <v>19.621466219453769</v>
      </c>
    </row>
    <row r="69" spans="2:20" x14ac:dyDescent="0.35">
      <c r="B69" s="580" t="s">
        <v>12</v>
      </c>
      <c r="C69" s="520"/>
      <c r="D69" s="584"/>
      <c r="E69" s="575" t="s">
        <v>107</v>
      </c>
      <c r="F69" s="575" t="s">
        <v>107</v>
      </c>
      <c r="G69" s="564">
        <v>11</v>
      </c>
      <c r="H69" s="582" t="s">
        <v>12</v>
      </c>
      <c r="I69" s="577"/>
      <c r="J69" s="536"/>
      <c r="K69" s="542" t="s">
        <v>107</v>
      </c>
      <c r="L69" s="543" t="s">
        <v>107</v>
      </c>
      <c r="M69" s="565">
        <v>11</v>
      </c>
      <c r="N69" s="580" t="s">
        <v>12</v>
      </c>
      <c r="O69" s="520"/>
      <c r="P69" s="584"/>
      <c r="Q69" s="579" t="s">
        <v>107</v>
      </c>
      <c r="R69" s="579" t="s">
        <v>107</v>
      </c>
      <c r="S69" s="545"/>
      <c r="T69" s="559"/>
    </row>
    <row r="70" spans="2:20" x14ac:dyDescent="0.35">
      <c r="B70" s="514" t="s">
        <v>43</v>
      </c>
      <c r="C70" s="514"/>
      <c r="D70" s="587"/>
      <c r="E70" s="539">
        <v>22636256</v>
      </c>
      <c r="F70" s="539">
        <v>123</v>
      </c>
      <c r="G70" s="534"/>
      <c r="H70" s="541" t="s">
        <v>43</v>
      </c>
      <c r="I70" s="541"/>
      <c r="J70" s="536"/>
      <c r="K70" s="542">
        <v>19603985.5</v>
      </c>
      <c r="L70" s="543">
        <v>105.3</v>
      </c>
      <c r="M70" s="520"/>
      <c r="N70" s="514" t="s">
        <v>43</v>
      </c>
      <c r="O70" s="514"/>
      <c r="P70" s="587"/>
      <c r="Q70" s="544">
        <v>13197669.039999999</v>
      </c>
      <c r="R70" s="544">
        <v>70.78</v>
      </c>
      <c r="S70" s="545">
        <f t="shared" ref="S70:S94" si="2">((L70-F70)/F70)*100</f>
        <v>-14.390243902439027</v>
      </c>
      <c r="T70" s="559">
        <f t="shared" si="0"/>
        <v>-32.782526115859447</v>
      </c>
    </row>
    <row r="71" spans="2:20" x14ac:dyDescent="0.35">
      <c r="B71" s="514"/>
      <c r="C71" s="514"/>
      <c r="D71" s="587"/>
      <c r="E71" s="539"/>
      <c r="F71" s="539"/>
      <c r="G71" s="534"/>
      <c r="H71" s="541"/>
      <c r="I71" s="541"/>
      <c r="J71" s="536"/>
      <c r="K71" s="542"/>
      <c r="L71" s="543"/>
      <c r="M71" s="520"/>
      <c r="N71" s="514"/>
      <c r="O71" s="514"/>
      <c r="P71" s="587"/>
      <c r="Q71" s="544"/>
      <c r="R71" s="544"/>
      <c r="S71" s="545"/>
      <c r="T71" s="559"/>
    </row>
    <row r="72" spans="2:20" x14ac:dyDescent="0.35">
      <c r="B72" s="580" t="s">
        <v>44</v>
      </c>
      <c r="C72" s="580"/>
      <c r="D72" s="588"/>
      <c r="E72" s="575">
        <v>245390924</v>
      </c>
      <c r="F72" s="575">
        <v>1329</v>
      </c>
      <c r="G72" s="564">
        <v>12</v>
      </c>
      <c r="H72" s="582" t="s">
        <v>44</v>
      </c>
      <c r="I72" s="582"/>
      <c r="J72" s="536"/>
      <c r="K72" s="542">
        <v>294070152.30000001</v>
      </c>
      <c r="L72" s="543">
        <v>1580</v>
      </c>
      <c r="M72" s="565">
        <v>12</v>
      </c>
      <c r="N72" s="580" t="s">
        <v>44</v>
      </c>
      <c r="O72" s="580"/>
      <c r="P72" s="588"/>
      <c r="Q72" s="579">
        <v>246009696.21000001</v>
      </c>
      <c r="R72" s="579">
        <v>1319.43</v>
      </c>
      <c r="S72" s="545">
        <f t="shared" si="2"/>
        <v>18.886380737396539</v>
      </c>
      <c r="T72" s="559">
        <f t="shared" si="0"/>
        <v>-16.491772151898733</v>
      </c>
    </row>
    <row r="73" spans="2:20" ht="24.75" hidden="1" x14ac:dyDescent="0.45">
      <c r="B73" s="520" t="s">
        <v>42</v>
      </c>
      <c r="C73" s="520"/>
      <c r="D73" s="589"/>
      <c r="E73" s="575">
        <v>4263499</v>
      </c>
      <c r="F73" s="575">
        <v>23</v>
      </c>
      <c r="G73" s="576"/>
      <c r="H73" s="577" t="s">
        <v>42</v>
      </c>
      <c r="I73" s="577"/>
      <c r="J73" s="536"/>
      <c r="K73" s="542">
        <v>4127053.9</v>
      </c>
      <c r="L73" s="543">
        <v>22.2</v>
      </c>
      <c r="M73" s="520"/>
      <c r="N73" s="520" t="s">
        <v>42</v>
      </c>
      <c r="O73" s="520"/>
      <c r="P73" s="589"/>
      <c r="Q73" s="579">
        <v>9055105.2699999996</v>
      </c>
      <c r="R73" s="579">
        <v>48.57</v>
      </c>
      <c r="S73" s="545">
        <f t="shared" si="2"/>
        <v>-3.4782608695652204</v>
      </c>
      <c r="T73" s="559">
        <f t="shared" ref="T73:T94" si="3">((R73-L73)/L73)*100</f>
        <v>118.7837837837838</v>
      </c>
    </row>
    <row r="74" spans="2:20" hidden="1" x14ac:dyDescent="0.35">
      <c r="B74" s="520" t="s">
        <v>41</v>
      </c>
      <c r="C74" s="520"/>
      <c r="D74" s="589"/>
      <c r="E74" s="575" t="s">
        <v>106</v>
      </c>
      <c r="F74" s="575" t="s">
        <v>106</v>
      </c>
      <c r="G74" s="576"/>
      <c r="H74" s="577" t="s">
        <v>41</v>
      </c>
      <c r="I74" s="577"/>
      <c r="J74" s="536"/>
      <c r="K74" s="542">
        <v>46339.9</v>
      </c>
      <c r="L74" s="543">
        <v>0.2</v>
      </c>
      <c r="M74" s="520"/>
      <c r="N74" s="520" t="s">
        <v>41</v>
      </c>
      <c r="O74" s="520"/>
      <c r="P74" s="589"/>
      <c r="Q74" s="579" t="s">
        <v>106</v>
      </c>
      <c r="R74" s="579" t="s">
        <v>106</v>
      </c>
      <c r="S74" s="545"/>
      <c r="T74" s="559"/>
    </row>
    <row r="75" spans="2:20" hidden="1" x14ac:dyDescent="0.35">
      <c r="B75" s="520" t="s">
        <v>40</v>
      </c>
      <c r="C75" s="520"/>
      <c r="D75" s="589"/>
      <c r="E75" s="575">
        <v>113328920</v>
      </c>
      <c r="F75" s="575">
        <v>614</v>
      </c>
      <c r="G75" s="576"/>
      <c r="H75" s="577" t="s">
        <v>40</v>
      </c>
      <c r="I75" s="577"/>
      <c r="J75" s="536"/>
      <c r="K75" s="542">
        <v>133675665.59999999</v>
      </c>
      <c r="L75" s="543">
        <v>718.2</v>
      </c>
      <c r="M75" s="520"/>
      <c r="N75" s="520" t="s">
        <v>40</v>
      </c>
      <c r="O75" s="520"/>
      <c r="P75" s="589"/>
      <c r="Q75" s="579">
        <v>79987592.379999995</v>
      </c>
      <c r="R75" s="579">
        <v>429</v>
      </c>
      <c r="S75" s="545">
        <f t="shared" si="2"/>
        <v>16.970684039087956</v>
      </c>
      <c r="T75" s="559">
        <f t="shared" si="3"/>
        <v>-40.267335004177113</v>
      </c>
    </row>
    <row r="76" spans="2:20" hidden="1" x14ac:dyDescent="0.35">
      <c r="B76" s="520" t="s">
        <v>39</v>
      </c>
      <c r="C76" s="520"/>
      <c r="D76" s="589"/>
      <c r="E76" s="575">
        <v>157995</v>
      </c>
      <c r="F76" s="575">
        <v>1</v>
      </c>
      <c r="G76" s="576"/>
      <c r="H76" s="577" t="s">
        <v>39</v>
      </c>
      <c r="I76" s="577"/>
      <c r="J76" s="536"/>
      <c r="K76" s="542">
        <v>268008.59999999998</v>
      </c>
      <c r="L76" s="543">
        <v>1.4</v>
      </c>
      <c r="M76" s="520"/>
      <c r="N76" s="520" t="s">
        <v>39</v>
      </c>
      <c r="O76" s="520"/>
      <c r="P76" s="589"/>
      <c r="Q76" s="579">
        <v>1123870.72</v>
      </c>
      <c r="R76" s="579">
        <v>6.03</v>
      </c>
      <c r="S76" s="545">
        <f t="shared" si="2"/>
        <v>39.999999999999993</v>
      </c>
      <c r="T76" s="559">
        <f t="shared" si="3"/>
        <v>330.71428571428578</v>
      </c>
    </row>
    <row r="77" spans="2:20" hidden="1" x14ac:dyDescent="0.35">
      <c r="B77" s="520" t="s">
        <v>38</v>
      </c>
      <c r="C77" s="520"/>
      <c r="D77" s="589"/>
      <c r="E77" s="575">
        <v>20031004</v>
      </c>
      <c r="F77" s="575">
        <v>108</v>
      </c>
      <c r="G77" s="576"/>
      <c r="H77" s="577" t="s">
        <v>38</v>
      </c>
      <c r="I77" s="577"/>
      <c r="J77" s="536"/>
      <c r="K77" s="542">
        <v>23887361.800000001</v>
      </c>
      <c r="L77" s="543">
        <v>128.30000000000001</v>
      </c>
      <c r="N77" s="520" t="s">
        <v>38</v>
      </c>
      <c r="O77" s="520"/>
      <c r="P77" s="589"/>
      <c r="Q77" s="579">
        <v>28609457.09</v>
      </c>
      <c r="R77" s="579">
        <v>153.44</v>
      </c>
      <c r="S77" s="545">
        <f t="shared" si="2"/>
        <v>18.796296296296308</v>
      </c>
      <c r="T77" s="559">
        <f t="shared" si="3"/>
        <v>19.594699922057664</v>
      </c>
    </row>
    <row r="78" spans="2:20" hidden="1" x14ac:dyDescent="0.35">
      <c r="B78" s="520" t="s">
        <v>4</v>
      </c>
      <c r="C78" s="520"/>
      <c r="D78" s="589"/>
      <c r="E78" s="575" t="s">
        <v>107</v>
      </c>
      <c r="F78" s="575" t="s">
        <v>107</v>
      </c>
      <c r="G78" s="576"/>
      <c r="H78" s="577" t="s">
        <v>4</v>
      </c>
      <c r="I78" s="577"/>
      <c r="J78" s="536"/>
      <c r="K78" s="542" t="s">
        <v>107</v>
      </c>
      <c r="L78" s="543" t="s">
        <v>107</v>
      </c>
      <c r="N78" s="520" t="s">
        <v>4</v>
      </c>
      <c r="O78" s="520"/>
      <c r="P78" s="589"/>
      <c r="Q78" s="579" t="s">
        <v>107</v>
      </c>
      <c r="R78" s="579" t="s">
        <v>107</v>
      </c>
      <c r="S78" s="545"/>
      <c r="T78" s="559"/>
    </row>
    <row r="79" spans="2:20" hidden="1" x14ac:dyDescent="0.35">
      <c r="B79" s="520" t="s">
        <v>37</v>
      </c>
      <c r="C79" s="520"/>
      <c r="D79" s="589"/>
      <c r="E79" s="575">
        <v>71485742</v>
      </c>
      <c r="F79" s="575">
        <v>387</v>
      </c>
      <c r="G79" s="576"/>
      <c r="H79" s="577" t="s">
        <v>37</v>
      </c>
      <c r="I79" s="577"/>
      <c r="J79" s="536"/>
      <c r="K79" s="542">
        <v>81391691.900000006</v>
      </c>
      <c r="L79" s="543">
        <v>437.3</v>
      </c>
      <c r="N79" s="520" t="s">
        <v>37</v>
      </c>
      <c r="O79" s="520"/>
      <c r="P79" s="589"/>
      <c r="Q79" s="579">
        <v>79872603.280000001</v>
      </c>
      <c r="R79" s="579">
        <v>428.38</v>
      </c>
      <c r="S79" s="545">
        <f t="shared" si="2"/>
        <v>12.997416020671837</v>
      </c>
      <c r="T79" s="559">
        <f t="shared" si="3"/>
        <v>-2.0397896181111403</v>
      </c>
    </row>
    <row r="80" spans="2:20" hidden="1" x14ac:dyDescent="0.35">
      <c r="B80" s="520" t="s">
        <v>36</v>
      </c>
      <c r="C80" s="520"/>
      <c r="D80" s="589"/>
      <c r="E80" s="575">
        <v>13090248</v>
      </c>
      <c r="F80" s="575">
        <v>71</v>
      </c>
      <c r="G80" s="576"/>
      <c r="H80" s="577" t="s">
        <v>36</v>
      </c>
      <c r="I80" s="577"/>
      <c r="J80" s="536"/>
      <c r="K80" s="542">
        <v>20448331</v>
      </c>
      <c r="L80" s="543">
        <v>109.9</v>
      </c>
      <c r="N80" s="520" t="s">
        <v>36</v>
      </c>
      <c r="O80" s="520"/>
      <c r="P80" s="589"/>
      <c r="Q80" s="579">
        <v>16777501.02</v>
      </c>
      <c r="R80" s="579">
        <v>89.98</v>
      </c>
      <c r="S80" s="545">
        <f t="shared" si="2"/>
        <v>54.7887323943662</v>
      </c>
      <c r="T80" s="559">
        <f t="shared" si="3"/>
        <v>-18.125568698817109</v>
      </c>
    </row>
    <row r="81" spans="2:20" hidden="1" x14ac:dyDescent="0.35">
      <c r="B81" s="520" t="s">
        <v>35</v>
      </c>
      <c r="C81" s="520"/>
      <c r="D81" s="589"/>
      <c r="E81" s="575">
        <v>23033515</v>
      </c>
      <c r="F81" s="575">
        <v>125</v>
      </c>
      <c r="G81" s="576"/>
      <c r="H81" s="577" t="s">
        <v>35</v>
      </c>
      <c r="I81" s="577"/>
      <c r="J81" s="536"/>
      <c r="K81" s="542">
        <v>30225699.699999999</v>
      </c>
      <c r="L81" s="543">
        <v>162.4</v>
      </c>
      <c r="N81" s="520" t="s">
        <v>35</v>
      </c>
      <c r="O81" s="520"/>
      <c r="P81" s="589"/>
      <c r="Q81" s="579">
        <v>30548610.359999999</v>
      </c>
      <c r="R81" s="579">
        <v>163.84</v>
      </c>
      <c r="S81" s="545">
        <f t="shared" si="2"/>
        <v>29.92</v>
      </c>
      <c r="T81" s="559">
        <f t="shared" si="3"/>
        <v>0.88669950738916103</v>
      </c>
    </row>
    <row r="82" spans="2:20" hidden="1" x14ac:dyDescent="0.35">
      <c r="B82" s="520" t="s">
        <v>34</v>
      </c>
      <c r="C82" s="520"/>
      <c r="D82" s="590"/>
      <c r="E82" s="575" t="s">
        <v>106</v>
      </c>
      <c r="F82" s="575" t="s">
        <v>106</v>
      </c>
      <c r="G82" s="576"/>
      <c r="H82" s="577" t="s">
        <v>34</v>
      </c>
      <c r="I82" s="577"/>
      <c r="J82" s="536"/>
      <c r="K82" s="542" t="s">
        <v>106</v>
      </c>
      <c r="L82" s="543" t="s">
        <v>106</v>
      </c>
      <c r="N82" s="520" t="s">
        <v>34</v>
      </c>
      <c r="O82" s="520"/>
      <c r="P82" s="590"/>
      <c r="Q82" s="579">
        <v>34956.089999999997</v>
      </c>
      <c r="R82" s="579">
        <v>0.19</v>
      </c>
      <c r="S82" s="545"/>
      <c r="T82" s="559"/>
    </row>
    <row r="83" spans="2:20" hidden="1" x14ac:dyDescent="0.35">
      <c r="B83" s="520"/>
      <c r="C83" s="520"/>
      <c r="D83" s="590"/>
      <c r="E83" s="575"/>
      <c r="F83" s="575"/>
      <c r="G83" s="576"/>
      <c r="H83" s="577"/>
      <c r="I83" s="577"/>
      <c r="J83" s="536"/>
      <c r="K83" s="542"/>
      <c r="L83" s="543"/>
      <c r="N83" s="520"/>
      <c r="O83" s="520"/>
      <c r="P83" s="590"/>
      <c r="Q83" s="579"/>
      <c r="R83" s="579"/>
      <c r="S83" s="545"/>
      <c r="T83" s="559"/>
    </row>
    <row r="84" spans="2:20" hidden="1" x14ac:dyDescent="0.35">
      <c r="B84" s="580" t="s">
        <v>33</v>
      </c>
      <c r="C84" s="580"/>
      <c r="D84" s="591"/>
      <c r="E84" s="575">
        <v>1823133255</v>
      </c>
      <c r="F84" s="575">
        <v>9873</v>
      </c>
      <c r="G84" s="576"/>
      <c r="H84" s="582" t="s">
        <v>33</v>
      </c>
      <c r="I84" s="582"/>
      <c r="J84" s="536"/>
      <c r="K84" s="542">
        <v>2004211398.5</v>
      </c>
      <c r="L84" s="543">
        <v>10768.2</v>
      </c>
      <c r="N84" s="580" t="s">
        <v>33</v>
      </c>
      <c r="O84" s="580"/>
      <c r="P84" s="591"/>
      <c r="Q84" s="579">
        <v>1895142111.49</v>
      </c>
      <c r="R84" s="579">
        <v>10164.24</v>
      </c>
      <c r="S84" s="545">
        <f t="shared" si="2"/>
        <v>9.0671528410817448</v>
      </c>
      <c r="T84" s="559">
        <f t="shared" si="3"/>
        <v>-5.6087368362400483</v>
      </c>
    </row>
    <row r="85" spans="2:20" hidden="1" x14ac:dyDescent="0.35">
      <c r="B85" s="580" t="s">
        <v>20</v>
      </c>
      <c r="C85" s="580"/>
      <c r="D85" s="591"/>
      <c r="E85" s="575" t="s">
        <v>107</v>
      </c>
      <c r="F85" s="575" t="s">
        <v>107</v>
      </c>
      <c r="G85" s="576"/>
      <c r="H85" s="582" t="s">
        <v>20</v>
      </c>
      <c r="I85" s="582"/>
      <c r="J85" s="536"/>
      <c r="K85" s="542" t="s">
        <v>107</v>
      </c>
      <c r="L85" s="543" t="s">
        <v>107</v>
      </c>
      <c r="N85" s="580" t="s">
        <v>20</v>
      </c>
      <c r="O85" s="580"/>
      <c r="P85" s="591"/>
      <c r="Q85" s="579" t="s">
        <v>107</v>
      </c>
      <c r="R85" s="579" t="s">
        <v>107</v>
      </c>
      <c r="S85" s="545"/>
      <c r="T85" s="559"/>
    </row>
    <row r="86" spans="2:20" hidden="1" x14ac:dyDescent="0.35">
      <c r="B86" s="520" t="s">
        <v>32</v>
      </c>
      <c r="C86" s="520"/>
      <c r="D86" s="592"/>
      <c r="E86" s="575">
        <v>4061475</v>
      </c>
      <c r="F86" s="575">
        <v>22</v>
      </c>
      <c r="G86" s="576"/>
      <c r="H86" s="577" t="s">
        <v>32</v>
      </c>
      <c r="I86" s="577"/>
      <c r="J86" s="536"/>
      <c r="K86" s="542">
        <v>3673504.3</v>
      </c>
      <c r="L86" s="543">
        <v>19.7</v>
      </c>
      <c r="N86" s="520" t="s">
        <v>32</v>
      </c>
      <c r="O86" s="520"/>
      <c r="P86" s="592"/>
      <c r="Q86" s="579">
        <v>11174134.140000001</v>
      </c>
      <c r="R86" s="579">
        <v>59.93</v>
      </c>
      <c r="S86" s="545">
        <f t="shared" si="2"/>
        <v>-10.454545454545459</v>
      </c>
      <c r="T86" s="559">
        <f t="shared" si="3"/>
        <v>204.21319796954319</v>
      </c>
    </row>
    <row r="87" spans="2:20" hidden="1" x14ac:dyDescent="0.35">
      <c r="B87" s="520" t="s">
        <v>29</v>
      </c>
      <c r="C87" s="520"/>
      <c r="D87" s="589"/>
      <c r="E87" s="575">
        <v>530701023</v>
      </c>
      <c r="F87" s="575">
        <v>2874</v>
      </c>
      <c r="G87" s="576"/>
      <c r="H87" s="577" t="s">
        <v>29</v>
      </c>
      <c r="I87" s="577"/>
      <c r="J87" s="536"/>
      <c r="K87" s="542">
        <v>668333031.79999995</v>
      </c>
      <c r="L87" s="543">
        <v>3590.8</v>
      </c>
      <c r="N87" s="520" t="s">
        <v>29</v>
      </c>
      <c r="O87" s="520"/>
      <c r="P87" s="589"/>
      <c r="Q87" s="579">
        <v>611616771.88</v>
      </c>
      <c r="R87" s="579">
        <v>3280.29</v>
      </c>
      <c r="S87" s="545">
        <f t="shared" si="2"/>
        <v>24.940848990953381</v>
      </c>
      <c r="T87" s="559">
        <f t="shared" si="3"/>
        <v>-8.6473766291634231</v>
      </c>
    </row>
    <row r="88" spans="2:20" hidden="1" x14ac:dyDescent="0.35">
      <c r="B88" s="520" t="s">
        <v>31</v>
      </c>
      <c r="C88" s="520"/>
      <c r="D88" s="589"/>
      <c r="E88" s="575">
        <v>740486871</v>
      </c>
      <c r="F88" s="575">
        <v>4010</v>
      </c>
      <c r="G88" s="576"/>
      <c r="H88" s="577" t="s">
        <v>31</v>
      </c>
      <c r="I88" s="577"/>
      <c r="J88" s="536"/>
      <c r="K88" s="542">
        <v>772669838.29999995</v>
      </c>
      <c r="L88" s="543">
        <v>4151.3999999999996</v>
      </c>
      <c r="N88" s="520" t="s">
        <v>31</v>
      </c>
      <c r="O88" s="520"/>
      <c r="P88" s="589"/>
      <c r="Q88" s="579">
        <v>699993541.14999998</v>
      </c>
      <c r="R88" s="579">
        <v>3754.28</v>
      </c>
      <c r="S88" s="545">
        <f t="shared" si="2"/>
        <v>3.5261845386533577</v>
      </c>
      <c r="T88" s="559">
        <f t="shared" si="3"/>
        <v>-9.5659295659295527</v>
      </c>
    </row>
    <row r="89" spans="2:20" hidden="1" x14ac:dyDescent="0.35">
      <c r="B89" s="520" t="s">
        <v>21</v>
      </c>
      <c r="C89" s="520"/>
      <c r="D89" s="589"/>
      <c r="E89" s="575" t="s">
        <v>107</v>
      </c>
      <c r="F89" s="575" t="s">
        <v>107</v>
      </c>
      <c r="G89" s="576"/>
      <c r="H89" s="577" t="s">
        <v>21</v>
      </c>
      <c r="I89" s="577"/>
      <c r="J89" s="536"/>
      <c r="K89" s="542" t="s">
        <v>107</v>
      </c>
      <c r="L89" s="543" t="s">
        <v>107</v>
      </c>
      <c r="N89" s="520" t="s">
        <v>21</v>
      </c>
      <c r="O89" s="520"/>
      <c r="P89" s="589"/>
      <c r="Q89" s="579" t="s">
        <v>107</v>
      </c>
      <c r="R89" s="579" t="s">
        <v>107</v>
      </c>
      <c r="S89" s="545"/>
      <c r="T89" s="559"/>
    </row>
    <row r="90" spans="2:20" hidden="1" x14ac:dyDescent="0.35">
      <c r="B90" s="580" t="s">
        <v>23</v>
      </c>
      <c r="C90" s="520"/>
      <c r="D90" s="589"/>
      <c r="E90" s="575" t="s">
        <v>107</v>
      </c>
      <c r="F90" s="575" t="s">
        <v>107</v>
      </c>
      <c r="G90" s="576"/>
      <c r="H90" s="582" t="s">
        <v>23</v>
      </c>
      <c r="I90" s="577"/>
      <c r="J90" s="536"/>
      <c r="K90" s="542" t="s">
        <v>107</v>
      </c>
      <c r="L90" s="543" t="s">
        <v>107</v>
      </c>
      <c r="N90" s="580" t="s">
        <v>23</v>
      </c>
      <c r="O90" s="520"/>
      <c r="P90" s="589"/>
      <c r="Q90" s="579" t="s">
        <v>107</v>
      </c>
      <c r="R90" s="579" t="s">
        <v>107</v>
      </c>
      <c r="S90" s="545"/>
      <c r="T90" s="559"/>
    </row>
    <row r="91" spans="2:20" hidden="1" x14ac:dyDescent="0.35">
      <c r="B91" s="520" t="s">
        <v>30</v>
      </c>
      <c r="C91" s="520"/>
      <c r="D91" s="589"/>
      <c r="E91" s="575">
        <v>274745039</v>
      </c>
      <c r="F91" s="575">
        <v>1488</v>
      </c>
      <c r="G91" s="576"/>
      <c r="H91" s="577" t="s">
        <v>30</v>
      </c>
      <c r="I91" s="577"/>
      <c r="J91" s="536"/>
      <c r="K91" s="542">
        <v>259778687</v>
      </c>
      <c r="L91" s="543">
        <v>1395.7</v>
      </c>
      <c r="N91" s="520" t="s">
        <v>30</v>
      </c>
      <c r="O91" s="520"/>
      <c r="P91" s="589"/>
      <c r="Q91" s="579">
        <v>238789309.24000001</v>
      </c>
      <c r="R91" s="579">
        <v>1280.7</v>
      </c>
      <c r="S91" s="545">
        <f t="shared" si="2"/>
        <v>-6.2029569892473084</v>
      </c>
      <c r="T91" s="559">
        <f t="shared" si="3"/>
        <v>-8.2395930357526677</v>
      </c>
    </row>
    <row r="92" spans="2:20" hidden="1" x14ac:dyDescent="0.35">
      <c r="B92" s="520" t="s">
        <v>22</v>
      </c>
      <c r="C92" s="520"/>
      <c r="D92" s="589"/>
      <c r="E92" s="575" t="s">
        <v>107</v>
      </c>
      <c r="F92" s="575" t="s">
        <v>107</v>
      </c>
      <c r="G92" s="576"/>
      <c r="H92" s="577" t="s">
        <v>22</v>
      </c>
      <c r="I92" s="577"/>
      <c r="J92" s="536"/>
      <c r="K92" s="542" t="s">
        <v>107</v>
      </c>
      <c r="L92" s="543" t="s">
        <v>107</v>
      </c>
      <c r="N92" s="520" t="s">
        <v>22</v>
      </c>
      <c r="O92" s="520"/>
      <c r="P92" s="589"/>
      <c r="Q92" s="579" t="s">
        <v>107</v>
      </c>
      <c r="R92" s="579" t="s">
        <v>107</v>
      </c>
      <c r="S92" s="545"/>
      <c r="T92" s="559"/>
    </row>
    <row r="93" spans="2:20" hidden="1" x14ac:dyDescent="0.35">
      <c r="B93" s="520" t="s">
        <v>29</v>
      </c>
      <c r="C93" s="580"/>
      <c r="D93" s="581"/>
      <c r="E93" s="575">
        <v>217476121</v>
      </c>
      <c r="F93" s="575">
        <v>1178</v>
      </c>
      <c r="G93" s="576"/>
      <c r="H93" s="577" t="s">
        <v>29</v>
      </c>
      <c r="I93" s="582"/>
      <c r="J93" s="536"/>
      <c r="K93" s="542">
        <v>250751284</v>
      </c>
      <c r="L93" s="543">
        <v>1347.2</v>
      </c>
      <c r="N93" s="520" t="s">
        <v>29</v>
      </c>
      <c r="O93" s="580"/>
      <c r="P93" s="581"/>
      <c r="Q93" s="579">
        <v>290522954.94999999</v>
      </c>
      <c r="R93" s="579">
        <v>1558.16</v>
      </c>
      <c r="S93" s="545">
        <f t="shared" si="2"/>
        <v>14.363327674023774</v>
      </c>
      <c r="T93" s="559">
        <f t="shared" si="3"/>
        <v>15.659144893111639</v>
      </c>
    </row>
    <row r="94" spans="2:20" hidden="1" x14ac:dyDescent="0.35">
      <c r="B94" s="520" t="s">
        <v>31</v>
      </c>
      <c r="C94" s="520"/>
      <c r="D94" s="589"/>
      <c r="E94" s="575">
        <v>55662726</v>
      </c>
      <c r="F94" s="575">
        <v>301</v>
      </c>
      <c r="G94" s="576"/>
      <c r="H94" s="577" t="s">
        <v>279</v>
      </c>
      <c r="I94" s="577"/>
      <c r="J94" s="536"/>
      <c r="K94" s="542">
        <v>49005053.100000001</v>
      </c>
      <c r="L94" s="543">
        <v>263.3</v>
      </c>
      <c r="N94" s="520" t="s">
        <v>31</v>
      </c>
      <c r="O94" s="520"/>
      <c r="P94" s="589"/>
      <c r="Q94" s="579">
        <v>43045400.119999997</v>
      </c>
      <c r="R94" s="579">
        <v>230.87</v>
      </c>
      <c r="S94" s="545">
        <f t="shared" si="2"/>
        <v>-12.524916943521591</v>
      </c>
      <c r="T94" s="559">
        <f t="shared" si="3"/>
        <v>-12.316748955563996</v>
      </c>
    </row>
    <row r="95" spans="2:20" hidden="1" x14ac:dyDescent="0.35">
      <c r="B95" s="593" t="s">
        <v>24</v>
      </c>
      <c r="C95" s="593"/>
      <c r="D95" s="594"/>
      <c r="E95" s="595"/>
      <c r="F95" s="595"/>
      <c r="G95" s="596"/>
      <c r="H95" s="597" t="s">
        <v>24</v>
      </c>
      <c r="I95" s="597"/>
      <c r="J95" s="598"/>
      <c r="K95" s="599"/>
      <c r="L95" s="600"/>
      <c r="M95" s="601"/>
      <c r="N95" s="593" t="s">
        <v>24</v>
      </c>
      <c r="O95" s="593"/>
      <c r="P95" s="594"/>
      <c r="Q95" s="602"/>
      <c r="R95" s="602"/>
      <c r="S95" s="603"/>
      <c r="T95" s="604"/>
    </row>
    <row r="96" spans="2:20" x14ac:dyDescent="0.35">
      <c r="B96" s="520"/>
      <c r="C96" s="520"/>
      <c r="D96" s="605"/>
      <c r="E96" s="606"/>
      <c r="F96" s="606"/>
      <c r="G96" s="519"/>
      <c r="H96" s="519"/>
      <c r="I96" s="519"/>
      <c r="J96" s="519"/>
      <c r="K96" s="519"/>
      <c r="L96" s="519"/>
      <c r="N96" s="607"/>
      <c r="O96" s="607"/>
      <c r="P96" s="608"/>
      <c r="Q96" s="607"/>
      <c r="R96" s="607"/>
    </row>
    <row r="97" spans="2:18" x14ac:dyDescent="0.35">
      <c r="B97" s="520"/>
      <c r="C97" s="520"/>
      <c r="D97" s="520"/>
      <c r="E97" s="520"/>
      <c r="F97" s="520"/>
      <c r="G97" s="519"/>
      <c r="H97" s="519"/>
      <c r="I97" s="519"/>
      <c r="J97" s="519"/>
      <c r="K97" s="519"/>
      <c r="L97" s="519"/>
      <c r="N97" s="520"/>
      <c r="O97" s="520"/>
      <c r="P97" s="605"/>
      <c r="Q97" s="520"/>
      <c r="R97" s="520"/>
    </row>
    <row r="98" spans="2:18" x14ac:dyDescent="0.35">
      <c r="N98" s="520"/>
      <c r="O98" s="520"/>
      <c r="P98" s="520"/>
      <c r="Q98" s="520"/>
      <c r="R98" s="520"/>
    </row>
    <row r="99" spans="2:18" x14ac:dyDescent="0.35">
      <c r="B99" s="520"/>
      <c r="C99" s="520"/>
      <c r="D99" s="520"/>
      <c r="E99" s="520"/>
      <c r="F99" s="520"/>
      <c r="N99" s="520"/>
      <c r="O99" s="520"/>
      <c r="P99" s="520"/>
      <c r="Q99" s="520"/>
      <c r="R99" s="520"/>
    </row>
    <row r="100" spans="2:18" x14ac:dyDescent="0.35">
      <c r="B100" s="520"/>
      <c r="C100" s="520"/>
      <c r="D100" s="520"/>
      <c r="E100" s="520"/>
      <c r="F100" s="520"/>
      <c r="N100" s="520"/>
      <c r="O100" s="520"/>
      <c r="P100" s="520"/>
      <c r="Q100" s="520"/>
      <c r="R100" s="520"/>
    </row>
    <row r="101" spans="2:18" x14ac:dyDescent="0.35">
      <c r="B101" s="520"/>
      <c r="C101" s="520"/>
      <c r="D101" s="520"/>
      <c r="E101" s="520"/>
      <c r="F101" s="520"/>
      <c r="N101" s="520"/>
      <c r="O101" s="520"/>
      <c r="P101" s="520"/>
      <c r="Q101" s="520"/>
      <c r="R101" s="520"/>
    </row>
    <row r="102" spans="2:18" x14ac:dyDescent="0.35">
      <c r="B102" s="520"/>
      <c r="C102" s="520"/>
      <c r="D102" s="520"/>
      <c r="E102" s="520"/>
      <c r="F102" s="520"/>
      <c r="N102" s="520"/>
      <c r="O102" s="520"/>
      <c r="P102" s="520"/>
      <c r="Q102" s="520"/>
      <c r="R102" s="520"/>
    </row>
  </sheetData>
  <mergeCells count="3">
    <mergeCell ref="B3:D3"/>
    <mergeCell ref="G3:J3"/>
    <mergeCell ref="M3:P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3.25" x14ac:dyDescent="0.5"/>
  <sheetData/>
  <pageMargins left="0.7" right="0.7" top="0.75" bottom="0.75" header="0.3" footer="0.3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2</vt:i4>
      </vt:variant>
    </vt:vector>
  </HeadingPairs>
  <TitlesOfParts>
    <vt:vector size="11" baseType="lpstr">
      <vt:lpstr>ตาราง 1</vt:lpstr>
      <vt:lpstr>Sheet2</vt:lpstr>
      <vt:lpstr>แผนภุมิ</vt:lpstr>
      <vt:lpstr>53</vt:lpstr>
      <vt:lpstr>54</vt:lpstr>
      <vt:lpstr>55</vt:lpstr>
      <vt:lpstr>รวม</vt:lpstr>
      <vt:lpstr>Sheet1</vt:lpstr>
      <vt:lpstr>Sheet4</vt:lpstr>
      <vt:lpstr>'ตาราง 1'!Print_Area</vt:lpstr>
      <vt:lpstr>รวม!Print_Titles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88T172S</cp:lastModifiedBy>
  <cp:lastPrinted>2015-04-01T06:43:11Z</cp:lastPrinted>
  <dcterms:created xsi:type="dcterms:W3CDTF">1998-10-29T08:30:03Z</dcterms:created>
  <dcterms:modified xsi:type="dcterms:W3CDTF">2015-04-07T07:21:55Z</dcterms:modified>
</cp:coreProperties>
</file>