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-90" windowWidth="9720" windowHeight="8175" tabRatio="762" firstSheet="4" activeTab="4"/>
  </bookViews>
  <sheets>
    <sheet name="ตารางสถิติ" sheetId="15" state="hidden" r:id="rId1"/>
    <sheet name="ตารางที่1" sheetId="14" state="hidden" r:id="rId2"/>
    <sheet name="ตารางที่2" sheetId="5" state="hidden" r:id="rId3"/>
    <sheet name="ตารางที่3" sheetId="13" state="hidden" r:id="rId4"/>
    <sheet name="ตารางที่4" sheetId="4" r:id="rId5"/>
    <sheet name="ตารางที่5" sheetId="12" state="hidden" r:id="rId6"/>
    <sheet name="ตารางที่6" sheetId="2" state="hidden" r:id="rId7"/>
    <sheet name="ตารางที่7" sheetId="3" state="hidden" r:id="rId8"/>
  </sheets>
  <definedNames>
    <definedName name="_xlnm.Print_Area" localSheetId="1">ตารางที่1!#REF!</definedName>
    <definedName name="_xlnm.Print_Area" localSheetId="2">ตารางที่2!#REF!</definedName>
    <definedName name="_xlnm.Print_Area" localSheetId="3">ตารางที่3!#REF!</definedName>
    <definedName name="_xlnm.Print_Area" localSheetId="4">ตารางที่4!#REF!</definedName>
    <definedName name="_xlnm.Print_Area" localSheetId="6">ตารางที่6!#REF!</definedName>
    <definedName name="_xlnm.Print_Area" localSheetId="7">ตารางที่7!$A$1:$D$25</definedName>
    <definedName name="_xlnm.Print_Area" localSheetId="0">ตารางสถิติ!$A$1:$J$13</definedName>
  </definedNames>
  <calcPr calcId="124519"/>
</workbook>
</file>

<file path=xl/calcChain.xml><?xml version="1.0" encoding="utf-8"?>
<calcChain xmlns="http://schemas.openxmlformats.org/spreadsheetml/2006/main">
  <c r="C14" i="13"/>
  <c r="B9" i="14"/>
  <c r="D5" i="2"/>
  <c r="D15" s="1"/>
  <c r="C5" i="12"/>
  <c r="C31" s="1"/>
  <c r="C39"/>
  <c r="C49"/>
  <c r="B14" i="2"/>
  <c r="C14"/>
  <c r="D14"/>
  <c r="B15"/>
  <c r="C15"/>
  <c r="C13" s="1"/>
  <c r="B16"/>
  <c r="C16"/>
  <c r="D16"/>
  <c r="B17"/>
  <c r="C17"/>
  <c r="B18"/>
  <c r="C18"/>
  <c r="D18"/>
  <c r="B19"/>
  <c r="C19"/>
  <c r="C7" i="14"/>
  <c r="D8"/>
  <c r="D7" s="1"/>
  <c r="B10"/>
  <c r="B7"/>
  <c r="B11"/>
  <c r="C12"/>
  <c r="C6" s="1"/>
  <c r="D12"/>
  <c r="B13"/>
  <c r="B14"/>
  <c r="B15"/>
  <c r="B12" s="1"/>
  <c r="B6" s="1"/>
  <c r="B5" s="1"/>
  <c r="D22" i="3"/>
  <c r="B10" i="12"/>
  <c r="D5"/>
  <c r="B28"/>
  <c r="B7"/>
  <c r="B27"/>
  <c r="B26"/>
  <c r="B25"/>
  <c r="B24"/>
  <c r="B23"/>
  <c r="B22"/>
  <c r="B21"/>
  <c r="B20"/>
  <c r="B19"/>
  <c r="B18"/>
  <c r="B17"/>
  <c r="B16"/>
  <c r="B15"/>
  <c r="B14"/>
  <c r="B11"/>
  <c r="B8"/>
  <c r="B9"/>
  <c r="B19" i="13"/>
  <c r="B18"/>
  <c r="B17"/>
  <c r="B16"/>
  <c r="B15"/>
  <c r="B13"/>
  <c r="B12"/>
  <c r="B11"/>
  <c r="B10" s="1"/>
  <c r="B6" i="12"/>
  <c r="D10" i="13"/>
  <c r="D5" s="1"/>
  <c r="C10"/>
  <c r="C5" s="1"/>
  <c r="B9"/>
  <c r="B8"/>
  <c r="B7"/>
  <c r="B6"/>
  <c r="C10" i="5"/>
  <c r="D14"/>
  <c r="D10"/>
  <c r="B19"/>
  <c r="B15"/>
  <c r="B13"/>
  <c r="B12"/>
  <c r="B9"/>
  <c r="B7"/>
  <c r="B23" s="1"/>
  <c r="D49" i="12"/>
  <c r="D18" i="3"/>
  <c r="C16"/>
  <c r="C17"/>
  <c r="C21"/>
  <c r="D23"/>
  <c r="D16"/>
  <c r="D17"/>
  <c r="D46" i="12"/>
  <c r="D50"/>
  <c r="D36"/>
  <c r="D42"/>
  <c r="D51"/>
  <c r="C22" i="3"/>
  <c r="C20"/>
  <c r="C18"/>
  <c r="D45" i="12"/>
  <c r="D47"/>
  <c r="D40"/>
  <c r="D33"/>
  <c r="D31"/>
  <c r="D48"/>
  <c r="D44"/>
  <c r="D38"/>
  <c r="C23" i="3"/>
  <c r="C19"/>
  <c r="D19" i="2"/>
  <c r="D21" i="3"/>
  <c r="D20"/>
  <c r="D19"/>
  <c r="B10" i="5"/>
  <c r="D32"/>
  <c r="D30" s="1"/>
  <c r="D33"/>
  <c r="D24"/>
  <c r="D25"/>
  <c r="D35"/>
  <c r="D29"/>
  <c r="D27"/>
  <c r="D31"/>
  <c r="C27"/>
  <c r="C26" s="1"/>
  <c r="C33"/>
  <c r="C29"/>
  <c r="C28"/>
  <c r="B13" i="2"/>
  <c r="B19" i="3"/>
  <c r="B20"/>
  <c r="B23"/>
  <c r="B22"/>
  <c r="B17"/>
  <c r="B21"/>
  <c r="B18"/>
  <c r="B16"/>
  <c r="C22" i="5"/>
  <c r="C23"/>
  <c r="C21" s="1"/>
  <c r="C32"/>
  <c r="C31"/>
  <c r="C25"/>
  <c r="C35"/>
  <c r="D26"/>
  <c r="D21" s="1"/>
  <c r="B28"/>
  <c r="B22"/>
  <c r="B26"/>
  <c r="C24" i="14"/>
  <c r="C22"/>
  <c r="D24"/>
  <c r="B32" i="5"/>
  <c r="B30"/>
  <c r="B35"/>
  <c r="B27"/>
  <c r="B24"/>
  <c r="B31"/>
  <c r="B29"/>
  <c r="B33"/>
  <c r="B25"/>
  <c r="D28" i="14"/>
  <c r="D23"/>
  <c r="D27"/>
  <c r="D26"/>
  <c r="D18"/>
  <c r="D22"/>
  <c r="C27"/>
  <c r="C28"/>
  <c r="C23"/>
  <c r="C26"/>
  <c r="C21"/>
  <c r="C25"/>
  <c r="C18"/>
  <c r="B18"/>
  <c r="C15" i="3" l="1"/>
  <c r="B5" i="12"/>
  <c r="B46" s="1"/>
  <c r="B14" i="13"/>
  <c r="B5" s="1"/>
  <c r="C44" i="12"/>
  <c r="D21" i="14"/>
  <c r="C46" i="12"/>
  <c r="D15" i="3"/>
  <c r="C50" i="12"/>
  <c r="C48"/>
  <c r="C45"/>
  <c r="C42"/>
  <c r="C34"/>
  <c r="D20" i="14"/>
  <c r="D6"/>
  <c r="C22" i="13"/>
  <c r="C32"/>
  <c r="C29"/>
  <c r="C25"/>
  <c r="C35"/>
  <c r="C23"/>
  <c r="C27"/>
  <c r="C28"/>
  <c r="C24"/>
  <c r="C31"/>
  <c r="B21" i="14"/>
  <c r="B27"/>
  <c r="B24"/>
  <c r="B22"/>
  <c r="B20"/>
  <c r="B26"/>
  <c r="B28"/>
  <c r="B23"/>
  <c r="D22" i="13"/>
  <c r="D31"/>
  <c r="D28"/>
  <c r="D33"/>
  <c r="D27"/>
  <c r="D24"/>
  <c r="D23"/>
  <c r="D35"/>
  <c r="D29"/>
  <c r="D25"/>
  <c r="D32"/>
  <c r="C41" i="12"/>
  <c r="C36"/>
  <c r="C32"/>
  <c r="D13" i="2"/>
  <c r="B21" i="5"/>
  <c r="B15" i="3"/>
  <c r="B32" i="12"/>
  <c r="B45"/>
  <c r="B50"/>
  <c r="B33"/>
  <c r="B47"/>
  <c r="C40"/>
  <c r="C38"/>
  <c r="C35"/>
  <c r="C33"/>
  <c r="B35" i="13" l="1"/>
  <c r="B22"/>
  <c r="B29"/>
  <c r="B27"/>
  <c r="B34" i="12"/>
  <c r="B30" s="1"/>
  <c r="B51"/>
  <c r="B31"/>
  <c r="B39"/>
  <c r="B44"/>
  <c r="B49"/>
  <c r="B35"/>
  <c r="B40"/>
  <c r="B38"/>
  <c r="B48"/>
  <c r="B43"/>
  <c r="B36"/>
  <c r="B41"/>
  <c r="C26" i="13"/>
  <c r="C30" i="12"/>
  <c r="B32" i="13"/>
  <c r="B24"/>
  <c r="D30"/>
  <c r="C21"/>
  <c r="B25"/>
  <c r="B23"/>
  <c r="B31"/>
  <c r="B30" s="1"/>
  <c r="B28"/>
  <c r="B26" s="1"/>
  <c r="D21"/>
  <c r="B21" l="1"/>
</calcChain>
</file>

<file path=xl/sharedStrings.xml><?xml version="1.0" encoding="utf-8"?>
<sst xmlns="http://schemas.openxmlformats.org/spreadsheetml/2006/main" count="270" uniqueCount="117">
  <si>
    <t>รวม</t>
  </si>
  <si>
    <t>ชาย</t>
  </si>
  <si>
    <t>หญิง</t>
  </si>
  <si>
    <t>2. ผู้ประกอบวิชาชีพด้านต่างๆ</t>
  </si>
  <si>
    <t>4. เสมียน</t>
  </si>
  <si>
    <t>10. คนงานซึ่งมิได้จำแนกไว้ในหมวดอื่น</t>
  </si>
  <si>
    <t>อาชีพ</t>
  </si>
  <si>
    <t>อุตสาหกรรม</t>
  </si>
  <si>
    <t>สถานภาพการทำงาน</t>
  </si>
  <si>
    <t xml:space="preserve">1. เกษตรกรรม การล่าสัตว์และการป่าไม้ </t>
  </si>
  <si>
    <t>6. การก่อสร้าง</t>
  </si>
  <si>
    <t>จำนวน</t>
  </si>
  <si>
    <t>ร้อยละ</t>
  </si>
  <si>
    <t>7. การขายส่ง การขายปลีก การซ่อมแซมยานยนต์  รถจักรยานยนต์</t>
  </si>
  <si>
    <t xml:space="preserve">5. พนักงานบริการและพนักงานในร้านค้า และตลาด 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</si>
  <si>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</si>
  <si>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</si>
  <si>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</si>
  <si>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</si>
  <si>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</si>
  <si>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</si>
  <si>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</si>
  <si>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</si>
  <si>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</si>
  <si>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</si>
  <si>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</si>
  <si>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</si>
  <si>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</si>
  <si>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</si>
  <si>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</si>
  <si>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ของใช้ส่วนบุคคล และของใช้ในครัวเรือน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</si>
  <si>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</si>
  <si>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</si>
  <si>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</si>
  <si>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</si>
  <si>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</si>
  <si>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</si>
  <si>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5. พนักงานบริการและพนักงานในร้านค้า  และตลาด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</si>
  <si>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</si>
  <si>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</si>
  <si>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</si>
  <si>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</si>
  <si>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</si>
  <si>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</si>
  <si>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</si>
  <si>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</si>
  <si>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1/   </t>
    </r>
    <r>
      <rPr>
        <sz val="10"/>
        <rFont val="AngsanaUPC"/>
        <family val="1"/>
        <charset val="222"/>
      </rPr>
      <t>ผู้ไม่ได้ทำงานในสัปดาห์การสำรวจแต่มีงานประจำ</t>
    </r>
  </si>
  <si>
    <t>สถานภาพแรงงาน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</si>
  <si>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</si>
  <si>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</si>
  <si>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</si>
  <si>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</si>
  <si>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</si>
  <si>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</si>
  <si>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</si>
  <si>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</si>
  <si>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</si>
  <si>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</si>
  <si>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ตารางสถิติ</t>
  </si>
  <si>
    <t xml:space="preserve">  นครศรีธรรมราช                    </t>
  </si>
  <si>
    <t xml:space="preserve">       ชาย                         </t>
  </si>
  <si>
    <t xml:space="preserve">       หญิง                        </t>
  </si>
  <si>
    <t>ยอดรวม</t>
  </si>
  <si>
    <r>
      <t xml:space="preserve">1.  0  ชั่วโมง </t>
    </r>
    <r>
      <rPr>
        <vertAlign val="superscript"/>
        <sz val="13"/>
        <rFont val="AngsanaUPC"/>
        <family val="1"/>
        <charset val="222"/>
      </rPr>
      <t>1/</t>
    </r>
  </si>
  <si>
    <t xml:space="preserve">ตารางที่ 2  จำนวนและร้อยละของประชากรอายุ 15 ปีขึ้นไป จำแนกตามระดับการศึกษาที่สำเร็จ และเพศ </t>
  </si>
  <si>
    <t>ตารางที่  1</t>
  </si>
  <si>
    <t>ตารางที่  2</t>
  </si>
  <si>
    <t>ตารางที่  3</t>
  </si>
  <si>
    <t>ตารางที่  4</t>
  </si>
  <si>
    <t>ตารางที่  5</t>
  </si>
  <si>
    <t>ตารางที่  6</t>
  </si>
  <si>
    <t>ตารางที่  7</t>
  </si>
  <si>
    <t>จำนวนและร้อยละของประชากร  จำแนกตามสถานภาพแรงงานและเพศ</t>
  </si>
  <si>
    <t>จำนวนและร้อยละของประชากรอายุ 15 ปีขึ้นไป  จำแนกตามระดับการศึกษาที่สำเร็จและเพศ</t>
  </si>
  <si>
    <t>จำนวนและร้อยละของผู้มีงานทำ   จำแนกตามระดับการศึกษาที่สำเร็จและเพศ</t>
  </si>
  <si>
    <t>จำนวนและร้อยละของผู้มีงานทำ  จำแนกตามอาชีพและเพศ</t>
  </si>
  <si>
    <t>จำนวนและร้อยละของผู้มีงานทำ  จำแนกตามอุตสาหกรรม และเพศ</t>
  </si>
  <si>
    <t>จำนวนและร้อยละของผู้มีงานทำ  จำแนกตามสถานภาพการทำงานและเพศ</t>
  </si>
  <si>
    <t>จำนวนและร้อยละของผู้มีงานทำ  จำแนกตามชั่วโมงการทำงานต่อสัปดาห์และเพศ</t>
  </si>
  <si>
    <t>5. การจัดหาน้ำ บำบัดน้ำเสีย</t>
  </si>
  <si>
    <t>2. การทำเหมืองแร่ และเหมืองหิน</t>
  </si>
  <si>
    <t>3. การผลิต</t>
  </si>
  <si>
    <t>4. การไฟฟ้า ก๊าซ และการประปา</t>
  </si>
  <si>
    <t>8. การขนส่ง สถานที่เก็บสินค้า และการคมนาคม</t>
  </si>
  <si>
    <t>9. โรงแรม และ ภัตตาคาร</t>
  </si>
  <si>
    <t>10. ข้อมูลข่าวสารและการสื่อสาร</t>
  </si>
  <si>
    <t>11.กิจการทางการเงินและการประกันภัย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</si>
  <si>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</si>
  <si>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กิจการด้านวิชาชีพและเทคนิค</t>
  </si>
  <si>
    <t>14.กิจการด้านบริหารและการสนับสนุน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</si>
  <si>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</si>
  <si>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</si>
  <si>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</si>
  <si>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งานด้านศิลปะความบันเทิง 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</si>
  <si>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</si>
  <si>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</si>
  <si>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</si>
  <si>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</si>
  <si>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21. องค์การระหว่างประเทศ</t>
  </si>
  <si>
    <t>ผู้มีอายุต่ำกว่า  15  ปี</t>
  </si>
  <si>
    <t>ตารางข้อมูลสถิติที่สำคัญจากผลการสำรวจ  ไตรมาสที่ 4  (ตุลาคม - ธันวาคม) พ.ศ.2556</t>
  </si>
  <si>
    <t>ตารางที่  1  จำนวนและร้อยละของประชากร จำแนกตามสถานภาพแรงงาน และเพศ ไตรมาสที่ 4  (ตุลาคม - ธันวาคม) พ.ศ.2556</t>
  </si>
  <si>
    <t>ที่มา: การสำรวจภาวะการทำงานของประชากร ไตรมาสที่ 4  (ตุลาคม - ธันวาคม) พ.ศ.2556  จังหวัดนครศรีธรรมราช</t>
  </si>
  <si>
    <t xml:space="preserve">                   ไตรมาสที่ 4  (ตุลาคม - ธันวาคม) พ.ศ.2556</t>
  </si>
  <si>
    <t xml:space="preserve">ตารางที่ 3  จำนวนและร้อยละของผู้มีงานทำ  จำแนกตามระดับการศึกษาที่สำเร็จ และเพศ </t>
  </si>
  <si>
    <t xml:space="preserve">ตารางที่  5  จำนวนและร้อยละของผู้มีงานทำ จำแนกตามอุตสาหกรรม และเพศ </t>
  </si>
  <si>
    <t xml:space="preserve">ตารางที่ 6  จำนวนและร้อยละของผู้มีงานทำ จำแนกตามสถานภาพการทำงาน และเพศ </t>
  </si>
  <si>
    <t xml:space="preserve">ตารางที่ 7  จำนวนและร้อยละของผู้มีงานทำ จำแนกตามชั่วโมงการทำงานต่อสัปดาห์ และเพศ </t>
  </si>
  <si>
    <t>-</t>
  </si>
  <si>
    <t xml:space="preserve">1. ผู้บัญญัติกฎหมาย ข้าราชการระดับอาวุโสและผู้จัดการ </t>
  </si>
  <si>
    <t xml:space="preserve">3. ผู้ประกอบวิชาชีพด้านเทคนิคสาขาต่างๆและอาชีพที่เกี่ยวข้อง   </t>
  </si>
  <si>
    <t xml:space="preserve">6. ผู้ปฏิบัติงานที่มีฝีมือในด้านการเกษตรและการประมง </t>
  </si>
  <si>
    <t xml:space="preserve">7. ผู้ปฏิบัติงานด้านความสามารถทางฝีมือและธุรกิจอื่นๆที่เกี่ยวข้อง </t>
  </si>
  <si>
    <t xml:space="preserve">8. ผู้ปฏิบัติการโรงงานและเครื่องจักรและผู้ปฏิบัติงานด้านการประกอบ </t>
  </si>
  <si>
    <t xml:space="preserve">9. อาชีพขั้นพื้นฐานต่างๆ ในด้านการขายและการให้บริการ </t>
  </si>
  <si>
    <t>1. ผู้บัญญัติกฎหมาย ข้าราชการระดับอาวุโสและผู้จัดการ</t>
  </si>
  <si>
    <t xml:space="preserve">ตารางที่ 3  จำนวนและร้อยละของผู้มีงานทำ จำแนกตามอาชีพ และเพศ </t>
  </si>
</sst>
</file>

<file path=xl/styles.xml><?xml version="1.0" encoding="utf-8"?>
<styleSheet xmlns="http://schemas.openxmlformats.org/spreadsheetml/2006/main">
  <numFmts count="5">
    <numFmt numFmtId="187" formatCode="#,##0.0"/>
    <numFmt numFmtId="188" formatCode="0.000"/>
    <numFmt numFmtId="189" formatCode="0.0"/>
    <numFmt numFmtId="190" formatCode="_(* #,##0_);_(* \(#,##0\);_(* &quot;-&quot;??_);_(@_)"/>
    <numFmt numFmtId="191" formatCode="#,##0.000"/>
  </numFmts>
  <fonts count="40">
    <font>
      <sz val="14"/>
      <name val="Cordia New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0"/>
      <name val="AngsanaUPC"/>
      <family val="1"/>
      <charset val="222"/>
    </font>
    <font>
      <sz val="10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6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b/>
      <sz val="13"/>
      <name val="Angsana New"/>
      <family val="1"/>
    </font>
    <font>
      <sz val="13"/>
      <name val="Angsana New"/>
      <family val="1"/>
    </font>
    <font>
      <b/>
      <sz val="18"/>
      <name val="Angsana New"/>
      <family val="1"/>
    </font>
    <font>
      <b/>
      <sz val="16"/>
      <name val="Angsana New"/>
      <family val="1"/>
    </font>
    <font>
      <vertAlign val="superscript"/>
      <sz val="13"/>
      <name val="AngsanaUPC"/>
      <family val="1"/>
      <charset val="222"/>
    </font>
    <font>
      <sz val="13"/>
      <color indexed="8"/>
      <name val="AngsanaUPC"/>
      <family val="1"/>
      <charset val="222"/>
    </font>
    <font>
      <b/>
      <sz val="14"/>
      <name val="AngsanaUPC"/>
      <family val="1"/>
    </font>
    <font>
      <sz val="12"/>
      <name val="AngsanaUPC"/>
      <family val="1"/>
    </font>
    <font>
      <sz val="14"/>
      <name val="AngsanaUPC"/>
      <family val="1"/>
    </font>
    <font>
      <b/>
      <sz val="13"/>
      <name val="AngsanaUPC"/>
      <family val="1"/>
    </font>
    <font>
      <sz val="13"/>
      <name val="AngsanaUPC"/>
      <family val="1"/>
    </font>
    <font>
      <b/>
      <sz val="12"/>
      <name val="AngsanaUPC"/>
      <family val="1"/>
    </font>
    <font>
      <b/>
      <sz val="14"/>
      <name val="TH SarabunPSK"/>
      <family val="2"/>
    </font>
    <font>
      <b/>
      <sz val="14"/>
      <color indexed="10"/>
      <name val="TH SarabunPSK"/>
      <family val="2"/>
    </font>
    <font>
      <sz val="14"/>
      <color indexed="10"/>
      <name val="TH SarabunPSK"/>
      <family val="2"/>
    </font>
    <font>
      <b/>
      <sz val="14"/>
      <color indexed="17"/>
      <name val="TH SarabunPSK"/>
      <family val="2"/>
    </font>
    <font>
      <b/>
      <sz val="13"/>
      <name val="TH SarabunPSK"/>
      <family val="2"/>
    </font>
    <font>
      <b/>
      <sz val="13"/>
      <color indexed="10"/>
      <name val="TH SarabunPSK"/>
      <family val="2"/>
    </font>
    <font>
      <sz val="13"/>
      <color indexed="10"/>
      <name val="TH SarabunPSK"/>
      <family val="2"/>
    </font>
    <font>
      <b/>
      <sz val="14"/>
      <color indexed="30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Angsana New"/>
      <family val="1"/>
    </font>
    <font>
      <sz val="11"/>
      <name val="Calibri"/>
      <family val="2"/>
    </font>
    <font>
      <sz val="13"/>
      <name val="Calibri"/>
      <family val="2"/>
    </font>
    <font>
      <sz val="1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13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/>
    </xf>
    <xf numFmtId="0" fontId="9" fillId="0" borderId="0" xfId="0" applyFont="1"/>
    <xf numFmtId="0" fontId="15" fillId="0" borderId="0" xfId="0" applyFont="1"/>
    <xf numFmtId="0" fontId="14" fillId="0" borderId="0" xfId="0" applyFont="1"/>
    <xf numFmtId="0" fontId="14" fillId="0" borderId="0" xfId="0" applyFont="1" applyBorder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188" fontId="15" fillId="0" borderId="0" xfId="0" applyNumberFormat="1" applyFont="1" applyBorder="1" applyAlignment="1">
      <alignment vertical="center"/>
    </xf>
    <xf numFmtId="189" fontId="15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3" fontId="15" fillId="0" borderId="0" xfId="0" applyNumberFormat="1" applyFont="1" applyBorder="1" applyAlignment="1">
      <alignment horizontal="right" vertical="center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/>
    <xf numFmtId="17" fontId="10" fillId="0" borderId="0" xfId="0" quotePrefix="1" applyNumberFormat="1" applyFont="1" applyAlignment="1">
      <alignment horizontal="left" vertical="center"/>
    </xf>
    <xf numFmtId="0" fontId="10" fillId="0" borderId="0" xfId="0" applyFont="1" applyBorder="1"/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/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9" fillId="0" borderId="0" xfId="0" applyFont="1" applyBorder="1" applyAlignment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187" fontId="10" fillId="0" borderId="0" xfId="0" applyNumberFormat="1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2" xfId="0" applyFont="1" applyBorder="1" applyAlignment="1" applyProtection="1">
      <alignment horizontal="left" vertical="center"/>
    </xf>
    <xf numFmtId="0" fontId="10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19" fillId="0" borderId="2" xfId="0" applyFont="1" applyBorder="1" applyAlignment="1">
      <alignment vertical="center"/>
    </xf>
    <xf numFmtId="189" fontId="10" fillId="0" borderId="2" xfId="0" applyNumberFormat="1" applyFont="1" applyBorder="1" applyAlignment="1">
      <alignment horizontal="center" vertical="distributed"/>
    </xf>
    <xf numFmtId="0" fontId="10" fillId="0" borderId="0" xfId="0" quotePrefix="1" applyFont="1" applyAlignment="1" applyProtection="1">
      <alignment horizontal="left" vertical="center"/>
    </xf>
    <xf numFmtId="189" fontId="10" fillId="0" borderId="0" xfId="0" applyNumberFormat="1" applyFont="1" applyBorder="1" applyAlignment="1">
      <alignment horizontal="center" vertical="distributed"/>
    </xf>
    <xf numFmtId="187" fontId="9" fillId="0" borderId="0" xfId="0" applyNumberFormat="1" applyFont="1" applyAlignment="1">
      <alignment horizontal="center" vertical="distributed"/>
    </xf>
    <xf numFmtId="189" fontId="10" fillId="0" borderId="0" xfId="0" applyNumberFormat="1" applyFont="1" applyFill="1" applyBorder="1" applyAlignment="1">
      <alignment horizontal="center" vertical="distributed"/>
    </xf>
    <xf numFmtId="189" fontId="10" fillId="0" borderId="2" xfId="0" applyNumberFormat="1" applyFont="1" applyFill="1" applyBorder="1" applyAlignment="1">
      <alignment horizontal="center" vertical="distributed"/>
    </xf>
    <xf numFmtId="189" fontId="10" fillId="0" borderId="0" xfId="0" applyNumberFormat="1" applyFont="1" applyBorder="1"/>
    <xf numFmtId="3" fontId="10" fillId="0" borderId="0" xfId="0" applyNumberFormat="1" applyFont="1" applyBorder="1" applyAlignment="1">
      <alignment vertical="center"/>
    </xf>
    <xf numFmtId="189" fontId="9" fillId="0" borderId="0" xfId="0" applyNumberFormat="1" applyFont="1" applyAlignment="1">
      <alignment horizontal="center"/>
    </xf>
    <xf numFmtId="189" fontId="15" fillId="0" borderId="0" xfId="0" applyNumberFormat="1" applyFont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3" fontId="20" fillId="0" borderId="0" xfId="0" applyNumberFormat="1" applyFont="1" applyAlignment="1">
      <alignment horizontal="center" vertical="distributed"/>
    </xf>
    <xf numFmtId="3" fontId="22" fillId="0" borderId="0" xfId="0" applyNumberFormat="1" applyFont="1" applyAlignment="1">
      <alignment horizontal="center" vertical="distributed"/>
    </xf>
    <xf numFmtId="3" fontId="22" fillId="0" borderId="0" xfId="0" applyNumberFormat="1" applyFont="1" applyAlignment="1">
      <alignment horizontal="center"/>
    </xf>
    <xf numFmtId="0" fontId="22" fillId="0" borderId="0" xfId="0" applyFont="1" applyBorder="1" applyAlignment="1">
      <alignment vertical="center"/>
    </xf>
    <xf numFmtId="0" fontId="22" fillId="0" borderId="0" xfId="0" applyFont="1"/>
    <xf numFmtId="189" fontId="23" fillId="2" borderId="0" xfId="0" applyNumberFormat="1" applyFont="1" applyFill="1" applyBorder="1" applyAlignment="1">
      <alignment horizontal="center" vertical="center"/>
    </xf>
    <xf numFmtId="189" fontId="24" fillId="0" borderId="0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vertical="center"/>
    </xf>
    <xf numFmtId="0" fontId="25" fillId="0" borderId="0" xfId="0" applyFont="1"/>
    <xf numFmtId="3" fontId="21" fillId="0" borderId="0" xfId="0" applyNumberFormat="1" applyFont="1" applyAlignment="1">
      <alignment horizontal="center" vertical="distributed"/>
    </xf>
    <xf numFmtId="3" fontId="31" fillId="0" borderId="0" xfId="0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189" fontId="10" fillId="0" borderId="0" xfId="0" applyNumberFormat="1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34" fillId="0" borderId="0" xfId="0" applyFont="1" applyAlignment="1">
      <alignment horizontal="right"/>
    </xf>
    <xf numFmtId="3" fontId="26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6" fillId="0" borderId="0" xfId="0" applyFont="1" applyAlignment="1">
      <alignment horizontal="left"/>
    </xf>
    <xf numFmtId="0" fontId="30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3" fontId="20" fillId="2" borderId="0" xfId="0" applyNumberFormat="1" applyFont="1" applyFill="1" applyAlignment="1">
      <alignment horizontal="center" vertical="distributed"/>
    </xf>
    <xf numFmtId="3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37" fillId="0" borderId="0" xfId="0" applyFont="1"/>
    <xf numFmtId="3" fontId="34" fillId="0" borderId="0" xfId="0" applyNumberFormat="1" applyFont="1" applyAlignment="1">
      <alignment horizontal="right"/>
    </xf>
    <xf numFmtId="3" fontId="12" fillId="0" borderId="0" xfId="0" applyNumberFormat="1" applyFont="1"/>
    <xf numFmtId="189" fontId="24" fillId="0" borderId="2" xfId="0" applyNumberFormat="1" applyFont="1" applyBorder="1" applyAlignment="1">
      <alignment horizontal="center" vertical="center"/>
    </xf>
    <xf numFmtId="0" fontId="26" fillId="0" borderId="0" xfId="0" applyFont="1" applyAlignment="1">
      <alignment horizontal="right"/>
    </xf>
    <xf numFmtId="3" fontId="21" fillId="0" borderId="0" xfId="0" applyNumberFormat="1" applyFont="1" applyFill="1" applyBorder="1" applyAlignment="1">
      <alignment horizontal="center" vertical="distributed"/>
    </xf>
    <xf numFmtId="0" fontId="27" fillId="0" borderId="0" xfId="0" applyFont="1" applyBorder="1"/>
    <xf numFmtId="0" fontId="28" fillId="0" borderId="0" xfId="0" applyFont="1" applyBorder="1"/>
    <xf numFmtId="0" fontId="33" fillId="0" borderId="0" xfId="0" applyFont="1" applyBorder="1" applyAlignment="1">
      <alignment horizontal="left"/>
    </xf>
    <xf numFmtId="191" fontId="10" fillId="0" borderId="0" xfId="0" applyNumberFormat="1" applyFont="1"/>
    <xf numFmtId="191" fontId="2" fillId="0" borderId="0" xfId="0" applyNumberFormat="1" applyFont="1"/>
    <xf numFmtId="190" fontId="20" fillId="0" borderId="0" xfId="0" applyNumberFormat="1" applyFont="1" applyFill="1" applyAlignment="1">
      <alignment horizontal="right" vertical="distributed" indent="4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/>
    <xf numFmtId="0" fontId="34" fillId="0" borderId="0" xfId="0" applyFont="1" applyFill="1" applyBorder="1"/>
    <xf numFmtId="0" fontId="14" fillId="0" borderId="0" xfId="0" applyFont="1" applyFill="1" applyBorder="1"/>
    <xf numFmtId="3" fontId="26" fillId="0" borderId="0" xfId="0" applyNumberFormat="1" applyFont="1" applyFill="1" applyBorder="1" applyAlignment="1">
      <alignment horizontal="right"/>
    </xf>
    <xf numFmtId="3" fontId="34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/>
    <xf numFmtId="0" fontId="15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6" fillId="0" borderId="0" xfId="0" applyFont="1" applyBorder="1" applyAlignment="1">
      <alignment horizontal="left"/>
    </xf>
    <xf numFmtId="0" fontId="29" fillId="0" borderId="0" xfId="0" applyFont="1" applyBorder="1" applyAlignment="1">
      <alignment horizontal="left"/>
    </xf>
    <xf numFmtId="3" fontId="27" fillId="0" borderId="0" xfId="0" applyNumberFormat="1" applyFont="1" applyBorder="1" applyAlignment="1">
      <alignment horizontal="right"/>
    </xf>
    <xf numFmtId="3" fontId="2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35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/>
    </xf>
    <xf numFmtId="0" fontId="26" fillId="0" borderId="0" xfId="0" applyFont="1" applyBorder="1" applyAlignment="1">
      <alignment vertical="center"/>
    </xf>
    <xf numFmtId="3" fontId="27" fillId="0" borderId="0" xfId="0" applyNumberFormat="1" applyFont="1" applyBorder="1"/>
    <xf numFmtId="3" fontId="28" fillId="0" borderId="0" xfId="0" applyNumberFormat="1" applyFont="1" applyBorder="1"/>
    <xf numFmtId="0" fontId="26" fillId="0" borderId="0" xfId="0" applyFont="1" applyBorder="1" applyAlignment="1">
      <alignment horizontal="right" vertical="center"/>
    </xf>
    <xf numFmtId="0" fontId="9" fillId="2" borderId="0" xfId="0" applyFont="1" applyFill="1" applyAlignment="1">
      <alignment horizontal="center"/>
    </xf>
    <xf numFmtId="3" fontId="25" fillId="2" borderId="0" xfId="0" applyNumberFormat="1" applyFont="1" applyFill="1" applyAlignment="1">
      <alignment horizontal="center" vertical="distributed"/>
    </xf>
    <xf numFmtId="187" fontId="9" fillId="2" borderId="0" xfId="0" applyNumberFormat="1" applyFont="1" applyFill="1" applyAlignment="1">
      <alignment horizontal="center" vertical="distributed"/>
    </xf>
    <xf numFmtId="191" fontId="9" fillId="2" borderId="0" xfId="0" applyNumberFormat="1" applyFont="1" applyFill="1" applyAlignment="1">
      <alignment horizontal="center" vertical="distributed"/>
    </xf>
    <xf numFmtId="187" fontId="10" fillId="0" borderId="0" xfId="0" applyNumberFormat="1" applyFont="1" applyFill="1" applyBorder="1" applyAlignment="1">
      <alignment horizontal="center" vertical="distributed"/>
    </xf>
    <xf numFmtId="187" fontId="10" fillId="0" borderId="2" xfId="0" applyNumberFormat="1" applyFont="1" applyFill="1" applyBorder="1" applyAlignment="1">
      <alignment horizontal="center" vertical="distributed"/>
    </xf>
    <xf numFmtId="0" fontId="31" fillId="0" borderId="0" xfId="0" applyFont="1"/>
    <xf numFmtId="0" fontId="32" fillId="0" borderId="0" xfId="0" applyFont="1"/>
    <xf numFmtId="3" fontId="23" fillId="2" borderId="0" xfId="0" applyNumberFormat="1" applyFont="1" applyFill="1" applyAlignment="1">
      <alignment horizontal="center" vertical="distributed"/>
    </xf>
    <xf numFmtId="3" fontId="9" fillId="0" borderId="0" xfId="0" applyNumberFormat="1" applyFont="1"/>
    <xf numFmtId="3" fontId="24" fillId="0" borderId="0" xfId="0" applyNumberFormat="1" applyFont="1" applyAlignment="1">
      <alignment horizontal="center" vertical="distributed"/>
    </xf>
    <xf numFmtId="189" fontId="10" fillId="0" borderId="0" xfId="0" applyNumberFormat="1" applyFont="1" applyAlignment="1">
      <alignment horizontal="center"/>
    </xf>
    <xf numFmtId="189" fontId="10" fillId="0" borderId="0" xfId="0" applyNumberFormat="1" applyFont="1" applyAlignment="1">
      <alignment horizontal="center" vertical="center"/>
    </xf>
    <xf numFmtId="2" fontId="10" fillId="0" borderId="0" xfId="0" applyNumberFormat="1" applyFont="1"/>
    <xf numFmtId="3" fontId="23" fillId="0" borderId="0" xfId="0" applyNumberFormat="1" applyFont="1" applyAlignment="1">
      <alignment horizontal="center"/>
    </xf>
    <xf numFmtId="0" fontId="24" fillId="0" borderId="0" xfId="0" applyFont="1" applyAlignment="1">
      <alignment horizontal="right"/>
    </xf>
    <xf numFmtId="3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38" fillId="0" borderId="0" xfId="0" applyFont="1"/>
    <xf numFmtId="0" fontId="10" fillId="0" borderId="0" xfId="0" applyFont="1" applyAlignment="1">
      <alignment horizontal="right"/>
    </xf>
    <xf numFmtId="0" fontId="30" fillId="0" borderId="0" xfId="0" applyFont="1" applyFill="1" applyBorder="1" applyAlignment="1">
      <alignment horizontal="left"/>
    </xf>
    <xf numFmtId="3" fontId="21" fillId="2" borderId="0" xfId="0" applyNumberFormat="1" applyFont="1" applyFill="1" applyAlignment="1">
      <alignment horizontal="center"/>
    </xf>
    <xf numFmtId="3" fontId="25" fillId="2" borderId="0" xfId="0" applyNumberFormat="1" applyFont="1" applyFill="1" applyAlignment="1">
      <alignment horizontal="center"/>
    </xf>
    <xf numFmtId="3" fontId="22" fillId="0" borderId="2" xfId="0" applyNumberFormat="1" applyFont="1" applyBorder="1" applyAlignment="1">
      <alignment horizontal="center" vertical="distributed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distributed"/>
    </xf>
    <xf numFmtId="191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/>
    </xf>
    <xf numFmtId="0" fontId="30" fillId="0" borderId="0" xfId="0" applyFont="1" applyBorder="1"/>
    <xf numFmtId="0" fontId="30" fillId="0" borderId="0" xfId="0" applyFont="1"/>
    <xf numFmtId="0" fontId="30" fillId="3" borderId="1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/>
    </xf>
    <xf numFmtId="0" fontId="39" fillId="0" borderId="0" xfId="0" quotePrefix="1" applyFont="1" applyAlignment="1" applyProtection="1">
      <alignment horizontal="left" vertical="center"/>
    </xf>
    <xf numFmtId="0" fontId="39" fillId="0" borderId="0" xfId="0" applyFont="1" applyAlignment="1" applyProtection="1">
      <alignment horizontal="left" vertical="center"/>
    </xf>
    <xf numFmtId="0" fontId="39" fillId="0" borderId="0" xfId="0" quotePrefix="1" applyFont="1" applyBorder="1" applyAlignment="1" applyProtection="1">
      <alignment horizontal="left" vertical="center"/>
    </xf>
    <xf numFmtId="0" fontId="39" fillId="0" borderId="2" xfId="0" quotePrefix="1" applyFont="1" applyBorder="1" applyAlignment="1" applyProtection="1">
      <alignment horizontal="left" vertical="center"/>
    </xf>
    <xf numFmtId="0" fontId="39" fillId="0" borderId="0" xfId="0" applyFont="1"/>
    <xf numFmtId="0" fontId="3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9" fillId="0" borderId="0" xfId="0" applyFont="1" applyAlignment="1">
      <alignment vertical="center"/>
    </xf>
    <xf numFmtId="0" fontId="39" fillId="0" borderId="0" xfId="0" applyFont="1" applyBorder="1" applyAlignment="1">
      <alignment vertical="center"/>
    </xf>
    <xf numFmtId="0" fontId="39" fillId="0" borderId="0" xfId="0" applyFont="1" applyBorder="1"/>
    <xf numFmtId="0" fontId="39" fillId="0" borderId="0" xfId="0" applyFont="1" applyBorder="1" applyAlignment="1">
      <alignment horizontal="left"/>
    </xf>
    <xf numFmtId="0" fontId="39" fillId="0" borderId="0" xfId="0" applyFont="1" applyAlignment="1">
      <alignment horizontal="left" vertical="center"/>
    </xf>
    <xf numFmtId="3" fontId="30" fillId="0" borderId="0" xfId="0" applyNumberFormat="1" applyFont="1" applyAlignment="1">
      <alignment horizontal="right"/>
    </xf>
    <xf numFmtId="3" fontId="39" fillId="0" borderId="0" xfId="0" applyNumberFormat="1" applyFont="1" applyAlignment="1">
      <alignment horizontal="right"/>
    </xf>
    <xf numFmtId="187" fontId="30" fillId="2" borderId="0" xfId="0" applyNumberFormat="1" applyFont="1" applyFill="1" applyAlignment="1">
      <alignment vertical="distributed"/>
    </xf>
    <xf numFmtId="189" fontId="39" fillId="0" borderId="0" xfId="0" applyNumberFormat="1" applyFont="1" applyFill="1" applyBorder="1" applyAlignment="1">
      <alignment vertical="distributed"/>
    </xf>
    <xf numFmtId="189" fontId="39" fillId="0" borderId="2" xfId="0" applyNumberFormat="1" applyFont="1" applyFill="1" applyBorder="1" applyAlignment="1">
      <alignment vertical="distributed"/>
    </xf>
    <xf numFmtId="189" fontId="39" fillId="0" borderId="2" xfId="0" applyNumberFormat="1" applyFont="1" applyFill="1" applyBorder="1" applyAlignment="1">
      <alignment horizontal="right" vertical="distributed"/>
    </xf>
    <xf numFmtId="0" fontId="16" fillId="0" borderId="0" xfId="0" applyFont="1" applyAlignment="1">
      <alignment horizontal="center"/>
    </xf>
    <xf numFmtId="0" fontId="9" fillId="4" borderId="3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/>
    </xf>
    <xf numFmtId="0" fontId="14" fillId="4" borderId="0" xfId="0" applyFont="1" applyFill="1" applyAlignment="1">
      <alignment horizontal="center" vertical="distributed"/>
    </xf>
    <xf numFmtId="0" fontId="9" fillId="4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distributed"/>
    </xf>
    <xf numFmtId="0" fontId="30" fillId="4" borderId="3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distributed"/>
    </xf>
    <xf numFmtId="0" fontId="30" fillId="3" borderId="3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7143</xdr:rowOff>
    </xdr:from>
    <xdr:to>
      <xdr:col>4</xdr:col>
      <xdr:colOff>0</xdr:colOff>
      <xdr:row>15</xdr:row>
      <xdr:rowOff>319157</xdr:rowOff>
    </xdr:to>
    <xdr:sp macro="" textlink="">
      <xdr:nvSpPr>
        <xdr:cNvPr id="12293" name="Text 10"/>
        <xdr:cNvSpPr txBox="1">
          <a:spLocks noChangeArrowheads="1"/>
        </xdr:cNvSpPr>
      </xdr:nvSpPr>
      <xdr:spPr bwMode="auto">
        <a:xfrm>
          <a:off x="6010275" y="31813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45244</xdr:rowOff>
    </xdr:from>
    <xdr:to>
      <xdr:col>4</xdr:col>
      <xdr:colOff>0</xdr:colOff>
      <xdr:row>13</xdr:row>
      <xdr:rowOff>319088</xdr:rowOff>
    </xdr:to>
    <xdr:sp macro="" textlink="">
      <xdr:nvSpPr>
        <xdr:cNvPr id="12294" name="Text 10"/>
        <xdr:cNvSpPr txBox="1">
          <a:spLocks noChangeArrowheads="1"/>
        </xdr:cNvSpPr>
      </xdr:nvSpPr>
      <xdr:spPr bwMode="auto">
        <a:xfrm>
          <a:off x="6010275" y="30480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7143</xdr:rowOff>
    </xdr:from>
    <xdr:to>
      <xdr:col>4</xdr:col>
      <xdr:colOff>0</xdr:colOff>
      <xdr:row>15</xdr:row>
      <xdr:rowOff>319157</xdr:rowOff>
    </xdr:to>
    <xdr:sp macro="" textlink="">
      <xdr:nvSpPr>
        <xdr:cNvPr id="12295" name="Text 10"/>
        <xdr:cNvSpPr txBox="1">
          <a:spLocks noChangeArrowheads="1"/>
        </xdr:cNvSpPr>
      </xdr:nvSpPr>
      <xdr:spPr bwMode="auto">
        <a:xfrm>
          <a:off x="6010275" y="31813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7143</xdr:rowOff>
    </xdr:from>
    <xdr:to>
      <xdr:col>4</xdr:col>
      <xdr:colOff>0</xdr:colOff>
      <xdr:row>15</xdr:row>
      <xdr:rowOff>319157</xdr:rowOff>
    </xdr:to>
    <xdr:sp macro="" textlink="">
      <xdr:nvSpPr>
        <xdr:cNvPr id="12299" name="Text 10"/>
        <xdr:cNvSpPr txBox="1">
          <a:spLocks noChangeArrowheads="1"/>
        </xdr:cNvSpPr>
      </xdr:nvSpPr>
      <xdr:spPr bwMode="auto">
        <a:xfrm>
          <a:off x="6010275" y="31813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45244</xdr:rowOff>
    </xdr:from>
    <xdr:to>
      <xdr:col>4</xdr:col>
      <xdr:colOff>0</xdr:colOff>
      <xdr:row>13</xdr:row>
      <xdr:rowOff>319088</xdr:rowOff>
    </xdr:to>
    <xdr:sp macro="" textlink="">
      <xdr:nvSpPr>
        <xdr:cNvPr id="12300" name="Text 10"/>
        <xdr:cNvSpPr txBox="1">
          <a:spLocks noChangeArrowheads="1"/>
        </xdr:cNvSpPr>
      </xdr:nvSpPr>
      <xdr:spPr bwMode="auto">
        <a:xfrm>
          <a:off x="6010275" y="30480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7143</xdr:rowOff>
    </xdr:from>
    <xdr:to>
      <xdr:col>4</xdr:col>
      <xdr:colOff>0</xdr:colOff>
      <xdr:row>15</xdr:row>
      <xdr:rowOff>319157</xdr:rowOff>
    </xdr:to>
    <xdr:sp macro="" textlink="">
      <xdr:nvSpPr>
        <xdr:cNvPr id="12301" name="Text 10"/>
        <xdr:cNvSpPr txBox="1">
          <a:spLocks noChangeArrowheads="1"/>
        </xdr:cNvSpPr>
      </xdr:nvSpPr>
      <xdr:spPr bwMode="auto">
        <a:xfrm>
          <a:off x="6010275" y="31813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319087</xdr:rowOff>
    </xdr:from>
    <xdr:to>
      <xdr:col>4</xdr:col>
      <xdr:colOff>0</xdr:colOff>
      <xdr:row>40</xdr:row>
      <xdr:rowOff>319088</xdr:rowOff>
    </xdr:to>
    <xdr:sp macro="" textlink="">
      <xdr:nvSpPr>
        <xdr:cNvPr id="12302" name="Text 10"/>
        <xdr:cNvSpPr txBox="1">
          <a:spLocks noChangeArrowheads="1"/>
        </xdr:cNvSpPr>
      </xdr:nvSpPr>
      <xdr:spPr bwMode="auto">
        <a:xfrm>
          <a:off x="6010275" y="76200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54768</xdr:rowOff>
    </xdr:from>
    <xdr:to>
      <xdr:col>4</xdr:col>
      <xdr:colOff>0</xdr:colOff>
      <xdr:row>39</xdr:row>
      <xdr:rowOff>319169</xdr:rowOff>
    </xdr:to>
    <xdr:sp macro="" textlink="">
      <xdr:nvSpPr>
        <xdr:cNvPr id="12303" name="Text 10"/>
        <xdr:cNvSpPr txBox="1">
          <a:spLocks noChangeArrowheads="1"/>
        </xdr:cNvSpPr>
      </xdr:nvSpPr>
      <xdr:spPr bwMode="auto">
        <a:xfrm>
          <a:off x="6010275" y="748665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319087</xdr:rowOff>
    </xdr:from>
    <xdr:to>
      <xdr:col>4</xdr:col>
      <xdr:colOff>0</xdr:colOff>
      <xdr:row>40</xdr:row>
      <xdr:rowOff>319088</xdr:rowOff>
    </xdr:to>
    <xdr:sp macro="" textlink="">
      <xdr:nvSpPr>
        <xdr:cNvPr id="12304" name="Text 10"/>
        <xdr:cNvSpPr txBox="1">
          <a:spLocks noChangeArrowheads="1"/>
        </xdr:cNvSpPr>
      </xdr:nvSpPr>
      <xdr:spPr bwMode="auto">
        <a:xfrm>
          <a:off x="6010275" y="762000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92D050"/>
  </sheetPr>
  <dimension ref="A2:J17"/>
  <sheetViews>
    <sheetView topLeftCell="A4" workbookViewId="0">
      <selection activeCell="J9" sqref="J9"/>
    </sheetView>
  </sheetViews>
  <sheetFormatPr defaultRowHeight="21"/>
  <cols>
    <col min="1" max="1" width="10.7109375" style="13" customWidth="1"/>
    <col min="2" max="16384" width="9.140625" style="13"/>
  </cols>
  <sheetData>
    <row r="2" spans="1:10" s="14" customFormat="1" ht="26.25">
      <c r="A2" s="176" t="s">
        <v>58</v>
      </c>
      <c r="B2" s="176"/>
      <c r="C2" s="176"/>
      <c r="D2" s="176"/>
      <c r="E2" s="176"/>
      <c r="F2" s="176"/>
      <c r="G2" s="176"/>
      <c r="H2" s="176"/>
      <c r="I2" s="176"/>
      <c r="J2" s="176"/>
    </row>
    <row r="3" spans="1:10" s="14" customFormat="1" ht="26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0" ht="23.25">
      <c r="A4" s="15" t="s">
        <v>100</v>
      </c>
    </row>
    <row r="5" spans="1:10" ht="23.25">
      <c r="A5" s="15"/>
    </row>
    <row r="6" spans="1:10" s="12" customFormat="1" ht="39.950000000000003" customHeight="1">
      <c r="A6" s="12" t="s">
        <v>65</v>
      </c>
      <c r="B6" s="12" t="s">
        <v>72</v>
      </c>
    </row>
    <row r="7" spans="1:10" s="12" customFormat="1" ht="39.950000000000003" customHeight="1">
      <c r="A7" s="12" t="s">
        <v>66</v>
      </c>
      <c r="B7" s="12" t="s">
        <v>73</v>
      </c>
    </row>
    <row r="8" spans="1:10" s="12" customFormat="1" ht="39.950000000000003" customHeight="1">
      <c r="A8" s="12" t="s">
        <v>67</v>
      </c>
      <c r="B8" s="12" t="s">
        <v>74</v>
      </c>
    </row>
    <row r="9" spans="1:10" s="12" customFormat="1" ht="39.950000000000003" customHeight="1">
      <c r="A9" s="12" t="s">
        <v>68</v>
      </c>
      <c r="B9" s="12" t="s">
        <v>75</v>
      </c>
    </row>
    <row r="10" spans="1:10" s="12" customFormat="1" ht="39.950000000000003" customHeight="1">
      <c r="A10" s="12" t="s">
        <v>69</v>
      </c>
      <c r="B10" s="12" t="s">
        <v>76</v>
      </c>
    </row>
    <row r="11" spans="1:10" s="12" customFormat="1" ht="39.950000000000003" customHeight="1">
      <c r="A11" s="12" t="s">
        <v>70</v>
      </c>
      <c r="B11" s="12" t="s">
        <v>77</v>
      </c>
    </row>
    <row r="12" spans="1:10" s="12" customFormat="1" ht="39.950000000000003" customHeight="1">
      <c r="A12" s="12" t="s">
        <v>71</v>
      </c>
      <c r="B12" s="12" t="s">
        <v>78</v>
      </c>
    </row>
    <row r="13" spans="1:10" s="12" customFormat="1" ht="23.25"/>
    <row r="14" spans="1:10" s="12" customFormat="1" ht="23.25"/>
    <row r="15" spans="1:10" s="12" customFormat="1" ht="23.25"/>
    <row r="16" spans="1:10" s="12" customFormat="1" ht="23.25"/>
    <row r="17" s="12" customFormat="1" ht="23.25"/>
  </sheetData>
  <mergeCells count="1">
    <mergeCell ref="A2:J2"/>
  </mergeCells>
  <phoneticPr fontId="0" type="noConversion"/>
  <pageMargins left="1.1417322834645669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56"/>
  <sheetViews>
    <sheetView workbookViewId="0">
      <selection activeCell="J9" sqref="J9"/>
    </sheetView>
  </sheetViews>
  <sheetFormatPr defaultRowHeight="24" customHeight="1"/>
  <cols>
    <col min="1" max="1" width="30.42578125" style="18" customWidth="1"/>
    <col min="2" max="3" width="13.42578125" style="18" customWidth="1"/>
    <col min="4" max="4" width="17.140625" style="18" customWidth="1"/>
    <col min="5" max="5" width="13.42578125" style="18" customWidth="1"/>
    <col min="6" max="16384" width="9.140625" style="18"/>
  </cols>
  <sheetData>
    <row r="1" spans="1:27" ht="24" customHeight="1">
      <c r="A1" s="28" t="s">
        <v>101</v>
      </c>
      <c r="B1" s="34"/>
      <c r="C1" s="34"/>
      <c r="D1" s="34"/>
    </row>
    <row r="2" spans="1:27" ht="7.5" customHeight="1">
      <c r="A2" s="30"/>
      <c r="B2" s="30"/>
      <c r="C2" s="30"/>
      <c r="D2" s="30"/>
    </row>
    <row r="3" spans="1:27" s="19" customFormat="1" ht="24" customHeight="1">
      <c r="A3" s="180" t="s">
        <v>47</v>
      </c>
      <c r="B3" s="177" t="s">
        <v>11</v>
      </c>
      <c r="C3" s="177"/>
      <c r="D3" s="177"/>
      <c r="E3" s="20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4" spans="1:27" s="19" customFormat="1" ht="32.25" customHeight="1">
      <c r="A4" s="181"/>
      <c r="B4" s="148" t="s">
        <v>0</v>
      </c>
      <c r="C4" s="148" t="s">
        <v>1</v>
      </c>
      <c r="D4" s="148" t="s">
        <v>2</v>
      </c>
      <c r="E4" s="20"/>
    </row>
    <row r="5" spans="1:27" s="22" customFormat="1" ht="24" customHeight="1">
      <c r="A5" s="60" t="s">
        <v>62</v>
      </c>
      <c r="B5" s="88">
        <f>B6+B16</f>
        <v>1792616.3900000001</v>
      </c>
      <c r="C5" s="88">
        <v>892060</v>
      </c>
      <c r="D5" s="88">
        <v>901109</v>
      </c>
      <c r="E5" s="102"/>
      <c r="F5" s="103"/>
      <c r="G5" s="103"/>
      <c r="H5" s="109"/>
      <c r="I5" s="109"/>
      <c r="J5" s="109"/>
      <c r="K5" s="109"/>
      <c r="L5" s="109"/>
      <c r="M5" s="103"/>
      <c r="N5" s="179"/>
      <c r="O5" s="179"/>
      <c r="P5" s="179"/>
      <c r="Q5" s="179"/>
      <c r="R5" s="110"/>
      <c r="S5" s="110"/>
      <c r="T5" s="110"/>
      <c r="U5" s="110"/>
      <c r="V5" s="110"/>
      <c r="W5" s="110"/>
      <c r="X5" s="110"/>
      <c r="Y5" s="110"/>
      <c r="Z5" s="110"/>
      <c r="AA5" s="110"/>
    </row>
    <row r="6" spans="1:27" s="22" customFormat="1" ht="24" customHeight="1">
      <c r="A6" s="61" t="s">
        <v>48</v>
      </c>
      <c r="B6" s="62">
        <f>B7+B12</f>
        <v>1399886.3900000001</v>
      </c>
      <c r="C6" s="62">
        <f>C7+C12</f>
        <v>689795.63</v>
      </c>
      <c r="D6" s="62">
        <f>D7+D12</f>
        <v>710090.3</v>
      </c>
      <c r="E6" s="62"/>
      <c r="F6" s="103"/>
      <c r="G6" s="103"/>
      <c r="H6" s="103"/>
      <c r="I6" s="109"/>
      <c r="J6" s="109"/>
      <c r="K6" s="109"/>
      <c r="L6" s="103"/>
      <c r="M6" s="103"/>
      <c r="N6" s="103"/>
      <c r="O6" s="103"/>
      <c r="P6" s="103"/>
      <c r="Q6" s="103"/>
      <c r="R6" s="110"/>
      <c r="S6" s="110"/>
      <c r="T6" s="110"/>
      <c r="U6" s="110"/>
      <c r="V6" s="110"/>
      <c r="W6" s="110"/>
      <c r="X6" s="110"/>
      <c r="Y6" s="110"/>
      <c r="Z6" s="110"/>
      <c r="AA6" s="110"/>
    </row>
    <row r="7" spans="1:27" s="22" customFormat="1" ht="24" customHeight="1">
      <c r="A7" s="61" t="s">
        <v>49</v>
      </c>
      <c r="B7" s="63">
        <f>B8</f>
        <v>1001091</v>
      </c>
      <c r="C7" s="63">
        <f>C8</f>
        <v>569794</v>
      </c>
      <c r="D7" s="63">
        <f>D8</f>
        <v>431296.54000000004</v>
      </c>
      <c r="E7" s="6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10"/>
      <c r="S7" s="110"/>
      <c r="T7" s="110"/>
      <c r="U7" s="110"/>
      <c r="V7" s="110"/>
      <c r="W7" s="110"/>
      <c r="X7" s="110"/>
      <c r="Y7" s="110"/>
      <c r="Z7" s="110"/>
      <c r="AA7" s="110"/>
    </row>
    <row r="8" spans="1:27" s="22" customFormat="1" ht="24" customHeight="1">
      <c r="A8" s="61" t="s">
        <v>50</v>
      </c>
      <c r="B8" s="63">
        <v>1001091</v>
      </c>
      <c r="C8" s="63">
        <v>569794</v>
      </c>
      <c r="D8" s="63">
        <f>SUM(D9:D11)</f>
        <v>431296.54000000004</v>
      </c>
      <c r="E8" s="63"/>
      <c r="F8" s="104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10"/>
      <c r="S8" s="110"/>
      <c r="T8" s="110"/>
      <c r="U8" s="110"/>
      <c r="V8" s="110"/>
      <c r="W8" s="110"/>
      <c r="X8" s="110"/>
      <c r="Y8" s="110"/>
      <c r="Z8" s="110"/>
      <c r="AA8" s="110"/>
    </row>
    <row r="9" spans="1:27" s="22" customFormat="1" ht="24" customHeight="1">
      <c r="A9" s="61" t="s">
        <v>51</v>
      </c>
      <c r="B9" s="63">
        <f>C9+D9</f>
        <v>997974.83000000007</v>
      </c>
      <c r="C9" s="63">
        <v>567489.13</v>
      </c>
      <c r="D9" s="63">
        <v>430485.7</v>
      </c>
      <c r="E9" s="64"/>
      <c r="F9" s="105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10"/>
      <c r="S9" s="110"/>
      <c r="T9" s="110"/>
      <c r="U9" s="110"/>
      <c r="V9" s="110"/>
      <c r="W9" s="110"/>
      <c r="X9" s="110"/>
      <c r="Y9" s="110"/>
      <c r="Z9" s="110"/>
      <c r="AA9" s="110"/>
    </row>
    <row r="10" spans="1:27" s="22" customFormat="1" ht="24" customHeight="1">
      <c r="A10" s="61" t="s">
        <v>52</v>
      </c>
      <c r="B10" s="63">
        <f>C10+D10</f>
        <v>3116.38</v>
      </c>
      <c r="C10" s="63">
        <v>2305.54</v>
      </c>
      <c r="D10" s="63">
        <v>810.84</v>
      </c>
      <c r="E10" s="64"/>
      <c r="F10" s="105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10"/>
      <c r="S10" s="110"/>
      <c r="T10" s="110"/>
      <c r="U10" s="110"/>
      <c r="V10" s="110"/>
      <c r="W10" s="110"/>
      <c r="X10" s="110"/>
      <c r="Y10" s="110"/>
      <c r="Z10" s="110"/>
      <c r="AA10" s="110"/>
    </row>
    <row r="11" spans="1:27" s="22" customFormat="1" ht="24" customHeight="1">
      <c r="A11" s="61" t="s">
        <v>53</v>
      </c>
      <c r="B11" s="63">
        <f>C11+D11</f>
        <v>551.71</v>
      </c>
      <c r="C11" s="63">
        <v>551.71</v>
      </c>
      <c r="D11" s="63">
        <v>0</v>
      </c>
      <c r="E11" s="23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</row>
    <row r="12" spans="1:27" s="22" customFormat="1" ht="24" customHeight="1">
      <c r="A12" s="61" t="s">
        <v>54</v>
      </c>
      <c r="B12" s="63">
        <f>B13+B14+B15</f>
        <v>398795.39</v>
      </c>
      <c r="C12" s="63">
        <f>C13+C14+C15</f>
        <v>120001.63</v>
      </c>
      <c r="D12" s="63">
        <f>D13+D14+D15</f>
        <v>278793.76</v>
      </c>
      <c r="E12" s="24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</row>
    <row r="13" spans="1:27" s="22" customFormat="1" ht="24" customHeight="1">
      <c r="A13" s="61" t="s">
        <v>55</v>
      </c>
      <c r="B13" s="63">
        <f>C13+D13</f>
        <v>158968.75</v>
      </c>
      <c r="C13" s="63">
        <v>4218.75</v>
      </c>
      <c r="D13" s="63">
        <v>154750</v>
      </c>
      <c r="E13" s="24"/>
      <c r="F13" s="111"/>
      <c r="G13" s="111"/>
      <c r="H13" s="111"/>
      <c r="I13" s="111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</row>
    <row r="14" spans="1:27" s="22" customFormat="1" ht="24" customHeight="1">
      <c r="A14" s="61" t="s">
        <v>56</v>
      </c>
      <c r="B14" s="63">
        <f>C14+D14</f>
        <v>114772.55</v>
      </c>
      <c r="C14" s="63">
        <v>51643.91</v>
      </c>
      <c r="D14" s="63">
        <v>63128.639999999999</v>
      </c>
      <c r="E14" s="24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</row>
    <row r="15" spans="1:27" s="22" customFormat="1" ht="24" customHeight="1">
      <c r="A15" s="65" t="s">
        <v>57</v>
      </c>
      <c r="B15" s="63">
        <f>C15+D15</f>
        <v>125054.09</v>
      </c>
      <c r="C15" s="63">
        <v>64138.97</v>
      </c>
      <c r="D15" s="63">
        <v>60915.12</v>
      </c>
      <c r="E15" s="25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</row>
    <row r="16" spans="1:27" s="21" customFormat="1" ht="27.75" customHeight="1">
      <c r="A16" s="69" t="s">
        <v>99</v>
      </c>
      <c r="B16" s="147">
        <v>392730</v>
      </c>
      <c r="C16" s="147">
        <v>201712</v>
      </c>
      <c r="D16" s="147">
        <v>191018</v>
      </c>
      <c r="E16" s="26"/>
      <c r="F16" s="22"/>
      <c r="G16" s="22"/>
      <c r="H16" s="22"/>
      <c r="I16" s="22"/>
    </row>
    <row r="17" spans="1:12" s="22" customFormat="1" ht="24" customHeight="1">
      <c r="A17" s="66"/>
      <c r="B17" s="178" t="s">
        <v>12</v>
      </c>
      <c r="C17" s="178"/>
      <c r="D17" s="178"/>
      <c r="E17" s="25"/>
    </row>
    <row r="18" spans="1:12" s="22" customFormat="1" ht="24" customHeight="1">
      <c r="A18" s="60" t="s">
        <v>62</v>
      </c>
      <c r="B18" s="67">
        <f>SUM(B19+B29)</f>
        <v>100</v>
      </c>
      <c r="C18" s="67">
        <f>SUM(C19+C29)</f>
        <v>100</v>
      </c>
      <c r="D18" s="67">
        <f>SUM(D19+D29)</f>
        <v>100</v>
      </c>
      <c r="E18" s="25"/>
    </row>
    <row r="19" spans="1:12" s="22" customFormat="1" ht="24" customHeight="1">
      <c r="A19" s="61" t="s">
        <v>48</v>
      </c>
      <c r="B19" s="68">
        <v>78.2</v>
      </c>
      <c r="C19" s="68">
        <v>77.5</v>
      </c>
      <c r="D19" s="68">
        <v>78.900000000000006</v>
      </c>
      <c r="E19" s="27"/>
    </row>
    <row r="20" spans="1:12" s="22" customFormat="1" ht="24" customHeight="1">
      <c r="A20" s="61" t="s">
        <v>49</v>
      </c>
      <c r="B20" s="68">
        <f>SUM(B7/$B$5)*100</f>
        <v>55.845244168497196</v>
      </c>
      <c r="C20" s="68">
        <v>64</v>
      </c>
      <c r="D20" s="68">
        <f t="shared" ref="D20:D28" si="0">SUM(D7/$D$5)*100</f>
        <v>47.862860097945983</v>
      </c>
      <c r="E20" s="27"/>
    </row>
    <row r="21" spans="1:12" s="22" customFormat="1" ht="24" customHeight="1">
      <c r="A21" s="61" t="s">
        <v>50</v>
      </c>
      <c r="B21" s="68">
        <f>SUM(B8/$B$5)*100</f>
        <v>55.845244168497196</v>
      </c>
      <c r="C21" s="68">
        <f t="shared" ref="C21:C28" si="1">SUM(C8/$C$5)*100</f>
        <v>63.873954666726448</v>
      </c>
      <c r="D21" s="68">
        <f t="shared" si="0"/>
        <v>47.862860097945983</v>
      </c>
      <c r="E21" s="27"/>
    </row>
    <row r="22" spans="1:12" s="22" customFormat="1" ht="24" customHeight="1">
      <c r="A22" s="61" t="s">
        <v>51</v>
      </c>
      <c r="B22" s="68">
        <f>SUM(B9/$B$5)*100</f>
        <v>55.671410546458297</v>
      </c>
      <c r="C22" s="68">
        <f>SUM(C9/$C$5)*100</f>
        <v>63.615578548528127</v>
      </c>
      <c r="D22" s="68">
        <f t="shared" si="0"/>
        <v>47.772877642993244</v>
      </c>
      <c r="E22" s="27"/>
    </row>
    <row r="23" spans="1:12" s="22" customFormat="1" ht="24" customHeight="1">
      <c r="A23" s="61" t="s">
        <v>52</v>
      </c>
      <c r="B23" s="68">
        <f t="shared" ref="B23:B28" si="2">SUM(B10/$B$5)*100</f>
        <v>0.17384533675941677</v>
      </c>
      <c r="C23" s="68">
        <f t="shared" si="1"/>
        <v>0.25845122525390668</v>
      </c>
      <c r="D23" s="68">
        <f t="shared" si="0"/>
        <v>8.9982454952730481E-2</v>
      </c>
      <c r="E23" s="25"/>
    </row>
    <row r="24" spans="1:12" s="22" customFormat="1" ht="24" customHeight="1">
      <c r="A24" s="61" t="s">
        <v>53</v>
      </c>
      <c r="B24" s="68">
        <f>SUM(B11/$B$5)*100</f>
        <v>3.077680216903517E-2</v>
      </c>
      <c r="C24" s="68">
        <f t="shared" si="1"/>
        <v>6.1846736766585211E-2</v>
      </c>
      <c r="D24" s="68">
        <f t="shared" si="0"/>
        <v>0</v>
      </c>
      <c r="E24" s="27"/>
      <c r="F24" s="18"/>
      <c r="G24" s="18"/>
      <c r="H24" s="18"/>
      <c r="I24" s="18"/>
    </row>
    <row r="25" spans="1:12" s="22" customFormat="1" ht="24" customHeight="1">
      <c r="A25" s="61" t="s">
        <v>54</v>
      </c>
      <c r="B25" s="68">
        <v>22.3</v>
      </c>
      <c r="C25" s="68">
        <f t="shared" si="1"/>
        <v>13.452192677622582</v>
      </c>
      <c r="D25" s="68">
        <v>31</v>
      </c>
      <c r="E25" s="27"/>
      <c r="F25" s="18"/>
      <c r="G25" s="18"/>
      <c r="H25" s="18"/>
      <c r="I25" s="18"/>
    </row>
    <row r="26" spans="1:12" s="22" customFormat="1" ht="24" customHeight="1">
      <c r="A26" s="61" t="s">
        <v>55</v>
      </c>
      <c r="B26" s="68">
        <f t="shared" si="2"/>
        <v>8.8679736996045193</v>
      </c>
      <c r="C26" s="68">
        <f t="shared" si="1"/>
        <v>0.47292222496244651</v>
      </c>
      <c r="D26" s="68">
        <f t="shared" si="0"/>
        <v>17.173283143326724</v>
      </c>
      <c r="E26" s="27"/>
      <c r="F26" s="18"/>
      <c r="G26" s="18"/>
      <c r="H26" s="18"/>
      <c r="I26" s="18"/>
    </row>
    <row r="27" spans="1:12" ht="24" customHeight="1">
      <c r="A27" s="61" t="s">
        <v>56</v>
      </c>
      <c r="B27" s="68">
        <f t="shared" si="2"/>
        <v>6.4025159337073783</v>
      </c>
      <c r="C27" s="68">
        <f t="shared" si="1"/>
        <v>5.7892865950720811</v>
      </c>
      <c r="D27" s="68">
        <f t="shared" si="0"/>
        <v>7.005660802411251</v>
      </c>
    </row>
    <row r="28" spans="1:12" ht="24" customHeight="1">
      <c r="A28" s="65" t="s">
        <v>57</v>
      </c>
      <c r="B28" s="68">
        <f t="shared" si="2"/>
        <v>6.97606530307357</v>
      </c>
      <c r="C28" s="68">
        <f t="shared" si="1"/>
        <v>7.1899838575880546</v>
      </c>
      <c r="D28" s="68">
        <f t="shared" si="0"/>
        <v>6.7600168237138911</v>
      </c>
    </row>
    <row r="29" spans="1:12" ht="24" customHeight="1">
      <c r="A29" s="69" t="s">
        <v>99</v>
      </c>
      <c r="B29" s="94">
        <v>21.8</v>
      </c>
      <c r="C29" s="94">
        <v>22.5</v>
      </c>
      <c r="D29" s="94">
        <v>21.1</v>
      </c>
    </row>
    <row r="30" spans="1:12" ht="24" customHeight="1">
      <c r="A30" s="3" t="s">
        <v>102</v>
      </c>
      <c r="B30" s="70"/>
      <c r="C30" s="70"/>
      <c r="D30" s="70"/>
    </row>
    <row r="31" spans="1:12" ht="24" customHeight="1">
      <c r="A31" s="66"/>
      <c r="B31" s="66"/>
      <c r="C31" s="66"/>
      <c r="D31" s="66"/>
    </row>
    <row r="32" spans="1:12" ht="24" customHeight="1">
      <c r="F32" s="79"/>
      <c r="G32" s="95"/>
      <c r="H32" s="91"/>
      <c r="I32" s="79"/>
      <c r="J32" s="79"/>
      <c r="K32" s="79"/>
      <c r="L32" s="79"/>
    </row>
    <row r="33" spans="1:12" ht="24" customHeight="1">
      <c r="F33" s="92"/>
      <c r="G33" s="78"/>
      <c r="H33" s="91"/>
      <c r="I33" s="92"/>
      <c r="J33" s="92"/>
      <c r="K33" s="92"/>
      <c r="L33" s="92"/>
    </row>
    <row r="34" spans="1:12" ht="24" customHeight="1">
      <c r="F34" s="78"/>
      <c r="G34" s="78"/>
      <c r="H34" s="91"/>
      <c r="I34" s="92"/>
      <c r="J34" s="92"/>
      <c r="K34" s="92"/>
      <c r="L34" s="92"/>
    </row>
    <row r="35" spans="1:12" ht="24" customHeight="1">
      <c r="F35" s="93"/>
      <c r="G35" s="93"/>
      <c r="H35" s="93"/>
      <c r="I35" s="93"/>
      <c r="J35" s="93"/>
      <c r="K35" s="93"/>
      <c r="L35" s="93"/>
    </row>
    <row r="46" spans="1:12" ht="24" customHeight="1">
      <c r="A46" s="34"/>
      <c r="B46" s="34"/>
      <c r="C46" s="34"/>
      <c r="D46" s="34"/>
    </row>
    <row r="48" spans="1:12" ht="24" customHeight="1">
      <c r="A48" s="34"/>
      <c r="B48" s="34"/>
      <c r="C48" s="34"/>
      <c r="D48" s="34"/>
    </row>
    <row r="49" spans="1:4" ht="24" customHeight="1">
      <c r="A49" s="34"/>
      <c r="B49" s="34"/>
      <c r="C49" s="34"/>
      <c r="D49" s="34"/>
    </row>
    <row r="50" spans="1:4" ht="24" customHeight="1">
      <c r="A50" s="34"/>
      <c r="B50" s="34"/>
      <c r="C50" s="34"/>
      <c r="D50" s="34"/>
    </row>
    <row r="51" spans="1:4" ht="24" customHeight="1">
      <c r="A51" s="34"/>
      <c r="B51" s="34"/>
      <c r="C51" s="34"/>
      <c r="D51" s="34"/>
    </row>
    <row r="52" spans="1:4" ht="24" customHeight="1">
      <c r="A52" s="34"/>
      <c r="B52" s="34"/>
      <c r="C52" s="34"/>
      <c r="D52" s="34"/>
    </row>
    <row r="53" spans="1:4" ht="24" customHeight="1">
      <c r="A53" s="34"/>
      <c r="B53" s="34"/>
      <c r="C53" s="34"/>
      <c r="D53" s="34"/>
    </row>
    <row r="54" spans="1:4" ht="24" customHeight="1">
      <c r="A54" s="34"/>
      <c r="B54" s="34"/>
      <c r="C54" s="34"/>
      <c r="D54" s="34"/>
    </row>
    <row r="55" spans="1:4" ht="24" customHeight="1">
      <c r="A55" s="34"/>
      <c r="B55" s="34"/>
      <c r="C55" s="34"/>
      <c r="D55" s="34"/>
    </row>
    <row r="56" spans="1:4" ht="24" customHeight="1">
      <c r="A56" s="34"/>
      <c r="B56" s="34"/>
      <c r="C56" s="34"/>
      <c r="D56" s="34"/>
    </row>
  </sheetData>
  <mergeCells count="4">
    <mergeCell ref="B3:D3"/>
    <mergeCell ref="B17:D17"/>
    <mergeCell ref="N5:Q5"/>
    <mergeCell ref="A3:A4"/>
  </mergeCells>
  <phoneticPr fontId="0" type="noConversion"/>
  <pageMargins left="0.94488188976377963" right="0.35433070866141736" top="0.98425196850393704" bottom="0.98425196850393704" header="0.51181102362204722" footer="0.51181102362204722"/>
  <pageSetup paperSize="9" orientation="landscape" r:id="rId1"/>
  <headerFooter alignWithMargins="0">
    <oddHeader>&amp;C&amp;"Angsana New,ธรรมดา"&amp;16 -8-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G238"/>
  <sheetViews>
    <sheetView workbookViewId="0">
      <selection activeCell="J9" sqref="J9"/>
    </sheetView>
  </sheetViews>
  <sheetFormatPr defaultRowHeight="26.25" customHeight="1"/>
  <cols>
    <col min="1" max="1" width="32.140625" style="17" customWidth="1"/>
    <col min="2" max="5" width="8.42578125" style="34" customWidth="1"/>
    <col min="6" max="6" width="10.85546875" style="40" customWidth="1"/>
    <col min="7" max="16384" width="9.140625" style="34"/>
  </cols>
  <sheetData>
    <row r="1" spans="1:7" s="17" customFormat="1" ht="24.95" customHeight="1">
      <c r="A1" s="28" t="s">
        <v>64</v>
      </c>
      <c r="B1" s="34"/>
      <c r="C1" s="34"/>
      <c r="D1" s="34"/>
      <c r="E1" s="30"/>
      <c r="F1" s="74"/>
    </row>
    <row r="2" spans="1:7" s="17" customFormat="1" ht="24.95" customHeight="1">
      <c r="A2" s="17" t="s">
        <v>103</v>
      </c>
      <c r="B2" s="34"/>
      <c r="C2" s="34"/>
      <c r="D2" s="34"/>
      <c r="E2" s="30"/>
      <c r="F2" s="74"/>
    </row>
    <row r="3" spans="1:7" s="17" customFormat="1" ht="24" customHeight="1">
      <c r="A3" s="177" t="s">
        <v>15</v>
      </c>
      <c r="B3" s="182" t="s">
        <v>11</v>
      </c>
      <c r="C3" s="182"/>
      <c r="D3" s="182"/>
      <c r="E3" s="28"/>
      <c r="F3" s="112"/>
      <c r="G3" s="28"/>
    </row>
    <row r="4" spans="1:7" s="17" customFormat="1" ht="30" customHeight="1">
      <c r="A4" s="184"/>
      <c r="B4" s="149" t="s">
        <v>0</v>
      </c>
      <c r="C4" s="149" t="s">
        <v>1</v>
      </c>
      <c r="D4" s="149" t="s">
        <v>2</v>
      </c>
      <c r="E4" s="29"/>
      <c r="F4" s="74"/>
    </row>
    <row r="5" spans="1:7" s="17" customFormat="1" ht="24" customHeight="1">
      <c r="A5" s="123" t="s">
        <v>0</v>
      </c>
      <c r="B5" s="124">
        <v>1400657</v>
      </c>
      <c r="C5" s="124">
        <v>690347</v>
      </c>
      <c r="D5" s="124">
        <v>710310</v>
      </c>
      <c r="E5" s="28"/>
      <c r="F5" s="112"/>
      <c r="G5" s="28"/>
    </row>
    <row r="6" spans="1:7" s="33" customFormat="1" ht="21" customHeight="1">
      <c r="A6" s="41" t="s">
        <v>17</v>
      </c>
      <c r="B6" s="71">
        <v>35971</v>
      </c>
      <c r="C6" s="71">
        <v>8044.3</v>
      </c>
      <c r="D6" s="71">
        <v>27927.26</v>
      </c>
      <c r="E6" s="32"/>
      <c r="F6" s="112"/>
      <c r="G6" s="57"/>
    </row>
    <row r="7" spans="1:7" s="33" customFormat="1" ht="21" customHeight="1">
      <c r="A7" s="34" t="s">
        <v>16</v>
      </c>
      <c r="B7" s="71">
        <f t="shared" ref="B7:B19" si="0">C7+D7</f>
        <v>252133.09000000003</v>
      </c>
      <c r="C7" s="71">
        <v>106166.08</v>
      </c>
      <c r="D7" s="71">
        <v>145967.01</v>
      </c>
      <c r="E7" s="32"/>
      <c r="F7" s="112"/>
      <c r="G7" s="32"/>
    </row>
    <row r="8" spans="1:7" s="33" customFormat="1" ht="21" customHeight="1">
      <c r="A8" s="42" t="s">
        <v>18</v>
      </c>
      <c r="B8" s="71">
        <v>391941</v>
      </c>
      <c r="C8" s="71">
        <v>202701.55</v>
      </c>
      <c r="D8" s="71">
        <v>189238.62</v>
      </c>
      <c r="E8" s="32"/>
      <c r="F8" s="112"/>
      <c r="G8" s="32"/>
    </row>
    <row r="9" spans="1:7" s="33" customFormat="1" ht="21" customHeight="1">
      <c r="A9" s="42" t="s">
        <v>19</v>
      </c>
      <c r="B9" s="71">
        <f t="shared" si="0"/>
        <v>297321.32</v>
      </c>
      <c r="C9" s="71">
        <v>164444.13</v>
      </c>
      <c r="D9" s="71">
        <v>132877.19</v>
      </c>
      <c r="E9" s="32"/>
      <c r="F9" s="112"/>
      <c r="G9" s="32"/>
    </row>
    <row r="10" spans="1:7" ht="21" customHeight="1">
      <c r="A10" s="34" t="s">
        <v>20</v>
      </c>
      <c r="B10" s="71">
        <f>B11+B12+B13</f>
        <v>217460.28</v>
      </c>
      <c r="C10" s="71">
        <f>C11+C12+C13</f>
        <v>112640.03</v>
      </c>
      <c r="D10" s="71">
        <f>D11+D12+D13</f>
        <v>104820.88999999998</v>
      </c>
      <c r="E10" s="36"/>
      <c r="F10" s="75"/>
      <c r="G10" s="36"/>
    </row>
    <row r="11" spans="1:7" ht="21" customHeight="1">
      <c r="A11" s="43" t="s">
        <v>21</v>
      </c>
      <c r="B11" s="71">
        <v>151548</v>
      </c>
      <c r="C11" s="71">
        <v>81112.350000000006</v>
      </c>
      <c r="D11" s="71">
        <v>70436.289999999994</v>
      </c>
      <c r="E11" s="36"/>
      <c r="F11" s="99"/>
      <c r="G11" s="36"/>
    </row>
    <row r="12" spans="1:7" ht="21" customHeight="1">
      <c r="A12" s="43" t="s">
        <v>22</v>
      </c>
      <c r="B12" s="71">
        <f t="shared" si="0"/>
        <v>65688.739999999991</v>
      </c>
      <c r="C12" s="71">
        <v>31527.68</v>
      </c>
      <c r="D12" s="71">
        <v>34161.06</v>
      </c>
      <c r="F12" s="99"/>
      <c r="G12" s="36"/>
    </row>
    <row r="13" spans="1:7" ht="21" customHeight="1">
      <c r="A13" s="44" t="s">
        <v>23</v>
      </c>
      <c r="B13" s="71">
        <f t="shared" si="0"/>
        <v>223.54</v>
      </c>
      <c r="C13" s="71">
        <v>0</v>
      </c>
      <c r="D13" s="71">
        <v>223.54</v>
      </c>
      <c r="E13" s="36"/>
      <c r="F13" s="99"/>
      <c r="G13" s="36"/>
    </row>
    <row r="14" spans="1:7" ht="21" customHeight="1">
      <c r="A14" s="34" t="s">
        <v>24</v>
      </c>
      <c r="B14" s="71">
        <v>205390</v>
      </c>
      <c r="C14" s="71">
        <v>96131</v>
      </c>
      <c r="D14" s="71">
        <f>D15+D16+D17</f>
        <v>109260.03</v>
      </c>
      <c r="E14" s="36"/>
      <c r="F14" s="75"/>
      <c r="G14" s="36"/>
    </row>
    <row r="15" spans="1:7" s="33" customFormat="1" ht="21" customHeight="1">
      <c r="A15" s="44" t="s">
        <v>25</v>
      </c>
      <c r="B15" s="71">
        <f t="shared" si="0"/>
        <v>108997.3</v>
      </c>
      <c r="C15" s="71">
        <v>49450.94</v>
      </c>
      <c r="D15" s="71">
        <v>59546.36</v>
      </c>
      <c r="E15" s="45"/>
      <c r="F15" s="113"/>
      <c r="G15" s="32"/>
    </row>
    <row r="16" spans="1:7" s="33" customFormat="1" ht="21" customHeight="1">
      <c r="A16" s="44" t="s">
        <v>26</v>
      </c>
      <c r="B16" s="71">
        <v>64091</v>
      </c>
      <c r="C16" s="71">
        <v>33771.4</v>
      </c>
      <c r="D16" s="71">
        <v>30320.38</v>
      </c>
      <c r="E16" s="32"/>
      <c r="F16" s="113"/>
      <c r="G16" s="32"/>
    </row>
    <row r="17" spans="1:7" s="33" customFormat="1" ht="21" customHeight="1">
      <c r="A17" s="44" t="s">
        <v>27</v>
      </c>
      <c r="B17" s="71">
        <v>32302</v>
      </c>
      <c r="C17" s="71">
        <v>12909.36</v>
      </c>
      <c r="D17" s="71">
        <v>19393.29</v>
      </c>
      <c r="E17" s="32"/>
      <c r="F17" s="113"/>
      <c r="G17" s="32"/>
    </row>
    <row r="18" spans="1:7" s="33" customFormat="1" ht="21" customHeight="1">
      <c r="A18" s="43" t="s">
        <v>28</v>
      </c>
      <c r="B18" s="96">
        <v>0</v>
      </c>
      <c r="C18" s="71">
        <v>0</v>
      </c>
      <c r="D18" s="71">
        <v>0</v>
      </c>
      <c r="E18" s="32"/>
      <c r="F18" s="112"/>
      <c r="G18" s="32"/>
    </row>
    <row r="19" spans="1:7" s="33" customFormat="1" ht="21" customHeight="1">
      <c r="A19" s="46" t="s">
        <v>29</v>
      </c>
      <c r="B19" s="150">
        <f t="shared" si="0"/>
        <v>440.44</v>
      </c>
      <c r="C19" s="150">
        <v>220.22</v>
      </c>
      <c r="D19" s="150">
        <v>220.22</v>
      </c>
      <c r="E19" s="32"/>
      <c r="F19" s="112"/>
      <c r="G19" s="32"/>
    </row>
    <row r="20" spans="1:7" ht="24" customHeight="1">
      <c r="A20" s="34"/>
      <c r="B20" s="183" t="s">
        <v>12</v>
      </c>
      <c r="C20" s="183"/>
      <c r="D20" s="183"/>
      <c r="E20" s="36"/>
      <c r="F20" s="75"/>
      <c r="G20" s="36"/>
    </row>
    <row r="21" spans="1:7" ht="24" customHeight="1">
      <c r="A21" s="123" t="s">
        <v>0</v>
      </c>
      <c r="B21" s="125">
        <f>B22+B23+B24+B25+B26+B30+B35</f>
        <v>100.00000928135869</v>
      </c>
      <c r="C21" s="125">
        <f>C22+C23+C24+C25+C26+C30+C35</f>
        <v>100.01274880603522</v>
      </c>
      <c r="D21" s="125">
        <f>D22+D23+D24+D25+D26+D30+D35</f>
        <v>100.10939308189383</v>
      </c>
      <c r="E21" s="36"/>
      <c r="F21" s="75"/>
      <c r="G21" s="36"/>
    </row>
    <row r="22" spans="1:7" ht="21" customHeight="1">
      <c r="A22" s="41" t="s">
        <v>17</v>
      </c>
      <c r="B22" s="54">
        <f>B6/B5*100</f>
        <v>2.5681519458368465</v>
      </c>
      <c r="C22" s="54">
        <f>C6/C5*100</f>
        <v>1.1652545748732159</v>
      </c>
      <c r="D22" s="54">
        <v>3.9</v>
      </c>
      <c r="F22" s="75"/>
      <c r="G22" s="36"/>
    </row>
    <row r="23" spans="1:7" ht="21" customHeight="1">
      <c r="A23" s="34" t="s">
        <v>16</v>
      </c>
      <c r="B23" s="54">
        <f>B7/B5*100</f>
        <v>18.00105878883981</v>
      </c>
      <c r="C23" s="54">
        <f>C7/C5*100</f>
        <v>15.37865450273558</v>
      </c>
      <c r="D23" s="54">
        <v>20.6</v>
      </c>
      <c r="E23" s="36"/>
      <c r="F23" s="75"/>
      <c r="G23" s="36"/>
    </row>
    <row r="24" spans="1:7" ht="21" customHeight="1">
      <c r="A24" s="42" t="s">
        <v>18</v>
      </c>
      <c r="B24" s="54">
        <f>B8/B5*100</f>
        <v>27.982653854583955</v>
      </c>
      <c r="C24" s="54">
        <v>29.3</v>
      </c>
      <c r="D24" s="54">
        <f>D8/D5*100</f>
        <v>26.641694471427968</v>
      </c>
      <c r="F24" s="75"/>
      <c r="G24" s="36"/>
    </row>
    <row r="25" spans="1:7" ht="21" customHeight="1">
      <c r="A25" s="42" t="s">
        <v>19</v>
      </c>
      <c r="B25" s="54">
        <f>B9/B5*100</f>
        <v>21.22727548571849</v>
      </c>
      <c r="C25" s="54">
        <f>C9/C5*100</f>
        <v>23.820503312102463</v>
      </c>
      <c r="D25" s="54">
        <f>D9/D5*100</f>
        <v>18.706929368867115</v>
      </c>
      <c r="F25" s="75"/>
      <c r="G25" s="36"/>
    </row>
    <row r="26" spans="1:7" ht="21" customHeight="1">
      <c r="A26" s="34" t="s">
        <v>20</v>
      </c>
      <c r="B26" s="54">
        <f>B10/B5*100</f>
        <v>15.525591204698937</v>
      </c>
      <c r="C26" s="54">
        <f>SUM(C27:C29)</f>
        <v>16.316436516708265</v>
      </c>
      <c r="D26" s="54">
        <f>SUM(D27:D29)</f>
        <v>14.847745350621558</v>
      </c>
      <c r="F26" s="75"/>
      <c r="G26" s="36"/>
    </row>
    <row r="27" spans="1:7" ht="21" customHeight="1">
      <c r="A27" s="43" t="s">
        <v>21</v>
      </c>
      <c r="B27" s="54">
        <f>B11/B5*100</f>
        <v>10.819779574870935</v>
      </c>
      <c r="C27" s="54">
        <f>C11/C5*100</f>
        <v>11.749504234826833</v>
      </c>
      <c r="D27" s="54">
        <f>D11/D5*100</f>
        <v>9.9162745843364153</v>
      </c>
      <c r="F27" s="75"/>
      <c r="G27" s="36"/>
    </row>
    <row r="28" spans="1:7" ht="21" customHeight="1">
      <c r="A28" s="43" t="s">
        <v>22</v>
      </c>
      <c r="B28" s="54">
        <f>B12/B5*100</f>
        <v>4.6898519766081197</v>
      </c>
      <c r="C28" s="54">
        <f>C12/C5*100</f>
        <v>4.5669322818814306</v>
      </c>
      <c r="D28" s="54">
        <v>4.9000000000000004</v>
      </c>
      <c r="F28" s="75"/>
      <c r="G28" s="36"/>
    </row>
    <row r="29" spans="1:7" ht="21" customHeight="1">
      <c r="A29" s="44" t="s">
        <v>23</v>
      </c>
      <c r="B29" s="54">
        <f>B13/B5*100</f>
        <v>1.5959653219881811E-2</v>
      </c>
      <c r="C29" s="54">
        <f>C13/C5*100</f>
        <v>0</v>
      </c>
      <c r="D29" s="54">
        <f>D13/D5*100</f>
        <v>3.1470766285143101E-2</v>
      </c>
      <c r="F29" s="75"/>
      <c r="G29" s="36"/>
    </row>
    <row r="30" spans="1:7" ht="21" customHeight="1">
      <c r="A30" s="34" t="s">
        <v>24</v>
      </c>
      <c r="B30" s="54">
        <f>B14/B5*100</f>
        <v>14.663832758484055</v>
      </c>
      <c r="C30" s="54">
        <v>14</v>
      </c>
      <c r="D30" s="54">
        <f>SUM(D31:D33)</f>
        <v>15.382020526249104</v>
      </c>
      <c r="F30" s="76"/>
      <c r="G30" s="36"/>
    </row>
    <row r="31" spans="1:7" ht="21" customHeight="1">
      <c r="A31" s="44" t="s">
        <v>25</v>
      </c>
      <c r="B31" s="54">
        <f>B15/B5*100</f>
        <v>7.7818695083807103</v>
      </c>
      <c r="C31" s="54">
        <f>C15/C5*100</f>
        <v>7.1632005353829316</v>
      </c>
      <c r="D31" s="54">
        <f>D15/D5*100</f>
        <v>8.3831510185693574</v>
      </c>
    </row>
    <row r="32" spans="1:7" ht="21" customHeight="1">
      <c r="A32" s="44" t="s">
        <v>26</v>
      </c>
      <c r="B32" s="54">
        <f>B16/B5*100</f>
        <v>4.5757812226690762</v>
      </c>
      <c r="C32" s="54">
        <f>C16/C5*100</f>
        <v>4.8919456447264924</v>
      </c>
      <c r="D32" s="54">
        <f>D16/D5*100</f>
        <v>4.2686122960397572</v>
      </c>
    </row>
    <row r="33" spans="1:6" ht="21" customHeight="1">
      <c r="A33" s="44" t="s">
        <v>27</v>
      </c>
      <c r="B33" s="54">
        <f>B17/B5*100</f>
        <v>2.3062034459542917</v>
      </c>
      <c r="C33" s="54">
        <f>C17/C5*100</f>
        <v>1.8699813282305855</v>
      </c>
      <c r="D33" s="54">
        <f>D17/D5*100</f>
        <v>2.7302572116399881</v>
      </c>
    </row>
    <row r="34" spans="1:6" ht="21" customHeight="1">
      <c r="A34" s="43" t="s">
        <v>28</v>
      </c>
      <c r="B34" s="54">
        <v>0</v>
      </c>
      <c r="C34" s="54">
        <v>0</v>
      </c>
      <c r="D34" s="54">
        <v>0</v>
      </c>
    </row>
    <row r="35" spans="1:6" ht="21" customHeight="1">
      <c r="A35" s="46" t="s">
        <v>29</v>
      </c>
      <c r="B35" s="55">
        <f>B19/B5*100</f>
        <v>3.1445243196585607E-2</v>
      </c>
      <c r="C35" s="55">
        <f>C19/C5*100</f>
        <v>3.1899899615700514E-2</v>
      </c>
      <c r="D35" s="55">
        <f>D19/D5*100</f>
        <v>3.1003364728076473E-2</v>
      </c>
    </row>
    <row r="36" spans="1:6" s="18" customFormat="1" ht="24" customHeight="1">
      <c r="A36" s="3" t="s">
        <v>102</v>
      </c>
      <c r="B36" s="34"/>
      <c r="C36" s="34"/>
      <c r="D36" s="34"/>
      <c r="F36" s="77"/>
    </row>
    <row r="37" spans="1:6" ht="26.25" customHeight="1">
      <c r="B37" s="47"/>
      <c r="C37" s="47"/>
      <c r="D37" s="47"/>
    </row>
    <row r="55" spans="2:4" ht="26.25" customHeight="1">
      <c r="B55" s="47"/>
      <c r="C55" s="47"/>
      <c r="D55" s="47"/>
    </row>
    <row r="56" spans="2:4" ht="26.25" customHeight="1">
      <c r="B56" s="47"/>
      <c r="C56" s="47"/>
      <c r="D56" s="47"/>
    </row>
    <row r="57" spans="2:4" ht="26.25" customHeight="1">
      <c r="B57" s="47"/>
      <c r="C57" s="47"/>
      <c r="D57" s="47"/>
    </row>
    <row r="58" spans="2:4" ht="26.25" customHeight="1">
      <c r="B58" s="47"/>
      <c r="C58" s="47"/>
      <c r="D58" s="47"/>
    </row>
    <row r="59" spans="2:4" ht="26.25" customHeight="1">
      <c r="B59" s="47"/>
      <c r="C59" s="47"/>
      <c r="D59" s="47"/>
    </row>
    <row r="60" spans="2:4" ht="26.25" customHeight="1">
      <c r="B60" s="47"/>
      <c r="C60" s="47"/>
      <c r="D60" s="47"/>
    </row>
    <row r="61" spans="2:4" ht="26.25" customHeight="1">
      <c r="B61" s="47"/>
      <c r="C61" s="47"/>
      <c r="D61" s="47"/>
    </row>
    <row r="62" spans="2:4" ht="26.25" customHeight="1">
      <c r="B62" s="47"/>
      <c r="C62" s="47"/>
      <c r="D62" s="47"/>
    </row>
    <row r="63" spans="2:4" ht="26.25" customHeight="1">
      <c r="B63" s="47"/>
      <c r="C63" s="47"/>
      <c r="D63" s="47"/>
    </row>
    <row r="64" spans="2:4" ht="26.25" customHeight="1">
      <c r="B64" s="47"/>
      <c r="C64" s="47"/>
      <c r="D64" s="47"/>
    </row>
    <row r="65" spans="2:4" ht="26.25" customHeight="1">
      <c r="B65" s="47"/>
      <c r="C65" s="47"/>
      <c r="D65" s="47"/>
    </row>
    <row r="66" spans="2:4" ht="26.25" customHeight="1">
      <c r="B66" s="47"/>
      <c r="C66" s="47"/>
      <c r="D66" s="47"/>
    </row>
    <row r="67" spans="2:4" ht="26.25" customHeight="1">
      <c r="B67" s="47"/>
      <c r="C67" s="47"/>
      <c r="D67" s="47"/>
    </row>
    <row r="68" spans="2:4" ht="26.25" customHeight="1">
      <c r="B68" s="47"/>
      <c r="C68" s="47"/>
      <c r="D68" s="47"/>
    </row>
    <row r="69" spans="2:4" ht="26.25" customHeight="1">
      <c r="B69" s="47"/>
      <c r="C69" s="47"/>
      <c r="D69" s="47"/>
    </row>
    <row r="70" spans="2:4" ht="26.25" customHeight="1">
      <c r="B70" s="47"/>
      <c r="C70" s="47"/>
      <c r="D70" s="47"/>
    </row>
    <row r="71" spans="2:4" ht="26.25" customHeight="1">
      <c r="B71" s="47"/>
      <c r="C71" s="47"/>
      <c r="D71" s="47"/>
    </row>
    <row r="72" spans="2:4" ht="26.25" customHeight="1">
      <c r="B72" s="47"/>
      <c r="C72" s="47"/>
      <c r="D72" s="47"/>
    </row>
    <row r="73" spans="2:4" ht="26.25" customHeight="1">
      <c r="B73" s="47"/>
      <c r="C73" s="47"/>
      <c r="D73" s="47"/>
    </row>
    <row r="74" spans="2:4" ht="26.25" customHeight="1">
      <c r="B74" s="47"/>
      <c r="C74" s="47"/>
      <c r="D74" s="47"/>
    </row>
    <row r="75" spans="2:4" ht="26.25" customHeight="1">
      <c r="B75" s="47"/>
      <c r="C75" s="47"/>
      <c r="D75" s="47"/>
    </row>
    <row r="76" spans="2:4" ht="26.25" customHeight="1">
      <c r="B76" s="47"/>
      <c r="C76" s="47"/>
      <c r="D76" s="47"/>
    </row>
    <row r="77" spans="2:4" ht="26.25" customHeight="1">
      <c r="B77" s="47"/>
      <c r="C77" s="47"/>
      <c r="D77" s="47"/>
    </row>
    <row r="78" spans="2:4" ht="26.25" customHeight="1">
      <c r="B78" s="47"/>
      <c r="C78" s="47"/>
      <c r="D78" s="47"/>
    </row>
    <row r="79" spans="2:4" ht="26.25" customHeight="1">
      <c r="B79" s="47"/>
      <c r="C79" s="47"/>
      <c r="D79" s="47"/>
    </row>
    <row r="80" spans="2:4" ht="26.25" customHeight="1">
      <c r="B80" s="47"/>
      <c r="C80" s="47"/>
      <c r="D80" s="47"/>
    </row>
    <row r="81" spans="2:4" ht="26.25" customHeight="1">
      <c r="B81" s="47"/>
      <c r="C81" s="47"/>
      <c r="D81" s="47"/>
    </row>
    <row r="82" spans="2:4" ht="26.25" customHeight="1">
      <c r="B82" s="47"/>
      <c r="C82" s="47"/>
      <c r="D82" s="47"/>
    </row>
    <row r="83" spans="2:4" ht="26.25" customHeight="1">
      <c r="B83" s="47"/>
      <c r="C83" s="47"/>
      <c r="D83" s="47"/>
    </row>
    <row r="84" spans="2:4" ht="26.25" customHeight="1">
      <c r="B84" s="47"/>
      <c r="C84" s="47"/>
      <c r="D84" s="47"/>
    </row>
    <row r="85" spans="2:4" ht="26.25" customHeight="1">
      <c r="B85" s="47"/>
      <c r="C85" s="47"/>
      <c r="D85" s="47"/>
    </row>
    <row r="86" spans="2:4" ht="26.25" customHeight="1">
      <c r="B86" s="47"/>
      <c r="C86" s="47"/>
      <c r="D86" s="47"/>
    </row>
    <row r="87" spans="2:4" ht="26.25" customHeight="1">
      <c r="B87" s="47"/>
      <c r="C87" s="47"/>
      <c r="D87" s="47"/>
    </row>
    <row r="88" spans="2:4" ht="26.25" customHeight="1">
      <c r="B88" s="47"/>
      <c r="C88" s="47"/>
      <c r="D88" s="47"/>
    </row>
    <row r="89" spans="2:4" ht="26.25" customHeight="1">
      <c r="B89" s="47"/>
      <c r="C89" s="47"/>
      <c r="D89" s="47"/>
    </row>
    <row r="90" spans="2:4" ht="26.25" customHeight="1">
      <c r="B90" s="47"/>
      <c r="C90" s="47"/>
      <c r="D90" s="47"/>
    </row>
    <row r="91" spans="2:4" ht="26.25" customHeight="1">
      <c r="B91" s="47"/>
      <c r="C91" s="47"/>
      <c r="D91" s="47"/>
    </row>
    <row r="92" spans="2:4" ht="26.25" customHeight="1">
      <c r="B92" s="47"/>
      <c r="C92" s="47"/>
      <c r="D92" s="47"/>
    </row>
    <row r="93" spans="2:4" ht="26.25" customHeight="1">
      <c r="B93" s="47"/>
      <c r="C93" s="47"/>
      <c r="D93" s="47"/>
    </row>
    <row r="94" spans="2:4" ht="26.25" customHeight="1">
      <c r="B94" s="47"/>
      <c r="C94" s="47"/>
      <c r="D94" s="47"/>
    </row>
    <row r="95" spans="2:4" ht="26.25" customHeight="1">
      <c r="B95" s="47"/>
      <c r="C95" s="47"/>
      <c r="D95" s="47"/>
    </row>
    <row r="96" spans="2:4" ht="26.25" customHeight="1">
      <c r="B96" s="47"/>
      <c r="C96" s="47"/>
      <c r="D96" s="47"/>
    </row>
    <row r="97" spans="2:4" ht="26.25" customHeight="1">
      <c r="B97" s="47"/>
      <c r="C97" s="47"/>
      <c r="D97" s="47"/>
    </row>
    <row r="98" spans="2:4" ht="26.25" customHeight="1">
      <c r="B98" s="47"/>
      <c r="C98" s="47"/>
      <c r="D98" s="47"/>
    </row>
    <row r="99" spans="2:4" ht="26.25" customHeight="1">
      <c r="B99" s="47"/>
      <c r="C99" s="47"/>
      <c r="D99" s="47"/>
    </row>
    <row r="100" spans="2:4" ht="26.25" customHeight="1">
      <c r="B100" s="47"/>
      <c r="C100" s="47"/>
      <c r="D100" s="47"/>
    </row>
    <row r="101" spans="2:4" ht="26.25" customHeight="1">
      <c r="B101" s="47"/>
      <c r="C101" s="47"/>
      <c r="D101" s="47"/>
    </row>
    <row r="102" spans="2:4" ht="26.25" customHeight="1">
      <c r="B102" s="47"/>
      <c r="C102" s="47"/>
      <c r="D102" s="47"/>
    </row>
    <row r="103" spans="2:4" ht="26.25" customHeight="1">
      <c r="B103" s="47"/>
      <c r="C103" s="47"/>
      <c r="D103" s="47"/>
    </row>
    <row r="104" spans="2:4" ht="26.25" customHeight="1">
      <c r="B104" s="47"/>
      <c r="C104" s="47"/>
      <c r="D104" s="47"/>
    </row>
    <row r="105" spans="2:4" ht="26.25" customHeight="1">
      <c r="B105" s="47"/>
      <c r="C105" s="47"/>
      <c r="D105" s="47"/>
    </row>
    <row r="106" spans="2:4" ht="26.25" customHeight="1">
      <c r="B106" s="47"/>
      <c r="C106" s="47"/>
      <c r="D106" s="47"/>
    </row>
    <row r="107" spans="2:4" ht="26.25" customHeight="1">
      <c r="B107" s="47"/>
      <c r="C107" s="47"/>
      <c r="D107" s="47"/>
    </row>
    <row r="108" spans="2:4" ht="26.25" customHeight="1">
      <c r="B108" s="47"/>
      <c r="C108" s="47"/>
      <c r="D108" s="47"/>
    </row>
    <row r="109" spans="2:4" ht="26.25" customHeight="1">
      <c r="B109" s="47"/>
      <c r="C109" s="47"/>
      <c r="D109" s="47"/>
    </row>
    <row r="110" spans="2:4" ht="26.25" customHeight="1">
      <c r="B110" s="47"/>
      <c r="C110" s="47"/>
      <c r="D110" s="47"/>
    </row>
    <row r="111" spans="2:4" ht="26.25" customHeight="1">
      <c r="B111" s="47"/>
      <c r="C111" s="47"/>
      <c r="D111" s="47"/>
    </row>
    <row r="112" spans="2:4" ht="26.25" customHeight="1">
      <c r="B112" s="47"/>
      <c r="C112" s="47"/>
      <c r="D112" s="47"/>
    </row>
    <row r="113" spans="2:4" ht="26.25" customHeight="1">
      <c r="B113" s="47"/>
      <c r="C113" s="47"/>
      <c r="D113" s="47"/>
    </row>
    <row r="114" spans="2:4" ht="26.25" customHeight="1">
      <c r="B114" s="47"/>
      <c r="C114" s="47"/>
      <c r="D114" s="47"/>
    </row>
    <row r="115" spans="2:4" ht="26.25" customHeight="1">
      <c r="B115" s="47"/>
      <c r="C115" s="47"/>
      <c r="D115" s="47"/>
    </row>
    <row r="116" spans="2:4" ht="26.25" customHeight="1">
      <c r="B116" s="47"/>
      <c r="C116" s="47"/>
      <c r="D116" s="47"/>
    </row>
    <row r="117" spans="2:4" ht="26.25" customHeight="1">
      <c r="B117" s="47"/>
      <c r="C117" s="47"/>
      <c r="D117" s="47"/>
    </row>
    <row r="118" spans="2:4" ht="26.25" customHeight="1">
      <c r="B118" s="47"/>
      <c r="C118" s="47"/>
      <c r="D118" s="47"/>
    </row>
    <row r="119" spans="2:4" ht="26.25" customHeight="1">
      <c r="B119" s="47"/>
      <c r="C119" s="47"/>
      <c r="D119" s="47"/>
    </row>
    <row r="120" spans="2:4" ht="26.25" customHeight="1">
      <c r="B120" s="47"/>
      <c r="C120" s="47"/>
      <c r="D120" s="47"/>
    </row>
    <row r="121" spans="2:4" ht="26.25" customHeight="1">
      <c r="B121" s="47"/>
      <c r="C121" s="47"/>
      <c r="D121" s="47"/>
    </row>
    <row r="122" spans="2:4" ht="26.25" customHeight="1">
      <c r="B122" s="47"/>
      <c r="C122" s="47"/>
      <c r="D122" s="47"/>
    </row>
    <row r="123" spans="2:4" ht="26.25" customHeight="1">
      <c r="B123" s="47"/>
      <c r="C123" s="47"/>
      <c r="D123" s="47"/>
    </row>
    <row r="124" spans="2:4" ht="26.25" customHeight="1">
      <c r="B124" s="47"/>
      <c r="C124" s="47"/>
      <c r="D124" s="47"/>
    </row>
    <row r="125" spans="2:4" ht="26.25" customHeight="1">
      <c r="B125" s="47"/>
      <c r="C125" s="47"/>
      <c r="D125" s="47"/>
    </row>
    <row r="126" spans="2:4" ht="26.25" customHeight="1">
      <c r="B126" s="47"/>
      <c r="C126" s="47"/>
      <c r="D126" s="47"/>
    </row>
    <row r="127" spans="2:4" ht="26.25" customHeight="1">
      <c r="B127" s="47"/>
      <c r="C127" s="47"/>
      <c r="D127" s="47"/>
    </row>
    <row r="128" spans="2:4" ht="26.25" customHeight="1">
      <c r="B128" s="47"/>
      <c r="C128" s="47"/>
      <c r="D128" s="47"/>
    </row>
    <row r="129" spans="2:4" ht="26.25" customHeight="1">
      <c r="B129" s="47"/>
      <c r="C129" s="47"/>
      <c r="D129" s="47"/>
    </row>
    <row r="130" spans="2:4" ht="26.25" customHeight="1">
      <c r="B130" s="47"/>
      <c r="C130" s="47"/>
      <c r="D130" s="47"/>
    </row>
    <row r="131" spans="2:4" ht="26.25" customHeight="1">
      <c r="B131" s="47"/>
      <c r="C131" s="47"/>
      <c r="D131" s="47"/>
    </row>
    <row r="132" spans="2:4" ht="26.25" customHeight="1">
      <c r="B132" s="47"/>
      <c r="C132" s="47"/>
      <c r="D132" s="47"/>
    </row>
    <row r="133" spans="2:4" ht="26.25" customHeight="1">
      <c r="B133" s="47"/>
      <c r="C133" s="47"/>
      <c r="D133" s="47"/>
    </row>
    <row r="134" spans="2:4" ht="26.25" customHeight="1">
      <c r="B134" s="47"/>
      <c r="C134" s="47"/>
      <c r="D134" s="47"/>
    </row>
    <row r="135" spans="2:4" ht="26.25" customHeight="1">
      <c r="B135" s="47"/>
      <c r="C135" s="47"/>
      <c r="D135" s="47"/>
    </row>
    <row r="136" spans="2:4" ht="26.25" customHeight="1">
      <c r="B136" s="47"/>
      <c r="C136" s="47"/>
      <c r="D136" s="47"/>
    </row>
    <row r="137" spans="2:4" ht="26.25" customHeight="1">
      <c r="B137" s="47"/>
      <c r="C137" s="47"/>
      <c r="D137" s="47"/>
    </row>
    <row r="138" spans="2:4" ht="26.25" customHeight="1">
      <c r="B138" s="47"/>
      <c r="C138" s="47"/>
      <c r="D138" s="47"/>
    </row>
    <row r="139" spans="2:4" ht="26.25" customHeight="1">
      <c r="B139" s="47"/>
      <c r="C139" s="47"/>
      <c r="D139" s="47"/>
    </row>
    <row r="140" spans="2:4" ht="26.25" customHeight="1">
      <c r="B140" s="47"/>
      <c r="C140" s="47"/>
      <c r="D140" s="47"/>
    </row>
    <row r="141" spans="2:4" ht="26.25" customHeight="1">
      <c r="B141" s="47"/>
      <c r="C141" s="47"/>
      <c r="D141" s="47"/>
    </row>
    <row r="142" spans="2:4" ht="26.25" customHeight="1">
      <c r="B142" s="47"/>
      <c r="C142" s="47"/>
      <c r="D142" s="47"/>
    </row>
    <row r="143" spans="2:4" ht="26.25" customHeight="1">
      <c r="B143" s="47"/>
      <c r="C143" s="47"/>
      <c r="D143" s="47"/>
    </row>
    <row r="144" spans="2:4" ht="26.25" customHeight="1">
      <c r="B144" s="47"/>
      <c r="C144" s="47"/>
      <c r="D144" s="47"/>
    </row>
    <row r="145" spans="2:4" ht="26.25" customHeight="1">
      <c r="B145" s="47"/>
      <c r="C145" s="47"/>
      <c r="D145" s="47"/>
    </row>
    <row r="146" spans="2:4" ht="26.25" customHeight="1">
      <c r="B146" s="47"/>
      <c r="C146" s="47"/>
      <c r="D146" s="47"/>
    </row>
    <row r="147" spans="2:4" ht="26.25" customHeight="1">
      <c r="B147" s="47"/>
      <c r="C147" s="47"/>
      <c r="D147" s="47"/>
    </row>
    <row r="148" spans="2:4" ht="26.25" customHeight="1">
      <c r="B148" s="47"/>
      <c r="C148" s="47"/>
      <c r="D148" s="47"/>
    </row>
    <row r="149" spans="2:4" ht="26.25" customHeight="1">
      <c r="B149" s="47"/>
      <c r="C149" s="47"/>
      <c r="D149" s="47"/>
    </row>
    <row r="150" spans="2:4" ht="26.25" customHeight="1">
      <c r="B150" s="47"/>
      <c r="C150" s="47"/>
      <c r="D150" s="47"/>
    </row>
    <row r="151" spans="2:4" ht="26.25" customHeight="1">
      <c r="B151" s="47"/>
      <c r="C151" s="47"/>
      <c r="D151" s="47"/>
    </row>
    <row r="152" spans="2:4" ht="26.25" customHeight="1">
      <c r="B152" s="47"/>
      <c r="C152" s="47"/>
      <c r="D152" s="47"/>
    </row>
    <row r="153" spans="2:4" ht="26.25" customHeight="1">
      <c r="B153" s="47"/>
      <c r="C153" s="47"/>
      <c r="D153" s="47"/>
    </row>
    <row r="154" spans="2:4" ht="26.25" customHeight="1">
      <c r="B154" s="47"/>
      <c r="C154" s="47"/>
      <c r="D154" s="47"/>
    </row>
    <row r="155" spans="2:4" ht="26.25" customHeight="1">
      <c r="B155" s="47"/>
      <c r="C155" s="47"/>
      <c r="D155" s="47"/>
    </row>
    <row r="156" spans="2:4" ht="26.25" customHeight="1">
      <c r="B156" s="47"/>
      <c r="C156" s="47"/>
      <c r="D156" s="47"/>
    </row>
    <row r="157" spans="2:4" ht="26.25" customHeight="1">
      <c r="B157" s="47"/>
      <c r="C157" s="47"/>
      <c r="D157" s="47"/>
    </row>
    <row r="158" spans="2:4" ht="26.25" customHeight="1">
      <c r="B158" s="47"/>
      <c r="C158" s="47"/>
      <c r="D158" s="47"/>
    </row>
    <row r="159" spans="2:4" ht="26.25" customHeight="1">
      <c r="B159" s="47"/>
      <c r="C159" s="47"/>
      <c r="D159" s="47"/>
    </row>
    <row r="160" spans="2:4" ht="26.25" customHeight="1">
      <c r="B160" s="47"/>
      <c r="C160" s="47"/>
      <c r="D160" s="47"/>
    </row>
    <row r="161" spans="2:4" ht="26.25" customHeight="1">
      <c r="B161" s="47"/>
      <c r="C161" s="47"/>
      <c r="D161" s="47"/>
    </row>
    <row r="162" spans="2:4" ht="26.25" customHeight="1">
      <c r="B162" s="47"/>
      <c r="C162" s="47"/>
      <c r="D162" s="47"/>
    </row>
    <row r="163" spans="2:4" ht="26.25" customHeight="1">
      <c r="B163" s="47"/>
      <c r="C163" s="47"/>
      <c r="D163" s="47"/>
    </row>
    <row r="164" spans="2:4" ht="26.25" customHeight="1">
      <c r="B164" s="47"/>
      <c r="C164" s="47"/>
      <c r="D164" s="47"/>
    </row>
    <row r="165" spans="2:4" ht="26.25" customHeight="1">
      <c r="B165" s="47"/>
      <c r="C165" s="47"/>
      <c r="D165" s="47"/>
    </row>
    <row r="166" spans="2:4" ht="26.25" customHeight="1">
      <c r="B166" s="47"/>
      <c r="C166" s="47"/>
      <c r="D166" s="47"/>
    </row>
    <row r="167" spans="2:4" ht="26.25" customHeight="1">
      <c r="B167" s="47"/>
      <c r="C167" s="47"/>
      <c r="D167" s="47"/>
    </row>
    <row r="168" spans="2:4" ht="26.25" customHeight="1">
      <c r="B168" s="47"/>
      <c r="C168" s="47"/>
      <c r="D168" s="47"/>
    </row>
    <row r="169" spans="2:4" ht="26.25" customHeight="1">
      <c r="B169" s="47"/>
      <c r="C169" s="47"/>
      <c r="D169" s="47"/>
    </row>
    <row r="170" spans="2:4" ht="26.25" customHeight="1">
      <c r="B170" s="47"/>
      <c r="C170" s="47"/>
      <c r="D170" s="47"/>
    </row>
    <row r="171" spans="2:4" ht="26.25" customHeight="1">
      <c r="B171" s="47"/>
      <c r="C171" s="47"/>
      <c r="D171" s="47"/>
    </row>
    <row r="172" spans="2:4" ht="26.25" customHeight="1">
      <c r="B172" s="47"/>
      <c r="C172" s="47"/>
      <c r="D172" s="47"/>
    </row>
    <row r="173" spans="2:4" ht="26.25" customHeight="1">
      <c r="B173" s="47"/>
      <c r="C173" s="47"/>
      <c r="D173" s="47"/>
    </row>
    <row r="174" spans="2:4" ht="26.25" customHeight="1">
      <c r="B174" s="47"/>
      <c r="C174" s="47"/>
      <c r="D174" s="47"/>
    </row>
    <row r="175" spans="2:4" ht="26.25" customHeight="1">
      <c r="B175" s="47"/>
      <c r="C175" s="47"/>
      <c r="D175" s="47"/>
    </row>
    <row r="176" spans="2:4" ht="26.25" customHeight="1">
      <c r="B176" s="47"/>
      <c r="C176" s="47"/>
      <c r="D176" s="47"/>
    </row>
    <row r="177" spans="2:4" ht="26.25" customHeight="1">
      <c r="B177" s="47"/>
      <c r="C177" s="47"/>
      <c r="D177" s="47"/>
    </row>
    <row r="178" spans="2:4" ht="26.25" customHeight="1">
      <c r="B178" s="47"/>
      <c r="C178" s="47"/>
      <c r="D178" s="47"/>
    </row>
    <row r="179" spans="2:4" ht="26.25" customHeight="1">
      <c r="B179" s="47"/>
      <c r="C179" s="47"/>
      <c r="D179" s="47"/>
    </row>
    <row r="180" spans="2:4" ht="26.25" customHeight="1">
      <c r="B180" s="47"/>
      <c r="C180" s="47"/>
      <c r="D180" s="47"/>
    </row>
    <row r="181" spans="2:4" ht="26.25" customHeight="1">
      <c r="B181" s="47"/>
      <c r="C181" s="47"/>
      <c r="D181" s="47"/>
    </row>
    <row r="182" spans="2:4" ht="26.25" customHeight="1">
      <c r="B182" s="47"/>
      <c r="C182" s="47"/>
      <c r="D182" s="47"/>
    </row>
    <row r="183" spans="2:4" ht="26.25" customHeight="1">
      <c r="B183" s="47"/>
      <c r="C183" s="47"/>
      <c r="D183" s="47"/>
    </row>
    <row r="184" spans="2:4" ht="26.25" customHeight="1">
      <c r="B184" s="47"/>
      <c r="C184" s="47"/>
      <c r="D184" s="47"/>
    </row>
    <row r="185" spans="2:4" ht="26.25" customHeight="1">
      <c r="B185" s="47"/>
      <c r="C185" s="47"/>
      <c r="D185" s="47"/>
    </row>
    <row r="186" spans="2:4" ht="26.25" customHeight="1">
      <c r="B186" s="47"/>
      <c r="C186" s="47"/>
      <c r="D186" s="47"/>
    </row>
    <row r="187" spans="2:4" ht="26.25" customHeight="1">
      <c r="B187" s="47"/>
      <c r="C187" s="47"/>
      <c r="D187" s="47"/>
    </row>
    <row r="188" spans="2:4" ht="26.25" customHeight="1">
      <c r="B188" s="47"/>
      <c r="C188" s="47"/>
      <c r="D188" s="47"/>
    </row>
    <row r="189" spans="2:4" ht="26.25" customHeight="1">
      <c r="B189" s="47"/>
      <c r="C189" s="47"/>
      <c r="D189" s="47"/>
    </row>
    <row r="190" spans="2:4" ht="26.25" customHeight="1">
      <c r="B190" s="47"/>
      <c r="C190" s="47"/>
      <c r="D190" s="47"/>
    </row>
    <row r="191" spans="2:4" ht="26.25" customHeight="1">
      <c r="B191" s="47"/>
      <c r="C191" s="47"/>
      <c r="D191" s="47"/>
    </row>
    <row r="192" spans="2:4" ht="26.25" customHeight="1">
      <c r="B192" s="47"/>
      <c r="C192" s="47"/>
      <c r="D192" s="47"/>
    </row>
    <row r="193" spans="2:4" ht="26.25" customHeight="1">
      <c r="B193" s="47"/>
      <c r="C193" s="47"/>
      <c r="D193" s="47"/>
    </row>
    <row r="194" spans="2:4" ht="26.25" customHeight="1">
      <c r="B194" s="47"/>
      <c r="C194" s="47"/>
      <c r="D194" s="47"/>
    </row>
    <row r="195" spans="2:4" ht="26.25" customHeight="1">
      <c r="B195" s="47"/>
      <c r="C195" s="47"/>
      <c r="D195" s="47"/>
    </row>
    <row r="196" spans="2:4" ht="26.25" customHeight="1">
      <c r="B196" s="47"/>
      <c r="C196" s="47"/>
      <c r="D196" s="47"/>
    </row>
    <row r="197" spans="2:4" ht="26.25" customHeight="1">
      <c r="B197" s="47"/>
      <c r="C197" s="47"/>
      <c r="D197" s="47"/>
    </row>
    <row r="198" spans="2:4" ht="26.25" customHeight="1">
      <c r="B198" s="47"/>
      <c r="C198" s="47"/>
      <c r="D198" s="47"/>
    </row>
    <row r="199" spans="2:4" ht="26.25" customHeight="1">
      <c r="B199" s="47"/>
      <c r="C199" s="47"/>
      <c r="D199" s="47"/>
    </row>
    <row r="200" spans="2:4" ht="26.25" customHeight="1">
      <c r="B200" s="47"/>
      <c r="C200" s="47"/>
      <c r="D200" s="47"/>
    </row>
    <row r="201" spans="2:4" ht="26.25" customHeight="1">
      <c r="B201" s="47"/>
      <c r="C201" s="47"/>
      <c r="D201" s="47"/>
    </row>
    <row r="202" spans="2:4" ht="26.25" customHeight="1">
      <c r="B202" s="47"/>
      <c r="C202" s="47"/>
      <c r="D202" s="47"/>
    </row>
    <row r="203" spans="2:4" ht="26.25" customHeight="1">
      <c r="B203" s="47"/>
      <c r="C203" s="47"/>
      <c r="D203" s="47"/>
    </row>
    <row r="204" spans="2:4" ht="26.25" customHeight="1">
      <c r="B204" s="47"/>
      <c r="C204" s="47"/>
      <c r="D204" s="47"/>
    </row>
    <row r="205" spans="2:4" ht="26.25" customHeight="1">
      <c r="B205" s="47"/>
      <c r="C205" s="47"/>
      <c r="D205" s="47"/>
    </row>
    <row r="206" spans="2:4" ht="26.25" customHeight="1">
      <c r="B206" s="47"/>
      <c r="C206" s="47"/>
      <c r="D206" s="47"/>
    </row>
    <row r="207" spans="2:4" ht="26.25" customHeight="1">
      <c r="B207" s="47"/>
      <c r="C207" s="47"/>
      <c r="D207" s="47"/>
    </row>
    <row r="208" spans="2:4" ht="26.25" customHeight="1">
      <c r="B208" s="47"/>
      <c r="C208" s="47"/>
      <c r="D208" s="47"/>
    </row>
    <row r="209" spans="2:4" ht="26.25" customHeight="1">
      <c r="B209" s="47"/>
      <c r="C209" s="47"/>
      <c r="D209" s="47"/>
    </row>
    <row r="210" spans="2:4" ht="26.25" customHeight="1">
      <c r="B210" s="47"/>
      <c r="C210" s="47"/>
      <c r="D210" s="47"/>
    </row>
    <row r="211" spans="2:4" ht="26.25" customHeight="1">
      <c r="B211" s="47"/>
      <c r="C211" s="47"/>
      <c r="D211" s="47"/>
    </row>
    <row r="212" spans="2:4" ht="26.25" customHeight="1">
      <c r="B212" s="47"/>
      <c r="C212" s="47"/>
      <c r="D212" s="47"/>
    </row>
    <row r="213" spans="2:4" ht="26.25" customHeight="1">
      <c r="B213" s="47"/>
      <c r="C213" s="47"/>
      <c r="D213" s="47"/>
    </row>
    <row r="214" spans="2:4" ht="26.25" customHeight="1">
      <c r="B214" s="47"/>
      <c r="C214" s="47"/>
      <c r="D214" s="47"/>
    </row>
    <row r="215" spans="2:4" ht="26.25" customHeight="1">
      <c r="B215" s="47"/>
      <c r="C215" s="47"/>
      <c r="D215" s="47"/>
    </row>
    <row r="216" spans="2:4" ht="26.25" customHeight="1">
      <c r="B216" s="47"/>
      <c r="C216" s="47"/>
      <c r="D216" s="47"/>
    </row>
    <row r="217" spans="2:4" ht="26.25" customHeight="1">
      <c r="B217" s="47"/>
      <c r="C217" s="47"/>
      <c r="D217" s="47"/>
    </row>
    <row r="218" spans="2:4" ht="26.25" customHeight="1">
      <c r="B218" s="47"/>
      <c r="C218" s="47"/>
      <c r="D218" s="47"/>
    </row>
    <row r="219" spans="2:4" ht="26.25" customHeight="1">
      <c r="B219" s="47"/>
      <c r="C219" s="47"/>
      <c r="D219" s="47"/>
    </row>
    <row r="220" spans="2:4" ht="26.25" customHeight="1">
      <c r="B220" s="47"/>
      <c r="C220" s="47"/>
      <c r="D220" s="47"/>
    </row>
    <row r="221" spans="2:4" ht="26.25" customHeight="1">
      <c r="B221" s="47"/>
      <c r="C221" s="47"/>
      <c r="D221" s="47"/>
    </row>
    <row r="222" spans="2:4" ht="26.25" customHeight="1">
      <c r="B222" s="47"/>
      <c r="C222" s="47"/>
      <c r="D222" s="47"/>
    </row>
    <row r="223" spans="2:4" ht="26.25" customHeight="1">
      <c r="B223" s="47"/>
      <c r="C223" s="47"/>
      <c r="D223" s="47"/>
    </row>
    <row r="224" spans="2:4" ht="26.25" customHeight="1">
      <c r="B224" s="47"/>
      <c r="C224" s="47"/>
      <c r="D224" s="47"/>
    </row>
    <row r="225" spans="2:4" ht="26.25" customHeight="1">
      <c r="B225" s="47"/>
      <c r="C225" s="47"/>
      <c r="D225" s="47"/>
    </row>
    <row r="226" spans="2:4" ht="26.25" customHeight="1">
      <c r="B226" s="47"/>
      <c r="C226" s="47"/>
      <c r="D226" s="47"/>
    </row>
    <row r="227" spans="2:4" ht="26.25" customHeight="1">
      <c r="B227" s="47"/>
      <c r="C227" s="47"/>
      <c r="D227" s="47"/>
    </row>
    <row r="228" spans="2:4" ht="26.25" customHeight="1">
      <c r="B228" s="47"/>
      <c r="C228" s="47"/>
      <c r="D228" s="47"/>
    </row>
    <row r="229" spans="2:4" ht="26.25" customHeight="1">
      <c r="B229" s="47"/>
      <c r="C229" s="47"/>
      <c r="D229" s="47"/>
    </row>
    <row r="230" spans="2:4" ht="26.25" customHeight="1">
      <c r="B230" s="47"/>
      <c r="C230" s="47"/>
      <c r="D230" s="47"/>
    </row>
    <row r="231" spans="2:4" ht="26.25" customHeight="1">
      <c r="B231" s="47"/>
      <c r="C231" s="47"/>
      <c r="D231" s="47"/>
    </row>
    <row r="232" spans="2:4" ht="26.25" customHeight="1">
      <c r="B232" s="47"/>
      <c r="C232" s="47"/>
      <c r="D232" s="47"/>
    </row>
    <row r="233" spans="2:4" ht="26.25" customHeight="1">
      <c r="B233" s="47"/>
      <c r="C233" s="47"/>
      <c r="D233" s="47"/>
    </row>
    <row r="234" spans="2:4" ht="26.25" customHeight="1">
      <c r="B234" s="47"/>
      <c r="C234" s="47"/>
      <c r="D234" s="47"/>
    </row>
    <row r="235" spans="2:4" ht="26.25" customHeight="1">
      <c r="B235" s="47"/>
      <c r="C235" s="47"/>
      <c r="D235" s="47"/>
    </row>
    <row r="236" spans="2:4" ht="26.25" customHeight="1">
      <c r="B236" s="47"/>
      <c r="C236" s="47"/>
      <c r="D236" s="47"/>
    </row>
    <row r="237" spans="2:4" ht="26.25" customHeight="1">
      <c r="B237" s="47"/>
      <c r="C237" s="47"/>
      <c r="D237" s="47"/>
    </row>
    <row r="238" spans="2:4" ht="26.25" customHeight="1">
      <c r="B238" s="47"/>
      <c r="C238" s="47"/>
      <c r="D238" s="47"/>
    </row>
  </sheetData>
  <mergeCells count="3">
    <mergeCell ref="B3:D3"/>
    <mergeCell ref="B20:D20"/>
    <mergeCell ref="A3:A4"/>
  </mergeCells>
  <phoneticPr fontId="0" type="noConversion"/>
  <pageMargins left="1.3779527559055118" right="0.59055118110236227" top="0.94488188976377963" bottom="0.39370078740157483" header="0.51181102362204722" footer="0.31496062992125984"/>
  <pageSetup paperSize="9" scale="98" firstPageNumber="8" orientation="landscape" useFirstPageNumber="1" horizontalDpi="4294967292" verticalDpi="300" r:id="rId1"/>
  <headerFooter alignWithMargins="0">
    <oddHeader>&amp;C&amp;"Angsana New,ธรรมดา"&amp;16 -9-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36"/>
  <sheetViews>
    <sheetView workbookViewId="0">
      <selection activeCell="J9" sqref="J9"/>
    </sheetView>
  </sheetViews>
  <sheetFormatPr defaultRowHeight="26.25" customHeight="1"/>
  <cols>
    <col min="1" max="1" width="34.140625" style="1" customWidth="1"/>
    <col min="2" max="3" width="11.42578125" style="101" customWidth="1"/>
    <col min="4" max="5" width="11.42578125" style="2" customWidth="1"/>
    <col min="6" max="16384" width="9.140625" style="2"/>
  </cols>
  <sheetData>
    <row r="1" spans="1:5" ht="26.25" customHeight="1">
      <c r="A1" s="28" t="s">
        <v>104</v>
      </c>
      <c r="B1" s="100"/>
      <c r="C1" s="100"/>
      <c r="D1" s="34"/>
    </row>
    <row r="2" spans="1:5" s="7" customFormat="1" ht="26.25" customHeight="1">
      <c r="A2" s="17" t="s">
        <v>103</v>
      </c>
      <c r="B2" s="100"/>
      <c r="C2" s="100"/>
      <c r="D2" s="34"/>
      <c r="E2" s="11"/>
    </row>
    <row r="3" spans="1:5" s="17" customFormat="1" ht="24" customHeight="1">
      <c r="A3" s="180" t="s">
        <v>15</v>
      </c>
      <c r="B3" s="182" t="s">
        <v>11</v>
      </c>
      <c r="C3" s="182"/>
      <c r="D3" s="182"/>
      <c r="E3" s="28"/>
    </row>
    <row r="4" spans="1:5" s="17" customFormat="1" ht="26.25" customHeight="1">
      <c r="A4" s="181"/>
      <c r="B4" s="151" t="s">
        <v>0</v>
      </c>
      <c r="C4" s="151" t="s">
        <v>1</v>
      </c>
      <c r="D4" s="148" t="s">
        <v>2</v>
      </c>
      <c r="E4" s="29"/>
    </row>
    <row r="5" spans="1:5" s="17" customFormat="1" ht="24" customHeight="1">
      <c r="A5" s="123" t="s">
        <v>0</v>
      </c>
      <c r="B5" s="124">
        <f t="shared" ref="B5" si="0">B6+B7+B8+B9+B10+B14+B19</f>
        <v>997975.04000000004</v>
      </c>
      <c r="C5" s="124">
        <f>C6+C7+C8+C9+C10+C14+C19</f>
        <v>567489.32999999996</v>
      </c>
      <c r="D5" s="124">
        <f>D6+D7+D8+D9+D10+D14+D19</f>
        <v>430486.46</v>
      </c>
      <c r="E5" s="28"/>
    </row>
    <row r="6" spans="1:5" s="33" customFormat="1" ht="21" customHeight="1">
      <c r="A6" s="32" t="s">
        <v>17</v>
      </c>
      <c r="B6" s="71">
        <f>C6+D6</f>
        <v>12053.95</v>
      </c>
      <c r="C6" s="71">
        <v>3644.53</v>
      </c>
      <c r="D6" s="71">
        <v>8409.42</v>
      </c>
      <c r="E6" s="32"/>
    </row>
    <row r="7" spans="1:5" s="33" customFormat="1" ht="21" customHeight="1">
      <c r="A7" s="34" t="s">
        <v>16</v>
      </c>
      <c r="B7" s="71">
        <f>C7+D7</f>
        <v>171932.88</v>
      </c>
      <c r="C7" s="71">
        <v>85201.98</v>
      </c>
      <c r="D7" s="71">
        <v>86730.9</v>
      </c>
      <c r="E7" s="32"/>
    </row>
    <row r="8" spans="1:5" s="33" customFormat="1" ht="21" customHeight="1">
      <c r="A8" s="42" t="s">
        <v>18</v>
      </c>
      <c r="B8" s="71">
        <f>C8+D8</f>
        <v>294671.47000000003</v>
      </c>
      <c r="C8" s="71">
        <v>169447.42</v>
      </c>
      <c r="D8" s="71">
        <v>125224.05</v>
      </c>
      <c r="E8" s="32"/>
    </row>
    <row r="9" spans="1:5" s="33" customFormat="1" ht="21" customHeight="1">
      <c r="A9" s="42" t="s">
        <v>19</v>
      </c>
      <c r="B9" s="71">
        <f>C9+D9</f>
        <v>186549.27000000002</v>
      </c>
      <c r="C9" s="71">
        <v>120473</v>
      </c>
      <c r="D9" s="71">
        <v>66076.27</v>
      </c>
      <c r="E9" s="32"/>
    </row>
    <row r="10" spans="1:5" s="34" customFormat="1" ht="21" customHeight="1">
      <c r="A10" s="34" t="s">
        <v>20</v>
      </c>
      <c r="B10" s="71">
        <f>B11+B12+B13</f>
        <v>164522.83000000002</v>
      </c>
      <c r="C10" s="71">
        <f>C11+C12+C13</f>
        <v>101928.01000000001</v>
      </c>
      <c r="D10" s="71">
        <f>D11+D12+D13</f>
        <v>62594.82</v>
      </c>
      <c r="E10" s="36"/>
    </row>
    <row r="11" spans="1:5" s="34" customFormat="1" ht="21" customHeight="1">
      <c r="A11" s="43" t="s">
        <v>21</v>
      </c>
      <c r="B11" s="71">
        <f t="shared" ref="B11:B19" si="1">C11+D11</f>
        <v>116891.36</v>
      </c>
      <c r="C11" s="71">
        <v>73568.27</v>
      </c>
      <c r="D11" s="71">
        <v>43323.09</v>
      </c>
      <c r="E11" s="36"/>
    </row>
    <row r="12" spans="1:5" s="34" customFormat="1" ht="21" customHeight="1">
      <c r="A12" s="43" t="s">
        <v>22</v>
      </c>
      <c r="B12" s="71">
        <f t="shared" si="1"/>
        <v>47407.93</v>
      </c>
      <c r="C12" s="71">
        <v>28359.74</v>
      </c>
      <c r="D12" s="71">
        <v>19048.189999999999</v>
      </c>
    </row>
    <row r="13" spans="1:5" s="34" customFormat="1" ht="21" customHeight="1">
      <c r="A13" s="44" t="s">
        <v>23</v>
      </c>
      <c r="B13" s="71">
        <f>C13+D13</f>
        <v>223.54</v>
      </c>
      <c r="C13" s="71">
        <v>0</v>
      </c>
      <c r="D13" s="71">
        <v>223.54</v>
      </c>
      <c r="E13" s="36"/>
    </row>
    <row r="14" spans="1:5" s="34" customFormat="1" ht="21" customHeight="1">
      <c r="A14" s="34" t="s">
        <v>24</v>
      </c>
      <c r="B14" s="71">
        <f>B15+B16+B17</f>
        <v>168024.41999999998</v>
      </c>
      <c r="C14" s="71">
        <f>C15+C16+C17</f>
        <v>86574.170000000013</v>
      </c>
      <c r="D14" s="71">
        <v>81451</v>
      </c>
      <c r="E14" s="36"/>
    </row>
    <row r="15" spans="1:5" s="33" customFormat="1" ht="21" customHeight="1">
      <c r="A15" s="44" t="s">
        <v>25</v>
      </c>
      <c r="B15" s="71">
        <f t="shared" si="1"/>
        <v>91563.56</v>
      </c>
      <c r="C15" s="71">
        <v>48083</v>
      </c>
      <c r="D15" s="71">
        <v>43480.56</v>
      </c>
      <c r="E15" s="45"/>
    </row>
    <row r="16" spans="1:5" s="33" customFormat="1" ht="21" customHeight="1">
      <c r="A16" s="44" t="s">
        <v>26</v>
      </c>
      <c r="B16" s="71">
        <f t="shared" si="1"/>
        <v>50057.729999999996</v>
      </c>
      <c r="C16" s="71">
        <v>28001.13</v>
      </c>
      <c r="D16" s="71">
        <v>22056.6</v>
      </c>
      <c r="E16" s="32"/>
    </row>
    <row r="17" spans="1:5" s="33" customFormat="1" ht="21" customHeight="1">
      <c r="A17" s="44" t="s">
        <v>27</v>
      </c>
      <c r="B17" s="71">
        <f t="shared" si="1"/>
        <v>26403.13</v>
      </c>
      <c r="C17" s="71">
        <v>10490.04</v>
      </c>
      <c r="D17" s="71">
        <v>15913.09</v>
      </c>
      <c r="E17" s="32"/>
    </row>
    <row r="18" spans="1:5" s="33" customFormat="1" ht="21" customHeight="1">
      <c r="A18" s="43" t="s">
        <v>28</v>
      </c>
      <c r="B18" s="71">
        <f t="shared" si="1"/>
        <v>0</v>
      </c>
      <c r="C18" s="71">
        <v>0</v>
      </c>
      <c r="D18" s="71">
        <v>0</v>
      </c>
      <c r="E18" s="32"/>
    </row>
    <row r="19" spans="1:5" s="33" customFormat="1" ht="21" customHeight="1">
      <c r="A19" s="43" t="s">
        <v>29</v>
      </c>
      <c r="B19" s="71">
        <f t="shared" si="1"/>
        <v>220.22</v>
      </c>
      <c r="C19" s="71">
        <v>220.22</v>
      </c>
      <c r="D19" s="71">
        <v>0</v>
      </c>
      <c r="E19" s="32"/>
    </row>
    <row r="20" spans="1:5" s="34" customFormat="1" ht="24" customHeight="1">
      <c r="B20" s="185" t="s">
        <v>12</v>
      </c>
      <c r="C20" s="185"/>
      <c r="D20" s="185"/>
      <c r="E20" s="36"/>
    </row>
    <row r="21" spans="1:5" s="17" customFormat="1" ht="24" customHeight="1">
      <c r="A21" s="123" t="s">
        <v>0</v>
      </c>
      <c r="B21" s="126">
        <f>B22+B23+B24+B25+B26+B30+B35</f>
        <v>100.05432962331403</v>
      </c>
      <c r="C21" s="126">
        <f>SUM(C22:C26,C30,C35)</f>
        <v>99.944352814527818</v>
      </c>
      <c r="D21" s="125">
        <f>SUM(D22:D26,D30,D35)</f>
        <v>100.0593405794923</v>
      </c>
      <c r="E21" s="28"/>
    </row>
    <row r="22" spans="1:5" s="34" customFormat="1" ht="21" customHeight="1">
      <c r="A22" s="32" t="s">
        <v>17</v>
      </c>
      <c r="B22" s="127">
        <f>B6/B5*100</f>
        <v>1.2078408293658327</v>
      </c>
      <c r="C22" s="127">
        <f>C6/C5*100</f>
        <v>0.64222000438316618</v>
      </c>
      <c r="D22" s="127">
        <f>D6/D5*100</f>
        <v>1.9534691056252964</v>
      </c>
    </row>
    <row r="23" spans="1:5" s="34" customFormat="1" ht="21" customHeight="1">
      <c r="A23" s="34" t="s">
        <v>16</v>
      </c>
      <c r="B23" s="127">
        <f>B7/B5*100</f>
        <v>17.228174363960044</v>
      </c>
      <c r="C23" s="127">
        <f>C7/C5*100</f>
        <v>15.013847044489806</v>
      </c>
      <c r="D23" s="127">
        <f>D7/D5*100</f>
        <v>20.1471841878604</v>
      </c>
      <c r="E23" s="36"/>
    </row>
    <row r="24" spans="1:5" s="34" customFormat="1" ht="21" customHeight="1">
      <c r="A24" s="42" t="s">
        <v>18</v>
      </c>
      <c r="B24" s="127">
        <f>B8/B5*100</f>
        <v>29.526937868105403</v>
      </c>
      <c r="C24" s="127">
        <f>C8/C5*100</f>
        <v>29.859137615856145</v>
      </c>
      <c r="D24" s="127">
        <f>D8/D5*100</f>
        <v>29.088963680762458</v>
      </c>
    </row>
    <row r="25" spans="1:5" s="34" customFormat="1" ht="21" customHeight="1">
      <c r="A25" s="42" t="s">
        <v>19</v>
      </c>
      <c r="B25" s="127">
        <f>B9/B5*100</f>
        <v>18.692779130027141</v>
      </c>
      <c r="C25" s="127">
        <f>C9/C5*100</f>
        <v>21.229121611854801</v>
      </c>
      <c r="D25" s="127">
        <f>D9/D5*100</f>
        <v>15.34920982183737</v>
      </c>
    </row>
    <row r="26" spans="1:5" s="34" customFormat="1" ht="21" customHeight="1">
      <c r="A26" s="34" t="s">
        <v>20</v>
      </c>
      <c r="B26" s="127">
        <f>SUM(B27:B29)</f>
        <v>16.485665813846406</v>
      </c>
      <c r="C26" s="127">
        <f>SUM(C27:C29)</f>
        <v>17.961220521978802</v>
      </c>
      <c r="D26" s="127">
        <v>14.6</v>
      </c>
    </row>
    <row r="27" spans="1:5" s="34" customFormat="1" ht="21" customHeight="1">
      <c r="A27" s="43" t="s">
        <v>21</v>
      </c>
      <c r="B27" s="127">
        <f>B11/B5*100</f>
        <v>11.71285406095928</v>
      </c>
      <c r="C27" s="127">
        <f>C11/C5*100</f>
        <v>12.963815548743446</v>
      </c>
      <c r="D27" s="127">
        <f>D11/D5*100</f>
        <v>10.063752063189165</v>
      </c>
    </row>
    <row r="28" spans="1:5" s="34" customFormat="1" ht="21" customHeight="1">
      <c r="A28" s="43" t="s">
        <v>22</v>
      </c>
      <c r="B28" s="127">
        <f>B12/B5*100</f>
        <v>4.750412395083548</v>
      </c>
      <c r="C28" s="127">
        <f>C12/C5*100</f>
        <v>4.9974049732353567</v>
      </c>
      <c r="D28" s="127">
        <f>D12/D5*100</f>
        <v>4.4248058347758485</v>
      </c>
    </row>
    <row r="29" spans="1:5" s="34" customFormat="1" ht="21" customHeight="1">
      <c r="A29" s="44" t="s">
        <v>23</v>
      </c>
      <c r="B29" s="127">
        <f>B13/B5*100</f>
        <v>2.2399357803577932E-2</v>
      </c>
      <c r="C29" s="127">
        <f>C13/C5*100</f>
        <v>0</v>
      </c>
      <c r="D29" s="127">
        <f>D13/D5*100</f>
        <v>5.1927301035205611E-2</v>
      </c>
    </row>
    <row r="30" spans="1:5" s="34" customFormat="1" ht="21" customHeight="1">
      <c r="A30" s="34" t="s">
        <v>24</v>
      </c>
      <c r="B30" s="127">
        <f>SUM(B31:B33)</f>
        <v>16.890864933856459</v>
      </c>
      <c r="C30" s="127">
        <v>15.2</v>
      </c>
      <c r="D30" s="127">
        <f>SUM(D31:D33)</f>
        <v>18.920513783406797</v>
      </c>
    </row>
    <row r="31" spans="1:5" s="34" customFormat="1" ht="21" customHeight="1">
      <c r="A31" s="44" t="s">
        <v>25</v>
      </c>
      <c r="B31" s="127">
        <f>B15/B5*100</f>
        <v>9.1749348761267608</v>
      </c>
      <c r="C31" s="127">
        <f>C15/C5*100</f>
        <v>8.4729346364979232</v>
      </c>
      <c r="D31" s="127">
        <f>D15/D5*100</f>
        <v>10.100331610894335</v>
      </c>
    </row>
    <row r="32" spans="1:5" s="34" customFormat="1" ht="21" customHeight="1">
      <c r="A32" s="44" t="s">
        <v>26</v>
      </c>
      <c r="B32" s="127">
        <f>B16/B5*100</f>
        <v>5.0159300577297001</v>
      </c>
      <c r="C32" s="127">
        <f>C16/C5*100</f>
        <v>4.9342125956799929</v>
      </c>
      <c r="D32" s="127">
        <f>D16/D5*100</f>
        <v>5.1236454684312243</v>
      </c>
    </row>
    <row r="33" spans="1:4" s="34" customFormat="1" ht="21" customHeight="1">
      <c r="A33" s="44" t="s">
        <v>27</v>
      </c>
      <c r="B33" s="127">
        <v>2.7</v>
      </c>
      <c r="C33" s="127">
        <v>1.9</v>
      </c>
      <c r="D33" s="127">
        <f>D17/D5*100</f>
        <v>3.6965367040812387</v>
      </c>
    </row>
    <row r="34" spans="1:4" s="34" customFormat="1" ht="21" customHeight="1">
      <c r="A34" s="43" t="s">
        <v>28</v>
      </c>
      <c r="B34" s="127">
        <v>0</v>
      </c>
      <c r="C34" s="127">
        <v>0</v>
      </c>
      <c r="D34" s="127">
        <v>0</v>
      </c>
    </row>
    <row r="35" spans="1:4" s="34" customFormat="1" ht="21" customHeight="1">
      <c r="A35" s="46" t="s">
        <v>29</v>
      </c>
      <c r="B35" s="128">
        <f>B19/B5*100</f>
        <v>2.2066684152741933E-2</v>
      </c>
      <c r="C35" s="128">
        <f>C19/C5*100</f>
        <v>3.880601596509313E-2</v>
      </c>
      <c r="D35" s="128">
        <f>D19/D5*100</f>
        <v>0</v>
      </c>
    </row>
    <row r="36" spans="1:4" s="18" customFormat="1" ht="24" customHeight="1">
      <c r="A36" s="3" t="s">
        <v>102</v>
      </c>
      <c r="B36" s="100"/>
      <c r="C36" s="100"/>
      <c r="D36" s="34"/>
    </row>
  </sheetData>
  <mergeCells count="3">
    <mergeCell ref="B3:D3"/>
    <mergeCell ref="B20:D20"/>
    <mergeCell ref="A3:A4"/>
  </mergeCells>
  <phoneticPr fontId="0" type="noConversion"/>
  <pageMargins left="0.94488188976377963" right="0.59055118110236227" top="0.98425196850393704" bottom="0.39370078740157483" header="0.51181102362204722" footer="0.51181102362204722"/>
  <pageSetup paperSize="9" scale="98" firstPageNumber="9" orientation="landscape" useFirstPageNumber="1" horizontalDpi="300" verticalDpi="300" r:id="rId1"/>
  <headerFooter alignWithMargins="0">
    <oddHeader>&amp;C&amp;"Angsana New,ธรรมดา"&amp;16 -10-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56"/>
  <sheetViews>
    <sheetView tabSelected="1" topLeftCell="A10" workbookViewId="0">
      <selection activeCell="B17" sqref="B17:D27"/>
    </sheetView>
  </sheetViews>
  <sheetFormatPr defaultRowHeight="18" customHeight="1"/>
  <cols>
    <col min="1" max="1" width="55.140625" style="161" customWidth="1"/>
    <col min="2" max="4" width="15.85546875" style="161" customWidth="1"/>
    <col min="5" max="5" width="12.85546875" style="161" customWidth="1"/>
    <col min="6" max="6" width="12.85546875" style="162" customWidth="1"/>
    <col min="7" max="16384" width="9.140625" style="161"/>
  </cols>
  <sheetData>
    <row r="1" spans="1:7" s="154" customFormat="1" ht="24.95" customHeight="1">
      <c r="A1" s="153" t="s">
        <v>116</v>
      </c>
      <c r="B1" s="161"/>
      <c r="C1" s="161"/>
      <c r="D1" s="161"/>
      <c r="F1" s="163"/>
    </row>
    <row r="2" spans="1:7" s="154" customFormat="1" ht="24.75" customHeight="1">
      <c r="A2" s="154" t="s">
        <v>103</v>
      </c>
      <c r="B2" s="164"/>
      <c r="C2" s="164"/>
      <c r="D2" s="164"/>
      <c r="F2" s="163"/>
    </row>
    <row r="3" spans="1:7" s="154" customFormat="1" ht="24" customHeight="1">
      <c r="A3" s="188" t="s">
        <v>6</v>
      </c>
      <c r="B3" s="186" t="s">
        <v>11</v>
      </c>
      <c r="C3" s="186"/>
      <c r="D3" s="186"/>
      <c r="E3" s="153"/>
      <c r="F3" s="84"/>
    </row>
    <row r="4" spans="1:7" s="154" customFormat="1" ht="24.75" customHeight="1">
      <c r="A4" s="189"/>
      <c r="B4" s="155" t="s">
        <v>0</v>
      </c>
      <c r="C4" s="155" t="s">
        <v>1</v>
      </c>
      <c r="D4" s="155" t="s">
        <v>2</v>
      </c>
      <c r="E4" s="153"/>
      <c r="F4" s="163"/>
    </row>
    <row r="5" spans="1:7" s="154" customFormat="1" ht="24" customHeight="1">
      <c r="A5" s="156" t="s">
        <v>0</v>
      </c>
      <c r="B5" s="170">
        <v>842721.76</v>
      </c>
      <c r="C5" s="170">
        <v>470343.24</v>
      </c>
      <c r="D5" s="170">
        <v>372378.52</v>
      </c>
      <c r="E5" s="153"/>
      <c r="F5" s="84"/>
    </row>
    <row r="6" spans="1:7" s="165" customFormat="1" ht="18" customHeight="1">
      <c r="A6" s="157" t="s">
        <v>109</v>
      </c>
      <c r="B6" s="171">
        <v>16118.54</v>
      </c>
      <c r="C6" s="171">
        <v>12086.73</v>
      </c>
      <c r="D6" s="171">
        <v>4031.8</v>
      </c>
      <c r="E6" s="166"/>
      <c r="F6" s="84"/>
    </row>
    <row r="7" spans="1:7" s="165" customFormat="1" ht="18" customHeight="1">
      <c r="A7" s="158" t="s">
        <v>3</v>
      </c>
      <c r="B7" s="171">
        <v>31244.76</v>
      </c>
      <c r="C7" s="171">
        <v>12752.59</v>
      </c>
      <c r="D7" s="171">
        <v>18492.169999999998</v>
      </c>
      <c r="E7" s="166"/>
      <c r="F7" s="166"/>
    </row>
    <row r="8" spans="1:7" s="165" customFormat="1" ht="18" customHeight="1">
      <c r="A8" s="157" t="s">
        <v>110</v>
      </c>
      <c r="B8" s="171">
        <v>19098.46</v>
      </c>
      <c r="C8" s="171">
        <v>10250.75</v>
      </c>
      <c r="D8" s="171">
        <v>8847.7099999999991</v>
      </c>
      <c r="E8" s="166"/>
      <c r="F8" s="84"/>
    </row>
    <row r="9" spans="1:7" s="165" customFormat="1" ht="18" customHeight="1">
      <c r="A9" s="158" t="s">
        <v>4</v>
      </c>
      <c r="B9" s="171">
        <v>13217.18</v>
      </c>
      <c r="C9" s="171">
        <v>6127.01</v>
      </c>
      <c r="D9" s="171">
        <v>7090.17</v>
      </c>
      <c r="E9" s="166"/>
      <c r="F9" s="84"/>
    </row>
    <row r="10" spans="1:7" ht="18" customHeight="1">
      <c r="A10" s="157" t="s">
        <v>14</v>
      </c>
      <c r="B10" s="171">
        <v>173468.37</v>
      </c>
      <c r="C10" s="171">
        <v>72319.990000000005</v>
      </c>
      <c r="D10" s="171">
        <v>101148.39</v>
      </c>
      <c r="E10" s="167"/>
      <c r="F10" s="168"/>
    </row>
    <row r="11" spans="1:7" ht="18" customHeight="1">
      <c r="A11" s="157" t="s">
        <v>111</v>
      </c>
      <c r="B11" s="171">
        <v>409998.48</v>
      </c>
      <c r="C11" s="171">
        <v>230503.63</v>
      </c>
      <c r="D11" s="171">
        <v>179494.85</v>
      </c>
      <c r="E11" s="167"/>
      <c r="F11" s="84"/>
    </row>
    <row r="12" spans="1:7" ht="18" customHeight="1">
      <c r="A12" s="157" t="s">
        <v>112</v>
      </c>
      <c r="B12" s="171">
        <v>78893.38</v>
      </c>
      <c r="C12" s="171">
        <v>64804.52</v>
      </c>
      <c r="D12" s="171">
        <v>14088.86</v>
      </c>
      <c r="E12" s="167"/>
      <c r="F12" s="84"/>
    </row>
    <row r="13" spans="1:7" ht="18" customHeight="1">
      <c r="A13" s="157" t="s">
        <v>113</v>
      </c>
      <c r="B13" s="171">
        <v>25118.23</v>
      </c>
      <c r="C13" s="171">
        <v>23094.720000000001</v>
      </c>
      <c r="D13" s="171">
        <v>2023.51</v>
      </c>
      <c r="F13" s="84"/>
    </row>
    <row r="14" spans="1:7" ht="18" customHeight="1">
      <c r="A14" s="158" t="s">
        <v>114</v>
      </c>
      <c r="B14" s="171">
        <v>75434.89</v>
      </c>
      <c r="C14" s="171">
        <v>38403.300000000003</v>
      </c>
      <c r="D14" s="171">
        <v>37031.589999999997</v>
      </c>
      <c r="F14" s="168"/>
    </row>
    <row r="15" spans="1:7" ht="18" customHeight="1">
      <c r="A15" s="159" t="s">
        <v>5</v>
      </c>
      <c r="B15" s="171">
        <v>129.47999999999999</v>
      </c>
      <c r="C15" s="171" t="s">
        <v>108</v>
      </c>
      <c r="D15" s="171">
        <v>129.47999999999999</v>
      </c>
      <c r="F15" s="84"/>
    </row>
    <row r="16" spans="1:7" ht="24" customHeight="1">
      <c r="B16" s="187" t="s">
        <v>12</v>
      </c>
      <c r="C16" s="187"/>
      <c r="D16" s="187"/>
      <c r="F16" s="168"/>
      <c r="G16" s="162"/>
    </row>
    <row r="17" spans="1:10" s="154" customFormat="1" ht="24" customHeight="1">
      <c r="A17" s="156" t="s">
        <v>0</v>
      </c>
      <c r="B17" s="172">
        <v>100.00000118663128</v>
      </c>
      <c r="C17" s="172">
        <v>100</v>
      </c>
      <c r="D17" s="172">
        <v>100.00000268543954</v>
      </c>
      <c r="E17" s="153"/>
      <c r="F17" s="163"/>
      <c r="G17" s="162"/>
      <c r="H17" s="161"/>
      <c r="I17" s="161"/>
      <c r="J17" s="161"/>
    </row>
    <row r="18" spans="1:10" s="165" customFormat="1" ht="18" customHeight="1">
      <c r="A18" s="157" t="s">
        <v>115</v>
      </c>
      <c r="B18" s="173">
        <v>1.9126763737535388</v>
      </c>
      <c r="C18" s="173">
        <v>2.5697679847593853</v>
      </c>
      <c r="D18" s="173">
        <v>1.0827155121621945</v>
      </c>
      <c r="E18" s="166"/>
      <c r="F18" s="169"/>
      <c r="G18" s="162"/>
      <c r="H18" s="161"/>
      <c r="I18" s="161"/>
      <c r="J18" s="161"/>
    </row>
    <row r="19" spans="1:10" s="165" customFormat="1" ht="18" customHeight="1">
      <c r="A19" s="158" t="s">
        <v>3</v>
      </c>
      <c r="B19" s="173">
        <v>3.7076009524187437</v>
      </c>
      <c r="C19" s="173">
        <v>2.71133693767981</v>
      </c>
      <c r="D19" s="173">
        <v>4.965960442616292</v>
      </c>
      <c r="E19" s="166"/>
      <c r="F19" s="169"/>
      <c r="G19" s="162"/>
      <c r="H19" s="161"/>
      <c r="I19" s="161"/>
      <c r="J19" s="161"/>
    </row>
    <row r="20" spans="1:10" s="165" customFormat="1" ht="18" customHeight="1">
      <c r="A20" s="157" t="s">
        <v>110</v>
      </c>
      <c r="B20" s="173">
        <v>2.2662830018771554</v>
      </c>
      <c r="C20" s="173">
        <v>2.1794190132295723</v>
      </c>
      <c r="D20" s="173">
        <v>2.3759990237890194</v>
      </c>
      <c r="E20" s="166"/>
      <c r="F20" s="169"/>
      <c r="G20" s="162"/>
      <c r="H20" s="161"/>
      <c r="I20" s="161"/>
      <c r="J20" s="161"/>
    </row>
    <row r="21" spans="1:10" s="165" customFormat="1" ht="18" customHeight="1">
      <c r="A21" s="158" t="s">
        <v>4</v>
      </c>
      <c r="B21" s="173">
        <v>1.5683919209585853</v>
      </c>
      <c r="C21" s="173">
        <v>1.3026678134036751</v>
      </c>
      <c r="D21" s="173">
        <v>1.9040222835624354</v>
      </c>
      <c r="E21" s="166"/>
      <c r="F21" s="169"/>
      <c r="G21" s="162"/>
      <c r="H21" s="161"/>
      <c r="I21" s="161"/>
      <c r="J21" s="161"/>
    </row>
    <row r="22" spans="1:10" ht="18" customHeight="1">
      <c r="A22" s="157" t="s">
        <v>37</v>
      </c>
      <c r="B22" s="173">
        <v>20.584299377768527</v>
      </c>
      <c r="C22" s="173">
        <v>15.376002852725174</v>
      </c>
      <c r="D22" s="173">
        <v>27.162788551820871</v>
      </c>
      <c r="E22" s="167"/>
      <c r="G22" s="162"/>
    </row>
    <row r="23" spans="1:10" ht="18" customHeight="1">
      <c r="A23" s="157" t="s">
        <v>111</v>
      </c>
      <c r="B23" s="173">
        <v>48.6517020754276</v>
      </c>
      <c r="C23" s="173">
        <v>49.007535433059488</v>
      </c>
      <c r="D23" s="173">
        <v>48.202256671518001</v>
      </c>
      <c r="E23" s="167"/>
      <c r="G23" s="162"/>
    </row>
    <row r="24" spans="1:10" ht="18" customHeight="1">
      <c r="A24" s="157" t="s">
        <v>112</v>
      </c>
      <c r="B24" s="173">
        <v>9.3617352422465032</v>
      </c>
      <c r="C24" s="173">
        <v>13.778133603025738</v>
      </c>
      <c r="D24" s="173">
        <v>3.7834781662486869</v>
      </c>
      <c r="E24" s="167"/>
      <c r="G24" s="162"/>
    </row>
    <row r="25" spans="1:10" ht="18" customHeight="1">
      <c r="A25" s="157" t="s">
        <v>113</v>
      </c>
      <c r="B25" s="173">
        <v>2.9806077393800772</v>
      </c>
      <c r="C25" s="173">
        <v>4.91018431560747</v>
      </c>
      <c r="D25" s="173">
        <v>0.54340137556806445</v>
      </c>
      <c r="G25" s="162"/>
    </row>
    <row r="26" spans="1:10" ht="18" customHeight="1">
      <c r="A26" s="158" t="s">
        <v>114</v>
      </c>
      <c r="B26" s="173">
        <v>8.9513400009986679</v>
      </c>
      <c r="C26" s="173">
        <v>8.1649520465096952</v>
      </c>
      <c r="D26" s="173">
        <v>9.9446095870406257</v>
      </c>
      <c r="G26" s="162"/>
    </row>
    <row r="27" spans="1:10" ht="18" customHeight="1">
      <c r="A27" s="160" t="s">
        <v>5</v>
      </c>
      <c r="B27" s="174">
        <v>1.5364501801875863E-2</v>
      </c>
      <c r="C27" s="175" t="s">
        <v>108</v>
      </c>
      <c r="D27" s="174">
        <v>3.4771071113339186E-2</v>
      </c>
      <c r="G27" s="162"/>
    </row>
    <row r="28" spans="1:10" ht="24" customHeight="1">
      <c r="A28" s="161" t="s">
        <v>102</v>
      </c>
    </row>
    <row r="51" spans="1:6" ht="18" hidden="1" customHeight="1"/>
    <row r="52" spans="1:6" ht="18" hidden="1" customHeight="1"/>
    <row r="53" spans="1:6" ht="18" hidden="1" customHeight="1">
      <c r="A53" s="154" t="s">
        <v>59</v>
      </c>
      <c r="B53" s="170">
        <v>997974.83</v>
      </c>
      <c r="C53" s="170">
        <v>16813.919999999998</v>
      </c>
      <c r="D53" s="170">
        <v>36891.42</v>
      </c>
      <c r="E53" s="170">
        <v>23960.6</v>
      </c>
      <c r="F53" s="170">
        <v>15790.77</v>
      </c>
    </row>
    <row r="54" spans="1:6" ht="18" hidden="1" customHeight="1">
      <c r="A54" s="161" t="s">
        <v>60</v>
      </c>
      <c r="B54" s="171">
        <v>567489.13</v>
      </c>
      <c r="C54" s="171">
        <v>12742.73</v>
      </c>
      <c r="D54" s="171">
        <v>15112.28</v>
      </c>
      <c r="E54" s="171">
        <v>11795.13</v>
      </c>
      <c r="F54" s="171">
        <v>7170.36</v>
      </c>
    </row>
    <row r="55" spans="1:6" ht="18" hidden="1" customHeight="1">
      <c r="A55" s="161" t="s">
        <v>61</v>
      </c>
      <c r="B55" s="171">
        <v>430485.7</v>
      </c>
      <c r="C55" s="171">
        <v>4071.2</v>
      </c>
      <c r="D55" s="171">
        <v>21779.13</v>
      </c>
      <c r="E55" s="171">
        <v>12165.47</v>
      </c>
      <c r="F55" s="171">
        <v>8620.41</v>
      </c>
    </row>
    <row r="56" spans="1:6" ht="18" hidden="1" customHeight="1">
      <c r="C56" s="171">
        <v>4071</v>
      </c>
      <c r="D56" s="171">
        <v>21779</v>
      </c>
      <c r="E56" s="171">
        <v>12165</v>
      </c>
      <c r="F56" s="171">
        <v>8620</v>
      </c>
    </row>
  </sheetData>
  <mergeCells count="3">
    <mergeCell ref="B3:D3"/>
    <mergeCell ref="B16:D16"/>
    <mergeCell ref="A3:A4"/>
  </mergeCells>
  <phoneticPr fontId="0" type="noConversion"/>
  <pageMargins left="1.1100000000000001" right="0.59055118110236227" top="0.98425196850393704" bottom="0.39370078740157483" header="0.51181102362204722" footer="0.51181102362204722"/>
  <pageSetup paperSize="9" scale="98" firstPageNumber="10" orientation="portrait" useFirstPageNumber="1" horizontalDpi="4294967292" verticalDpi="300" r:id="rId1"/>
  <headerFooter alignWithMargins="0">
    <oddHeader>&amp;C&amp;"Angsana New,ธรรมดา"&amp;16 -11-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K80"/>
  <sheetViews>
    <sheetView topLeftCell="A46" workbookViewId="0">
      <selection activeCell="J9" sqref="J9"/>
    </sheetView>
  </sheetViews>
  <sheetFormatPr defaultRowHeight="14.25" customHeight="1"/>
  <cols>
    <col min="1" max="1" width="49.85546875" style="34" customWidth="1"/>
    <col min="2" max="5" width="13.5703125" style="34" customWidth="1"/>
    <col min="6" max="6" width="13.5703125" style="75" customWidth="1"/>
    <col min="7" max="7" width="13.5703125" style="134" customWidth="1"/>
    <col min="8" max="8" width="9.140625" style="134"/>
    <col min="9" max="9" width="9.140625" style="34"/>
    <col min="10" max="10" width="10" style="34" bestFit="1" customWidth="1"/>
    <col min="11" max="16384" width="9.140625" style="34"/>
  </cols>
  <sheetData>
    <row r="1" spans="1:11" s="17" customFormat="1" ht="24.95" customHeight="1">
      <c r="A1" s="28" t="s">
        <v>105</v>
      </c>
      <c r="B1" s="34"/>
      <c r="C1" s="34"/>
      <c r="D1" s="34"/>
      <c r="F1" s="85"/>
      <c r="G1" s="58"/>
      <c r="H1" s="58"/>
    </row>
    <row r="2" spans="1:11" s="17" customFormat="1" ht="21.75" customHeight="1">
      <c r="A2" s="17" t="s">
        <v>103</v>
      </c>
      <c r="B2" s="34"/>
      <c r="C2" s="34"/>
      <c r="D2" s="34"/>
      <c r="F2" s="85"/>
      <c r="G2" s="58"/>
      <c r="H2" s="58"/>
    </row>
    <row r="3" spans="1:11" s="17" customFormat="1" ht="18" customHeight="1">
      <c r="A3" s="180" t="s">
        <v>7</v>
      </c>
      <c r="B3" s="182" t="s">
        <v>11</v>
      </c>
      <c r="C3" s="182"/>
      <c r="D3" s="182"/>
      <c r="F3" s="144"/>
      <c r="G3" s="129"/>
      <c r="H3" s="130"/>
      <c r="I3" s="130"/>
    </row>
    <row r="4" spans="1:11" s="17" customFormat="1" ht="18.75" customHeight="1">
      <c r="A4" s="181"/>
      <c r="B4" s="152" t="s">
        <v>0</v>
      </c>
      <c r="C4" s="152" t="s">
        <v>1</v>
      </c>
      <c r="D4" s="152" t="s">
        <v>2</v>
      </c>
      <c r="F4" s="85"/>
    </row>
    <row r="5" spans="1:11" s="17" customFormat="1" ht="18.75" customHeight="1">
      <c r="A5" s="123" t="s">
        <v>0</v>
      </c>
      <c r="B5" s="131">
        <f>SUM(B6:B28)</f>
        <v>997974.24</v>
      </c>
      <c r="C5" s="131">
        <f>SUM(C6:C28)</f>
        <v>567489.12000000011</v>
      </c>
      <c r="D5" s="131">
        <f>SUM(D6:D28)</f>
        <v>430485.7</v>
      </c>
      <c r="E5" s="28"/>
      <c r="F5" s="84"/>
      <c r="G5" s="72"/>
      <c r="H5" s="73"/>
      <c r="I5" s="73"/>
      <c r="K5" s="132"/>
    </row>
    <row r="6" spans="1:11" s="33" customFormat="1" ht="25.5" customHeight="1">
      <c r="A6" s="51" t="s">
        <v>9</v>
      </c>
      <c r="B6" s="133">
        <f>C6+D6</f>
        <v>486291.18999999994</v>
      </c>
      <c r="C6" s="133">
        <v>280171.21999999997</v>
      </c>
      <c r="D6" s="133">
        <v>206119.97</v>
      </c>
      <c r="F6" s="84"/>
      <c r="G6" s="72"/>
      <c r="H6" s="73"/>
      <c r="I6" s="73"/>
    </row>
    <row r="7" spans="1:11" s="33" customFormat="1" ht="25.5" customHeight="1">
      <c r="A7" s="42" t="s">
        <v>80</v>
      </c>
      <c r="B7" s="133">
        <f>SUM(C7:D7)</f>
        <v>2402.8000000000002</v>
      </c>
      <c r="C7" s="133">
        <v>2402.8000000000002</v>
      </c>
      <c r="D7" s="133">
        <v>0</v>
      </c>
      <c r="F7" s="84"/>
      <c r="G7" s="72"/>
      <c r="H7" s="73"/>
      <c r="I7" s="73"/>
    </row>
    <row r="8" spans="1:11" s="33" customFormat="1" ht="25.5" customHeight="1">
      <c r="A8" s="42" t="s">
        <v>81</v>
      </c>
      <c r="B8" s="133">
        <f t="shared" ref="B8:B28" si="0">SUM(C8:D8)</f>
        <v>60913.86</v>
      </c>
      <c r="C8" s="133">
        <v>34306</v>
      </c>
      <c r="D8" s="133">
        <v>26607.86</v>
      </c>
      <c r="F8" s="84"/>
      <c r="G8" s="72"/>
      <c r="H8" s="73"/>
      <c r="I8" s="73"/>
    </row>
    <row r="9" spans="1:11" s="33" customFormat="1" ht="25.5" customHeight="1">
      <c r="A9" s="51" t="s">
        <v>82</v>
      </c>
      <c r="B9" s="133">
        <f t="shared" si="0"/>
        <v>977.17</v>
      </c>
      <c r="C9" s="133">
        <v>977.17</v>
      </c>
      <c r="D9" s="133">
        <v>0</v>
      </c>
      <c r="F9" s="84"/>
      <c r="G9" s="72"/>
      <c r="H9" s="73"/>
      <c r="I9" s="73"/>
    </row>
    <row r="10" spans="1:11" s="33" customFormat="1" ht="25.5" customHeight="1">
      <c r="A10" s="51" t="s">
        <v>79</v>
      </c>
      <c r="B10" s="133">
        <f t="shared" si="0"/>
        <v>345.24</v>
      </c>
      <c r="C10" s="133">
        <v>345.24</v>
      </c>
      <c r="D10" s="133">
        <v>0</v>
      </c>
      <c r="F10" s="84"/>
      <c r="G10" s="72"/>
      <c r="H10" s="73"/>
      <c r="I10" s="73"/>
    </row>
    <row r="11" spans="1:11" ht="25.5" customHeight="1">
      <c r="A11" s="51" t="s">
        <v>10</v>
      </c>
      <c r="B11" s="133">
        <f t="shared" si="0"/>
        <v>69444.600000000006</v>
      </c>
      <c r="C11" s="133">
        <v>61143.62</v>
      </c>
      <c r="D11" s="133">
        <v>8300.98</v>
      </c>
      <c r="F11" s="84"/>
      <c r="G11" s="72"/>
      <c r="H11" s="73"/>
      <c r="I11" s="73"/>
    </row>
    <row r="12" spans="1:11" ht="25.5" customHeight="1">
      <c r="A12" s="42" t="s">
        <v>13</v>
      </c>
      <c r="B12" s="133"/>
      <c r="C12" s="133"/>
      <c r="D12" s="133"/>
      <c r="F12" s="84"/>
      <c r="G12" s="72"/>
      <c r="H12" s="73"/>
      <c r="I12" s="73"/>
    </row>
    <row r="13" spans="1:11" ht="25.5" customHeight="1">
      <c r="A13" s="42" t="s">
        <v>30</v>
      </c>
      <c r="B13" s="133">
        <v>175625</v>
      </c>
      <c r="C13" s="133">
        <v>86698.11</v>
      </c>
      <c r="D13" s="133">
        <v>88927.47</v>
      </c>
      <c r="G13" s="72"/>
      <c r="H13" s="73"/>
      <c r="I13" s="73"/>
    </row>
    <row r="14" spans="1:11" ht="25.5" customHeight="1">
      <c r="A14" s="36" t="s">
        <v>83</v>
      </c>
      <c r="B14" s="133">
        <f t="shared" si="0"/>
        <v>16584.61</v>
      </c>
      <c r="C14" s="133">
        <v>16465.5</v>
      </c>
      <c r="D14" s="133">
        <v>119.11</v>
      </c>
      <c r="F14" s="84"/>
      <c r="G14" s="72"/>
      <c r="H14" s="73"/>
      <c r="I14" s="73"/>
    </row>
    <row r="15" spans="1:11" s="36" customFormat="1" ht="25.5" customHeight="1">
      <c r="A15" s="43" t="s">
        <v>84</v>
      </c>
      <c r="B15" s="133">
        <f t="shared" si="0"/>
        <v>60474.240000000005</v>
      </c>
      <c r="C15" s="133">
        <v>24100.98</v>
      </c>
      <c r="D15" s="133">
        <v>36373.26</v>
      </c>
      <c r="F15" s="84"/>
      <c r="G15" s="72"/>
      <c r="H15" s="73"/>
      <c r="I15" s="73"/>
    </row>
    <row r="16" spans="1:11" s="36" customFormat="1" ht="25.5" customHeight="1">
      <c r="A16" s="43" t="s">
        <v>85</v>
      </c>
      <c r="B16" s="133">
        <f t="shared" si="0"/>
        <v>2171.15</v>
      </c>
      <c r="C16" s="133">
        <v>2171.15</v>
      </c>
      <c r="D16" s="133">
        <v>0</v>
      </c>
      <c r="F16" s="84"/>
      <c r="G16" s="72"/>
      <c r="H16" s="73"/>
      <c r="I16" s="73"/>
    </row>
    <row r="17" spans="1:9" ht="25.5" customHeight="1">
      <c r="A17" s="36" t="s">
        <v>86</v>
      </c>
      <c r="B17" s="133">
        <f t="shared" si="0"/>
        <v>4362.33</v>
      </c>
      <c r="C17" s="133">
        <v>3320.4</v>
      </c>
      <c r="D17" s="133">
        <v>1041.93</v>
      </c>
      <c r="F17" s="84"/>
      <c r="G17" s="72"/>
      <c r="H17" s="73"/>
      <c r="I17" s="73"/>
    </row>
    <row r="18" spans="1:9" ht="25.5" customHeight="1">
      <c r="A18" s="36" t="s">
        <v>87</v>
      </c>
      <c r="B18" s="133">
        <f t="shared" si="0"/>
        <v>0</v>
      </c>
      <c r="C18" s="133">
        <v>0</v>
      </c>
      <c r="D18" s="133">
        <v>0</v>
      </c>
      <c r="F18" s="84"/>
      <c r="G18" s="72"/>
      <c r="H18" s="73"/>
      <c r="I18" s="73"/>
    </row>
    <row r="19" spans="1:9" ht="25.5" customHeight="1">
      <c r="A19" s="34" t="s">
        <v>88</v>
      </c>
      <c r="B19" s="133">
        <f t="shared" si="0"/>
        <v>2822.77</v>
      </c>
      <c r="C19" s="133">
        <v>1695.94</v>
      </c>
      <c r="D19" s="133">
        <v>1126.83</v>
      </c>
      <c r="F19" s="84"/>
      <c r="G19" s="72"/>
      <c r="H19" s="73"/>
      <c r="I19" s="73"/>
    </row>
    <row r="20" spans="1:9" ht="25.5" customHeight="1">
      <c r="A20" s="34" t="s">
        <v>89</v>
      </c>
      <c r="B20" s="133">
        <f t="shared" si="0"/>
        <v>11132.36</v>
      </c>
      <c r="C20" s="133">
        <v>2429.0300000000002</v>
      </c>
      <c r="D20" s="133">
        <v>8703.33</v>
      </c>
      <c r="F20" s="84"/>
      <c r="G20" s="72"/>
      <c r="H20" s="73"/>
      <c r="I20" s="73"/>
    </row>
    <row r="21" spans="1:9" ht="25.5" customHeight="1">
      <c r="A21" s="34" t="s">
        <v>90</v>
      </c>
      <c r="B21" s="133">
        <f t="shared" si="0"/>
        <v>34620.619999999995</v>
      </c>
      <c r="C21" s="133">
        <v>24418.07</v>
      </c>
      <c r="D21" s="133">
        <v>10202.549999999999</v>
      </c>
      <c r="F21" s="84"/>
      <c r="G21" s="72"/>
      <c r="H21" s="73"/>
      <c r="I21" s="73"/>
    </row>
    <row r="22" spans="1:9" ht="25.5" customHeight="1">
      <c r="A22" s="34" t="s">
        <v>91</v>
      </c>
      <c r="B22" s="133">
        <f t="shared" si="0"/>
        <v>31076.5</v>
      </c>
      <c r="C22" s="133">
        <v>14513.79</v>
      </c>
      <c r="D22" s="133">
        <v>16562.71</v>
      </c>
      <c r="F22" s="84"/>
      <c r="G22" s="72"/>
      <c r="H22" s="73"/>
      <c r="I22" s="73"/>
    </row>
    <row r="23" spans="1:9" ht="25.5" customHeight="1">
      <c r="A23" s="34" t="s">
        <v>92</v>
      </c>
      <c r="B23" s="133">
        <f t="shared" si="0"/>
        <v>11194.42</v>
      </c>
      <c r="C23" s="133">
        <v>1149.31</v>
      </c>
      <c r="D23" s="133">
        <v>10045.11</v>
      </c>
      <c r="F23" s="84"/>
      <c r="G23" s="72"/>
      <c r="H23" s="73"/>
      <c r="I23" s="73"/>
    </row>
    <row r="24" spans="1:9" ht="25.5" customHeight="1">
      <c r="A24" s="34" t="s">
        <v>93</v>
      </c>
      <c r="B24" s="133">
        <f t="shared" si="0"/>
        <v>4706.1499999999996</v>
      </c>
      <c r="C24" s="133">
        <v>3957.98</v>
      </c>
      <c r="D24" s="133">
        <v>748.17</v>
      </c>
      <c r="F24" s="84"/>
      <c r="G24" s="72"/>
      <c r="H24" s="73"/>
      <c r="I24" s="73"/>
    </row>
    <row r="25" spans="1:9" ht="25.5" customHeight="1">
      <c r="A25" s="34" t="s">
        <v>94</v>
      </c>
      <c r="B25" s="133">
        <f t="shared" si="0"/>
        <v>18315.64</v>
      </c>
      <c r="C25" s="133">
        <v>7222.81</v>
      </c>
      <c r="D25" s="133">
        <v>11092.83</v>
      </c>
      <c r="F25" s="84"/>
      <c r="G25" s="72"/>
      <c r="H25" s="73"/>
      <c r="I25" s="73"/>
    </row>
    <row r="26" spans="1:9" ht="25.5" customHeight="1">
      <c r="A26" s="34" t="s">
        <v>95</v>
      </c>
      <c r="B26" s="133">
        <f t="shared" si="0"/>
        <v>4277.6099999999997</v>
      </c>
      <c r="C26" s="133">
        <v>0</v>
      </c>
      <c r="D26" s="133">
        <v>4277.6099999999997</v>
      </c>
      <c r="F26" s="84"/>
      <c r="G26" s="72"/>
      <c r="H26" s="73"/>
      <c r="I26" s="73"/>
    </row>
    <row r="27" spans="1:9" ht="25.5" customHeight="1">
      <c r="A27" s="34" t="s">
        <v>98</v>
      </c>
      <c r="B27" s="133">
        <f t="shared" si="0"/>
        <v>0</v>
      </c>
      <c r="C27" s="133">
        <v>0</v>
      </c>
      <c r="D27" s="133">
        <v>0</v>
      </c>
      <c r="F27" s="84"/>
      <c r="G27" s="72"/>
      <c r="H27" s="73"/>
      <c r="I27" s="73"/>
    </row>
    <row r="28" spans="1:9" ht="25.5" customHeight="1">
      <c r="A28" s="36" t="s">
        <v>97</v>
      </c>
      <c r="B28" s="133">
        <f t="shared" si="0"/>
        <v>235.98</v>
      </c>
      <c r="C28" s="133">
        <v>0</v>
      </c>
      <c r="D28" s="133">
        <v>235.98</v>
      </c>
      <c r="F28" s="84"/>
      <c r="G28" s="72"/>
      <c r="H28" s="73"/>
      <c r="I28" s="73"/>
    </row>
    <row r="29" spans="1:9" ht="25.5" customHeight="1">
      <c r="B29" s="183" t="s">
        <v>12</v>
      </c>
      <c r="C29" s="183"/>
      <c r="D29" s="183"/>
    </row>
    <row r="30" spans="1:9" s="17" customFormat="1" ht="25.5" customHeight="1">
      <c r="A30" s="123" t="s">
        <v>0</v>
      </c>
      <c r="B30" s="125">
        <f>SUM(B31:B51)</f>
        <v>100.03923560191295</v>
      </c>
      <c r="C30" s="125">
        <f>SUM(C31:C51)</f>
        <v>99.942454931999379</v>
      </c>
      <c r="D30" s="125">
        <v>100</v>
      </c>
      <c r="E30" s="28"/>
      <c r="F30" s="85"/>
      <c r="G30" s="58"/>
      <c r="H30" s="58"/>
    </row>
    <row r="31" spans="1:9" s="33" customFormat="1" ht="25.5" customHeight="1">
      <c r="A31" s="51" t="s">
        <v>9</v>
      </c>
      <c r="B31" s="54">
        <f>B6/B5*100</f>
        <v>48.727829888675281</v>
      </c>
      <c r="C31" s="54">
        <f>C6/C5*100</f>
        <v>49.370324491859847</v>
      </c>
      <c r="D31" s="54">
        <f>D6/D5*100</f>
        <v>47.880793717421973</v>
      </c>
      <c r="F31" s="37"/>
      <c r="G31" s="135"/>
      <c r="H31" s="135"/>
    </row>
    <row r="32" spans="1:9" s="33" customFormat="1" ht="25.5" customHeight="1">
      <c r="A32" s="42" t="s">
        <v>80</v>
      </c>
      <c r="B32" s="54">
        <f>B7/B5*100</f>
        <v>0.24076773765222639</v>
      </c>
      <c r="C32" s="54">
        <f>C7/C5*100</f>
        <v>0.42340899857251879</v>
      </c>
      <c r="D32" s="54">
        <v>0</v>
      </c>
      <c r="F32" s="37"/>
      <c r="G32" s="135"/>
      <c r="H32" s="135"/>
    </row>
    <row r="33" spans="1:10" s="33" customFormat="1" ht="25.5" customHeight="1">
      <c r="A33" s="42" t="s">
        <v>81</v>
      </c>
      <c r="B33" s="54">
        <f>B8/B5*100</f>
        <v>6.1037507340870842</v>
      </c>
      <c r="C33" s="54">
        <f>C8/C5*100</f>
        <v>6.0452260300602756</v>
      </c>
      <c r="D33" s="54">
        <f>D8/D5*100</f>
        <v>6.18089288447909</v>
      </c>
      <c r="F33" s="37"/>
      <c r="G33" s="135"/>
      <c r="H33" s="135"/>
    </row>
    <row r="34" spans="1:10" s="33" customFormat="1" ht="25.5" customHeight="1">
      <c r="A34" s="51" t="s">
        <v>82</v>
      </c>
      <c r="B34" s="54">
        <f>B9/B5*100</f>
        <v>9.7915353005504427E-2</v>
      </c>
      <c r="C34" s="54">
        <f>C9/C5*100</f>
        <v>0.17219184748423014</v>
      </c>
      <c r="D34" s="54">
        <v>0</v>
      </c>
      <c r="F34" s="37"/>
      <c r="G34" s="135"/>
      <c r="H34" s="135"/>
    </row>
    <row r="35" spans="1:10" s="33" customFormat="1" ht="25.5" customHeight="1">
      <c r="A35" s="51" t="s">
        <v>79</v>
      </c>
      <c r="B35" s="54">
        <f>B10/B5*100</f>
        <v>3.4594079302087001E-2</v>
      </c>
      <c r="C35" s="54">
        <f>C10/C5*100</f>
        <v>6.0836408634583151E-2</v>
      </c>
      <c r="D35" s="54">
        <v>0</v>
      </c>
      <c r="F35" s="37"/>
      <c r="G35" s="135"/>
      <c r="H35" s="135"/>
    </row>
    <row r="36" spans="1:10" ht="25.5" customHeight="1">
      <c r="A36" s="51" t="s">
        <v>10</v>
      </c>
      <c r="B36" s="54">
        <f>B11/B5*100</f>
        <v>6.9585563651422513</v>
      </c>
      <c r="C36" s="54">
        <f>C11/C5*100</f>
        <v>10.774412732353351</v>
      </c>
      <c r="D36" s="54">
        <f>D11/D5*100</f>
        <v>1.9282824028765646</v>
      </c>
      <c r="G36" s="135"/>
      <c r="H36" s="135"/>
    </row>
    <row r="37" spans="1:10" ht="25.5" customHeight="1">
      <c r="A37" s="42" t="s">
        <v>13</v>
      </c>
      <c r="B37" s="54"/>
      <c r="C37" s="54"/>
      <c r="D37" s="54"/>
      <c r="G37" s="135"/>
      <c r="H37" s="135"/>
    </row>
    <row r="38" spans="1:10" ht="25.5" customHeight="1">
      <c r="A38" s="42" t="s">
        <v>30</v>
      </c>
      <c r="B38" s="54">
        <f>B13/B5*100</f>
        <v>17.598149627589585</v>
      </c>
      <c r="C38" s="54">
        <f>C13/C5*100</f>
        <v>15.277492897132545</v>
      </c>
      <c r="D38" s="54">
        <f>D13/D5*100</f>
        <v>20.657473639658647</v>
      </c>
      <c r="G38" s="135"/>
      <c r="H38" s="135"/>
    </row>
    <row r="39" spans="1:10" s="36" customFormat="1" ht="25.5" customHeight="1">
      <c r="A39" s="36" t="s">
        <v>83</v>
      </c>
      <c r="B39" s="54">
        <f>B14/B5*100</f>
        <v>1.6618274636026678</v>
      </c>
      <c r="C39" s="54">
        <f>C14/C5*100</f>
        <v>2.9014653179606329</v>
      </c>
      <c r="D39" s="54">
        <v>0</v>
      </c>
      <c r="F39" s="75"/>
      <c r="G39" s="135"/>
      <c r="H39" s="135"/>
    </row>
    <row r="40" spans="1:10" ht="25.5" customHeight="1">
      <c r="A40" s="43" t="s">
        <v>84</v>
      </c>
      <c r="B40" s="54">
        <f>B15/B5*100</f>
        <v>6.0596994968527449</v>
      </c>
      <c r="C40" s="54">
        <f>C15/C5*100</f>
        <v>4.246950144171926</v>
      </c>
      <c r="D40" s="54">
        <f>D15/D5*100</f>
        <v>8.4493538345176162</v>
      </c>
      <c r="G40" s="135"/>
      <c r="H40" s="135"/>
    </row>
    <row r="41" spans="1:10" ht="25.5" customHeight="1">
      <c r="A41" s="43" t="s">
        <v>85</v>
      </c>
      <c r="B41" s="54">
        <f>B16/B5*100</f>
        <v>0.21755571566656873</v>
      </c>
      <c r="C41" s="54">
        <f>C16/C5*100</f>
        <v>0.3825888327162994</v>
      </c>
      <c r="D41" s="54">
        <v>0</v>
      </c>
      <c r="G41" s="135"/>
      <c r="H41" s="135"/>
    </row>
    <row r="42" spans="1:10" ht="25.5" customHeight="1">
      <c r="A42" s="36" t="s">
        <v>86</v>
      </c>
      <c r="B42" s="54">
        <v>0.5</v>
      </c>
      <c r="C42" s="54">
        <f>C17/C5*100</f>
        <v>0.58510372850848658</v>
      </c>
      <c r="D42" s="54">
        <f>D17/D5*100</f>
        <v>0.24203591431724678</v>
      </c>
      <c r="G42" s="135"/>
      <c r="H42" s="135"/>
      <c r="J42" s="136"/>
    </row>
    <row r="43" spans="1:10" ht="25.5" customHeight="1">
      <c r="A43" s="36" t="s">
        <v>87</v>
      </c>
      <c r="B43" s="54">
        <f>B18/B5*100</f>
        <v>0</v>
      </c>
      <c r="C43" s="54">
        <v>0</v>
      </c>
      <c r="D43" s="54">
        <v>0</v>
      </c>
      <c r="G43" s="135"/>
      <c r="H43" s="135"/>
      <c r="J43" s="136"/>
    </row>
    <row r="44" spans="1:10" ht="25.5" customHeight="1">
      <c r="A44" s="34" t="s">
        <v>88</v>
      </c>
      <c r="B44" s="54">
        <f>B19/B5*100</f>
        <v>0.28284998618802026</v>
      </c>
      <c r="C44" s="54">
        <f>C19/C5*100</f>
        <v>0.29884978235353654</v>
      </c>
      <c r="D44" s="54">
        <f>D19/D5*100</f>
        <v>0.26175782377904766</v>
      </c>
      <c r="G44" s="135"/>
      <c r="H44" s="135"/>
      <c r="J44" s="136"/>
    </row>
    <row r="45" spans="1:10" ht="25.5" customHeight="1">
      <c r="A45" s="34" t="s">
        <v>89</v>
      </c>
      <c r="B45" s="54">
        <f>B20/B5*100</f>
        <v>1.1154957266231642</v>
      </c>
      <c r="C45" s="54">
        <f>C20/C5*100</f>
        <v>0.42803111361853063</v>
      </c>
      <c r="D45" s="54">
        <f>D20/D5*100</f>
        <v>2.0217465992482442</v>
      </c>
      <c r="G45" s="135"/>
      <c r="H45" s="135"/>
      <c r="J45" s="136"/>
    </row>
    <row r="46" spans="1:10" ht="25.5" customHeight="1">
      <c r="A46" s="34" t="s">
        <v>90</v>
      </c>
      <c r="B46" s="54">
        <f>B21/B5*100</f>
        <v>3.4690895428322879</v>
      </c>
      <c r="C46" s="54">
        <f>C21/C5*100</f>
        <v>4.3028261052828638</v>
      </c>
      <c r="D46" s="54">
        <f>D21/D5*100</f>
        <v>2.3700090386277637</v>
      </c>
      <c r="G46" s="135"/>
      <c r="H46" s="135"/>
    </row>
    <row r="47" spans="1:10" ht="25.5" customHeight="1">
      <c r="A47" s="34" t="s">
        <v>91</v>
      </c>
      <c r="B47" s="54">
        <f>B22/B5*100</f>
        <v>3.1139581318251262</v>
      </c>
      <c r="C47" s="54">
        <v>2.5</v>
      </c>
      <c r="D47" s="54">
        <f>D22/D5*100</f>
        <v>3.8474471974330391</v>
      </c>
      <c r="G47" s="135"/>
      <c r="H47" s="135"/>
    </row>
    <row r="48" spans="1:10" ht="25.5" customHeight="1">
      <c r="A48" s="34" t="s">
        <v>92</v>
      </c>
      <c r="B48" s="54">
        <f>B23/B5*100</f>
        <v>1.1217143240090046</v>
      </c>
      <c r="C48" s="54">
        <f>C23/C5*100</f>
        <v>0.20252546868211319</v>
      </c>
      <c r="D48" s="54">
        <f>D23/D5*100</f>
        <v>2.3334363952159154</v>
      </c>
      <c r="G48" s="135"/>
      <c r="H48" s="135"/>
    </row>
    <row r="49" spans="1:10" ht="25.5" customHeight="1">
      <c r="A49" s="34" t="s">
        <v>93</v>
      </c>
      <c r="B49" s="54">
        <f>B24/B5*100</f>
        <v>0.47157028822707892</v>
      </c>
      <c r="C49" s="54">
        <f>C24/C5*100</f>
        <v>0.69745478115950477</v>
      </c>
      <c r="D49" s="54">
        <f>D24/D5*100</f>
        <v>0.17379671380489525</v>
      </c>
      <c r="G49" s="135"/>
      <c r="H49" s="135"/>
    </row>
    <row r="50" spans="1:10" s="19" customFormat="1" ht="25.5" customHeight="1">
      <c r="A50" s="34" t="s">
        <v>94</v>
      </c>
      <c r="B50" s="54">
        <f>B25/B5*100</f>
        <v>1.835281840541295</v>
      </c>
      <c r="C50" s="54">
        <f>C25/C5*100</f>
        <v>1.2727662514481333</v>
      </c>
      <c r="D50" s="54">
        <f>D25/D5*100</f>
        <v>2.5768173019452214</v>
      </c>
      <c r="F50" s="86"/>
      <c r="G50" s="135"/>
      <c r="H50" s="135"/>
    </row>
    <row r="51" spans="1:10" ht="25.5" customHeight="1">
      <c r="A51" s="34" t="s">
        <v>95</v>
      </c>
      <c r="B51" s="54">
        <f>B26/B5*100</f>
        <v>0.42862930009095224</v>
      </c>
      <c r="C51" s="54">
        <v>0</v>
      </c>
      <c r="D51" s="54">
        <f>D26/D5*100</f>
        <v>0.99367063760770669</v>
      </c>
      <c r="G51" s="135"/>
      <c r="H51" s="135"/>
    </row>
    <row r="52" spans="1:10" ht="25.5" customHeight="1">
      <c r="A52" s="34" t="s">
        <v>96</v>
      </c>
      <c r="B52" s="54">
        <v>0</v>
      </c>
      <c r="C52" s="54">
        <v>0</v>
      </c>
      <c r="D52" s="54">
        <v>0</v>
      </c>
    </row>
    <row r="53" spans="1:10" ht="25.5" customHeight="1">
      <c r="A53" s="36" t="s">
        <v>97</v>
      </c>
      <c r="B53" s="54">
        <v>0</v>
      </c>
      <c r="C53" s="54">
        <v>0</v>
      </c>
      <c r="D53" s="54">
        <v>0.1</v>
      </c>
    </row>
    <row r="54" spans="1:10" s="18" customFormat="1" ht="26.25" customHeight="1">
      <c r="A54" s="34" t="s">
        <v>102</v>
      </c>
      <c r="B54" s="34"/>
      <c r="C54" s="34"/>
      <c r="D54" s="34"/>
      <c r="F54" s="87"/>
      <c r="G54" s="59"/>
      <c r="H54" s="59"/>
    </row>
    <row r="56" spans="1:10" ht="14.25" customHeight="1">
      <c r="A56" s="30"/>
      <c r="B56" s="137"/>
      <c r="C56" s="138"/>
      <c r="D56" s="137"/>
      <c r="E56" s="53"/>
      <c r="F56" s="137"/>
      <c r="G56" s="53"/>
      <c r="H56" s="75"/>
      <c r="I56" s="134"/>
      <c r="J56" s="134"/>
    </row>
    <row r="57" spans="1:10" ht="14.25" customHeight="1">
      <c r="A57" s="51"/>
      <c r="B57" s="139"/>
      <c r="C57" s="140"/>
      <c r="D57" s="139"/>
      <c r="E57" s="140"/>
      <c r="F57" s="139"/>
      <c r="G57" s="140"/>
      <c r="H57" s="75"/>
      <c r="I57" s="134"/>
      <c r="J57" s="134"/>
    </row>
    <row r="58" spans="1:10" ht="14.25" customHeight="1">
      <c r="A58" s="42"/>
      <c r="B58" s="139"/>
      <c r="C58" s="140"/>
      <c r="D58" s="139"/>
      <c r="E58" s="140"/>
      <c r="F58" s="141"/>
      <c r="G58" s="140"/>
      <c r="H58" s="75"/>
      <c r="I58" s="134"/>
      <c r="J58" s="134"/>
    </row>
    <row r="59" spans="1:10" ht="14.25" customHeight="1">
      <c r="A59" s="42"/>
      <c r="B59" s="139"/>
      <c r="C59" s="140"/>
      <c r="D59" s="139"/>
      <c r="E59" s="140"/>
      <c r="F59" s="139"/>
      <c r="G59" s="140"/>
      <c r="H59" s="75"/>
      <c r="I59" s="134"/>
      <c r="J59" s="134"/>
    </row>
    <row r="60" spans="1:10" ht="14.25" customHeight="1">
      <c r="A60" s="51"/>
      <c r="B60" s="141"/>
      <c r="C60" s="140"/>
      <c r="D60" s="141"/>
      <c r="E60" s="140"/>
      <c r="F60" s="141"/>
      <c r="G60" s="140"/>
      <c r="H60" s="75"/>
      <c r="I60" s="134"/>
      <c r="J60" s="134"/>
    </row>
    <row r="61" spans="1:10" ht="14.25" customHeight="1">
      <c r="A61" s="51"/>
      <c r="B61" s="141"/>
      <c r="C61" s="140"/>
      <c r="D61" s="141"/>
      <c r="E61" s="140"/>
      <c r="F61" s="141"/>
      <c r="G61" s="140"/>
      <c r="H61" s="75"/>
      <c r="I61" s="134"/>
      <c r="J61" s="134"/>
    </row>
    <row r="62" spans="1:10" ht="14.25" customHeight="1">
      <c r="A62" s="51"/>
      <c r="B62" s="139"/>
      <c r="C62" s="140"/>
      <c r="D62" s="139"/>
      <c r="E62" s="140"/>
      <c r="F62" s="139"/>
      <c r="G62" s="140"/>
      <c r="H62" s="75"/>
      <c r="I62" s="134"/>
      <c r="J62" s="134"/>
    </row>
    <row r="63" spans="1:10" ht="14.25" customHeight="1">
      <c r="A63" s="42"/>
      <c r="B63" s="142"/>
      <c r="C63" s="142"/>
      <c r="D63" s="142"/>
      <c r="E63" s="142"/>
      <c r="F63" s="142"/>
      <c r="G63" s="142"/>
      <c r="H63" s="75"/>
      <c r="I63" s="134"/>
      <c r="J63" s="134"/>
    </row>
    <row r="64" spans="1:10" ht="14.25" customHeight="1">
      <c r="A64" s="42"/>
      <c r="B64" s="139"/>
      <c r="C64" s="140"/>
      <c r="D64" s="139"/>
      <c r="E64" s="140"/>
      <c r="F64" s="139"/>
      <c r="G64" s="140"/>
      <c r="H64" s="75"/>
      <c r="I64" s="134"/>
      <c r="J64" s="134"/>
    </row>
    <row r="65" spans="1:10" ht="14.25" customHeight="1">
      <c r="A65" s="36"/>
      <c r="B65" s="139"/>
      <c r="C65" s="140"/>
      <c r="D65" s="139"/>
      <c r="E65" s="140"/>
      <c r="F65" s="141"/>
      <c r="G65" s="140"/>
      <c r="H65" s="75"/>
      <c r="I65" s="134"/>
      <c r="J65" s="134"/>
    </row>
    <row r="66" spans="1:10" ht="14.25" customHeight="1">
      <c r="A66" s="43"/>
      <c r="B66" s="139"/>
      <c r="C66" s="140"/>
      <c r="D66" s="139"/>
      <c r="E66" s="140"/>
      <c r="F66" s="139"/>
      <c r="G66" s="140"/>
      <c r="H66" s="75"/>
      <c r="I66" s="134"/>
      <c r="J66" s="134"/>
    </row>
    <row r="67" spans="1:10" ht="14.25" customHeight="1">
      <c r="A67" s="43"/>
      <c r="B67" s="139"/>
      <c r="C67" s="140"/>
      <c r="D67" s="139"/>
      <c r="E67" s="140"/>
      <c r="F67" s="141"/>
      <c r="G67" s="140"/>
      <c r="H67" s="75"/>
      <c r="I67" s="134"/>
      <c r="J67" s="134"/>
    </row>
    <row r="68" spans="1:10" ht="14.25" customHeight="1">
      <c r="A68" s="36"/>
      <c r="B68" s="139"/>
      <c r="C68" s="140"/>
      <c r="D68" s="139"/>
      <c r="E68" s="140"/>
      <c r="F68" s="139"/>
      <c r="G68" s="140"/>
      <c r="H68" s="75"/>
      <c r="I68" s="134"/>
      <c r="J68" s="134"/>
    </row>
    <row r="69" spans="1:10" ht="14.25" customHeight="1">
      <c r="A69" s="36"/>
      <c r="B69" s="141"/>
      <c r="C69" s="140"/>
      <c r="D69" s="141"/>
      <c r="E69" s="140"/>
      <c r="F69" s="141"/>
      <c r="G69" s="140"/>
      <c r="H69" s="75"/>
      <c r="I69" s="134"/>
      <c r="J69" s="134"/>
    </row>
    <row r="70" spans="1:10" ht="14.25" customHeight="1">
      <c r="B70" s="139"/>
      <c r="C70" s="140"/>
      <c r="D70" s="139"/>
      <c r="E70" s="140"/>
      <c r="F70" s="139"/>
      <c r="G70" s="140"/>
      <c r="H70" s="75"/>
      <c r="I70" s="134"/>
      <c r="J70" s="134"/>
    </row>
    <row r="71" spans="1:10" ht="14.25" customHeight="1">
      <c r="B71" s="139"/>
      <c r="C71" s="140"/>
      <c r="D71" s="139"/>
      <c r="E71" s="140"/>
      <c r="F71" s="139"/>
      <c r="G71" s="140"/>
      <c r="H71" s="75"/>
      <c r="I71" s="134"/>
      <c r="J71" s="134"/>
    </row>
    <row r="72" spans="1:10" ht="14.25" customHeight="1">
      <c r="B72" s="139"/>
      <c r="C72" s="140"/>
      <c r="D72" s="139"/>
      <c r="E72" s="140"/>
      <c r="F72" s="139"/>
      <c r="G72" s="140"/>
      <c r="H72" s="75"/>
      <c r="I72" s="134"/>
      <c r="J72" s="134"/>
    </row>
    <row r="73" spans="1:10" ht="14.25" customHeight="1">
      <c r="B73" s="139"/>
      <c r="C73" s="140"/>
      <c r="D73" s="139"/>
      <c r="E73" s="140"/>
      <c r="F73" s="139"/>
      <c r="G73" s="140"/>
      <c r="H73" s="75"/>
      <c r="I73" s="134"/>
      <c r="J73" s="134"/>
    </row>
    <row r="74" spans="1:10" ht="14.25" customHeight="1">
      <c r="B74" s="139"/>
      <c r="C74" s="140"/>
      <c r="D74" s="139"/>
      <c r="E74" s="140"/>
      <c r="F74" s="139"/>
      <c r="G74" s="140"/>
      <c r="H74" s="75"/>
      <c r="I74" s="134"/>
      <c r="J74" s="134"/>
    </row>
    <row r="75" spans="1:10" ht="14.25" customHeight="1">
      <c r="B75" s="139"/>
      <c r="C75" s="140"/>
      <c r="D75" s="139"/>
      <c r="E75" s="140"/>
      <c r="F75" s="141"/>
      <c r="G75" s="140"/>
      <c r="H75" s="75"/>
      <c r="I75" s="134"/>
      <c r="J75" s="134"/>
    </row>
    <row r="76" spans="1:10" ht="14.25" customHeight="1">
      <c r="B76" s="139"/>
      <c r="C76" s="140"/>
      <c r="D76" s="139"/>
      <c r="E76" s="140"/>
      <c r="F76" s="139"/>
      <c r="G76" s="140"/>
      <c r="H76" s="75"/>
      <c r="I76" s="134"/>
      <c r="J76" s="134"/>
    </row>
    <row r="77" spans="1:10" ht="14.25" customHeight="1">
      <c r="B77" s="139"/>
      <c r="C77" s="140"/>
      <c r="D77" s="141"/>
      <c r="E77" s="140"/>
      <c r="F77" s="139"/>
      <c r="G77" s="140"/>
      <c r="H77" s="75"/>
      <c r="I77" s="134"/>
      <c r="J77" s="134"/>
    </row>
    <row r="78" spans="1:10" ht="14.25" customHeight="1">
      <c r="B78" s="141"/>
      <c r="C78" s="140"/>
      <c r="D78" s="141"/>
      <c r="E78" s="140"/>
      <c r="F78" s="141"/>
      <c r="G78" s="140"/>
      <c r="H78" s="75"/>
      <c r="I78" s="134"/>
      <c r="J78" s="134"/>
    </row>
    <row r="79" spans="1:10" ht="14.25" customHeight="1">
      <c r="A79" s="36"/>
      <c r="B79" s="141"/>
      <c r="C79" s="140"/>
      <c r="D79" s="141"/>
      <c r="E79" s="140"/>
      <c r="F79" s="141"/>
      <c r="G79" s="140"/>
      <c r="H79" s="75"/>
      <c r="I79" s="134"/>
      <c r="J79" s="134"/>
    </row>
    <row r="80" spans="1:10" ht="14.25" customHeight="1">
      <c r="C80" s="143"/>
    </row>
  </sheetData>
  <mergeCells count="3">
    <mergeCell ref="B3:D3"/>
    <mergeCell ref="B29:D29"/>
    <mergeCell ref="A3:A4"/>
  </mergeCells>
  <phoneticPr fontId="0" type="noConversion"/>
  <pageMargins left="0.98425196850393704" right="0.59055118110236227" top="0.9055118110236221" bottom="0" header="0.51181102362204722" footer="0.19685039370078741"/>
  <pageSetup paperSize="9" firstPageNumber="11" orientation="portrait" useFirstPageNumber="1" horizontalDpi="300" verticalDpi="300" r:id="rId1"/>
  <headerFooter alignWithMargins="0">
    <oddHeader>&amp;C&amp;"Angsana New,ธรรมดา"&amp;16 -12-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2"/>
  <sheetViews>
    <sheetView workbookViewId="0">
      <selection activeCell="J9" sqref="J9"/>
    </sheetView>
  </sheetViews>
  <sheetFormatPr defaultRowHeight="30.75" customHeight="1"/>
  <cols>
    <col min="1" max="1" width="34.28515625" style="2" customWidth="1"/>
    <col min="2" max="5" width="16.140625" style="2" customWidth="1"/>
    <col min="6" max="6" width="16.140625" style="80" customWidth="1"/>
    <col min="7" max="7" width="16.5703125" style="2" customWidth="1"/>
    <col min="8" max="16384" width="9.140625" style="2"/>
  </cols>
  <sheetData>
    <row r="1" spans="1:9" s="7" customFormat="1" ht="24.95" customHeight="1">
      <c r="A1" s="28" t="s">
        <v>106</v>
      </c>
      <c r="B1" s="6"/>
      <c r="C1" s="6"/>
      <c r="D1" s="6"/>
      <c r="F1" s="81"/>
    </row>
    <row r="2" spans="1:9" s="1" customFormat="1" ht="20.25" customHeight="1">
      <c r="A2" s="17" t="s">
        <v>103</v>
      </c>
      <c r="B2" s="8"/>
      <c r="C2" s="8"/>
      <c r="D2" s="8"/>
      <c r="F2" s="81"/>
    </row>
    <row r="3" spans="1:9" s="17" customFormat="1" ht="24" customHeight="1">
      <c r="A3" s="180" t="s">
        <v>8</v>
      </c>
      <c r="B3" s="190" t="s">
        <v>11</v>
      </c>
      <c r="C3" s="190"/>
      <c r="D3" s="190"/>
      <c r="E3" s="28"/>
      <c r="F3" s="117"/>
      <c r="G3" s="97"/>
      <c r="H3" s="98"/>
      <c r="I3" s="98"/>
    </row>
    <row r="4" spans="1:9" s="17" customFormat="1" ht="27" customHeight="1">
      <c r="A4" s="181"/>
      <c r="B4" s="148" t="s">
        <v>0</v>
      </c>
      <c r="C4" s="148" t="s">
        <v>1</v>
      </c>
      <c r="D4" s="148" t="s">
        <v>2</v>
      </c>
      <c r="E4" s="28"/>
      <c r="F4" s="81"/>
    </row>
    <row r="5" spans="1:9" s="17" customFormat="1" ht="24" customHeight="1">
      <c r="A5" s="123" t="s">
        <v>0</v>
      </c>
      <c r="B5" s="145">
        <v>997975</v>
      </c>
      <c r="C5" s="146">
        <v>567489</v>
      </c>
      <c r="D5" s="146">
        <f>SUM(D6:D11)</f>
        <v>430486</v>
      </c>
      <c r="E5" s="28"/>
      <c r="F5" s="117"/>
      <c r="G5" s="114"/>
      <c r="H5" s="115"/>
      <c r="I5" s="115"/>
    </row>
    <row r="6" spans="1:9" s="33" customFormat="1" ht="24.95" customHeight="1">
      <c r="A6" s="48" t="s">
        <v>31</v>
      </c>
      <c r="B6" s="89">
        <v>36071</v>
      </c>
      <c r="C6" s="89">
        <v>25325</v>
      </c>
      <c r="D6" s="89">
        <v>10746</v>
      </c>
      <c r="E6" s="32"/>
      <c r="F6" s="117"/>
      <c r="G6" s="114"/>
      <c r="H6" s="115"/>
      <c r="I6" s="115"/>
    </row>
    <row r="7" spans="1:9" s="33" customFormat="1" ht="24.95" customHeight="1">
      <c r="A7" s="48" t="s">
        <v>32</v>
      </c>
      <c r="B7" s="89">
        <v>79230</v>
      </c>
      <c r="C7" s="89">
        <v>44833</v>
      </c>
      <c r="D7" s="89">
        <v>34397</v>
      </c>
      <c r="E7" s="32"/>
      <c r="F7" s="117"/>
      <c r="G7" s="114"/>
      <c r="H7" s="115"/>
      <c r="I7" s="115"/>
    </row>
    <row r="8" spans="1:9" s="33" customFormat="1" ht="24.95" customHeight="1">
      <c r="A8" s="48" t="s">
        <v>33</v>
      </c>
      <c r="B8" s="89">
        <v>315715</v>
      </c>
      <c r="C8" s="89">
        <v>193481</v>
      </c>
      <c r="D8" s="89">
        <v>122234</v>
      </c>
      <c r="E8" s="32"/>
      <c r="F8" s="117"/>
      <c r="G8" s="114"/>
      <c r="H8" s="115"/>
      <c r="I8" s="115"/>
    </row>
    <row r="9" spans="1:9" s="33" customFormat="1" ht="24.95" customHeight="1">
      <c r="A9" s="48" t="s">
        <v>34</v>
      </c>
      <c r="B9" s="89">
        <v>376764</v>
      </c>
      <c r="C9" s="89">
        <v>231034</v>
      </c>
      <c r="D9" s="89">
        <v>145730</v>
      </c>
      <c r="E9" s="32"/>
      <c r="F9" s="117"/>
      <c r="G9" s="114"/>
      <c r="H9" s="115"/>
      <c r="I9" s="115"/>
    </row>
    <row r="10" spans="1:9" s="34" customFormat="1" ht="24.95" customHeight="1">
      <c r="A10" s="48" t="s">
        <v>35</v>
      </c>
      <c r="B10" s="89">
        <v>188195</v>
      </c>
      <c r="C10" s="89">
        <v>72816</v>
      </c>
      <c r="D10" s="89">
        <v>115379</v>
      </c>
      <c r="E10" s="36"/>
      <c r="F10" s="118"/>
      <c r="G10" s="114"/>
      <c r="H10" s="115"/>
      <c r="I10" s="115"/>
    </row>
    <row r="11" spans="1:9" s="34" customFormat="1" ht="24.95" customHeight="1">
      <c r="A11" s="41" t="s">
        <v>36</v>
      </c>
      <c r="B11" s="89">
        <v>2000</v>
      </c>
      <c r="C11" s="90">
        <v>0</v>
      </c>
      <c r="D11" s="89">
        <v>2000</v>
      </c>
      <c r="E11" s="56"/>
      <c r="F11" s="117"/>
      <c r="G11" s="114"/>
      <c r="H11" s="115"/>
      <c r="I11" s="115"/>
    </row>
    <row r="12" spans="1:9" s="34" customFormat="1" ht="24" customHeight="1">
      <c r="B12" s="191" t="s">
        <v>12</v>
      </c>
      <c r="C12" s="191"/>
      <c r="D12" s="191"/>
      <c r="E12" s="36"/>
      <c r="F12" s="116"/>
      <c r="G12" s="36"/>
      <c r="H12" s="36"/>
      <c r="I12" s="36"/>
    </row>
    <row r="13" spans="1:9" s="17" customFormat="1" ht="24" customHeight="1">
      <c r="A13" s="123" t="s">
        <v>0</v>
      </c>
      <c r="B13" s="125">
        <f>SUM(B14:B19)</f>
        <v>99.999999999999986</v>
      </c>
      <c r="C13" s="125">
        <f>SUM(C14:C19)</f>
        <v>99.999999999999986</v>
      </c>
      <c r="D13" s="125">
        <f>SUM(D14:D19)</f>
        <v>99.947563451540816</v>
      </c>
      <c r="E13" s="28"/>
      <c r="F13" s="81"/>
    </row>
    <row r="14" spans="1:9" s="33" customFormat="1" ht="24.95" customHeight="1">
      <c r="A14" s="48" t="s">
        <v>31</v>
      </c>
      <c r="B14" s="52">
        <f>B6/B5*100</f>
        <v>3.6144191988777274</v>
      </c>
      <c r="C14" s="52">
        <f>C6/C5*100</f>
        <v>4.4626415666206745</v>
      </c>
      <c r="D14" s="52">
        <f>D6/D5*100</f>
        <v>2.4962484261973676</v>
      </c>
      <c r="E14" s="32"/>
      <c r="F14" s="82"/>
    </row>
    <row r="15" spans="1:9" s="33" customFormat="1" ht="24.95" customHeight="1">
      <c r="A15" s="48" t="s">
        <v>32</v>
      </c>
      <c r="B15" s="52">
        <f>B7/B5*100</f>
        <v>7.939076630176106</v>
      </c>
      <c r="C15" s="52">
        <f>C7/C5*100</f>
        <v>7.9002412381561582</v>
      </c>
      <c r="D15" s="52">
        <f>D7/D5*100</f>
        <v>7.9902714606282208</v>
      </c>
      <c r="E15" s="32"/>
      <c r="F15" s="82"/>
    </row>
    <row r="16" spans="1:9" s="33" customFormat="1" ht="24.95" customHeight="1">
      <c r="A16" s="48" t="s">
        <v>33</v>
      </c>
      <c r="B16" s="52">
        <f>B8/B5*100</f>
        <v>31.635562013076481</v>
      </c>
      <c r="C16" s="52">
        <f>C8/C5*100</f>
        <v>34.094229139243225</v>
      </c>
      <c r="D16" s="52">
        <f>D8/D5*100</f>
        <v>28.39441933070994</v>
      </c>
      <c r="E16" s="32"/>
      <c r="F16" s="82"/>
    </row>
    <row r="17" spans="1:6" s="33" customFormat="1" ht="24.95" customHeight="1">
      <c r="A17" s="48" t="s">
        <v>34</v>
      </c>
      <c r="B17" s="52">
        <f>B9/B5*100</f>
        <v>37.752849520278566</v>
      </c>
      <c r="C17" s="52">
        <f>C9/C5*100</f>
        <v>40.711626128435967</v>
      </c>
      <c r="D17" s="52">
        <v>33.799999999999997</v>
      </c>
      <c r="E17" s="32"/>
      <c r="F17" s="82"/>
    </row>
    <row r="18" spans="1:6" s="34" customFormat="1" ht="24.95" customHeight="1">
      <c r="A18" s="48" t="s">
        <v>35</v>
      </c>
      <c r="B18" s="52">
        <f>B10/B5*100</f>
        <v>18.857686815801998</v>
      </c>
      <c r="C18" s="52">
        <f>C10/C5*100</f>
        <v>12.831261927543968</v>
      </c>
      <c r="D18" s="52">
        <f>D10/D5*100</f>
        <v>26.80203305101676</v>
      </c>
      <c r="E18" s="36"/>
      <c r="F18" s="80"/>
    </row>
    <row r="19" spans="1:6" s="34" customFormat="1" ht="24.95" customHeight="1">
      <c r="A19" s="49" t="s">
        <v>36</v>
      </c>
      <c r="B19" s="50">
        <f>B11/B5*100</f>
        <v>0.20040582178912297</v>
      </c>
      <c r="C19" s="50">
        <f>C11/C5*100</f>
        <v>0</v>
      </c>
      <c r="D19" s="50">
        <f>D11/D5*100</f>
        <v>0.46459118298852925</v>
      </c>
      <c r="E19" s="36"/>
      <c r="F19" s="80"/>
    </row>
    <row r="20" spans="1:6" s="18" customFormat="1" ht="18.75" customHeight="1">
      <c r="A20" s="3" t="s">
        <v>102</v>
      </c>
      <c r="B20" s="34"/>
      <c r="C20" s="34"/>
      <c r="D20" s="34"/>
      <c r="F20" s="83"/>
    </row>
    <row r="21" spans="1:6" ht="30.75" customHeight="1">
      <c r="A21" s="4"/>
      <c r="B21" s="10"/>
      <c r="C21" s="10"/>
      <c r="D21" s="10"/>
    </row>
    <row r="22" spans="1:6" ht="30.75" customHeight="1">
      <c r="A22" s="9"/>
      <c r="B22" s="10"/>
      <c r="C22" s="10"/>
      <c r="D22" s="10"/>
    </row>
  </sheetData>
  <mergeCells count="3">
    <mergeCell ref="B3:D3"/>
    <mergeCell ref="B12:D12"/>
    <mergeCell ref="A3:A4"/>
  </mergeCells>
  <phoneticPr fontId="0" type="noConversion"/>
  <pageMargins left="0.78740157480314965" right="0.23622047244094491" top="0.98425196850393704" bottom="0.78740157480314965" header="0.51181102362204722" footer="0.51181102362204722"/>
  <pageSetup paperSize="9" scale="98" firstPageNumber="12" orientation="landscape" useFirstPageNumber="1" horizontalDpi="4294967292" verticalDpi="300" r:id="rId1"/>
  <headerFooter alignWithMargins="0">
    <oddHeader>&amp;C&amp;"Angsana New,ธรรมดา"&amp;16 -13-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J9" sqref="J9"/>
    </sheetView>
  </sheetViews>
  <sheetFormatPr defaultRowHeight="30.75" customHeight="1"/>
  <cols>
    <col min="1" max="1" width="36.28515625" style="2" customWidth="1"/>
    <col min="2" max="7" width="12.42578125" style="2" customWidth="1"/>
    <col min="8" max="16384" width="9.140625" style="2"/>
  </cols>
  <sheetData>
    <row r="1" spans="1:9" s="7" customFormat="1" ht="24.95" customHeight="1">
      <c r="A1" s="28" t="s">
        <v>107</v>
      </c>
      <c r="B1" s="6"/>
      <c r="C1" s="6"/>
      <c r="D1" s="6"/>
    </row>
    <row r="2" spans="1:9" ht="24.95" customHeight="1">
      <c r="A2" s="17" t="s">
        <v>103</v>
      </c>
    </row>
    <row r="3" spans="1:9" s="17" customFormat="1" ht="24" customHeight="1">
      <c r="A3" s="180" t="s">
        <v>38</v>
      </c>
      <c r="B3" s="190" t="s">
        <v>11</v>
      </c>
      <c r="C3" s="190"/>
      <c r="D3" s="190"/>
      <c r="E3" s="28"/>
      <c r="F3" s="119"/>
      <c r="G3" s="97"/>
      <c r="H3" s="98"/>
      <c r="I3" s="98"/>
    </row>
    <row r="4" spans="1:9" s="17" customFormat="1" ht="23.25" customHeight="1">
      <c r="A4" s="181"/>
      <c r="B4" s="148" t="s">
        <v>0</v>
      </c>
      <c r="C4" s="148" t="s">
        <v>1</v>
      </c>
      <c r="D4" s="148" t="s">
        <v>2</v>
      </c>
      <c r="E4" s="28"/>
    </row>
    <row r="5" spans="1:9" s="17" customFormat="1" ht="30" customHeight="1">
      <c r="A5" s="123" t="s">
        <v>0</v>
      </c>
      <c r="B5" s="145">
        <v>997975</v>
      </c>
      <c r="C5" s="146">
        <v>567489</v>
      </c>
      <c r="D5" s="146">
        <v>430486</v>
      </c>
      <c r="E5" s="28"/>
      <c r="F5" s="119"/>
      <c r="G5" s="120"/>
      <c r="H5" s="121"/>
      <c r="I5" s="121"/>
    </row>
    <row r="6" spans="1:9" s="33" customFormat="1" ht="30.75" customHeight="1">
      <c r="A6" s="31" t="s">
        <v>63</v>
      </c>
      <c r="B6" s="89">
        <v>72571</v>
      </c>
      <c r="C6" s="89">
        <v>51162</v>
      </c>
      <c r="D6" s="89">
        <v>21409</v>
      </c>
      <c r="E6" s="57"/>
      <c r="F6" s="122"/>
      <c r="G6" s="120"/>
      <c r="H6" s="121"/>
      <c r="I6" s="121"/>
    </row>
    <row r="7" spans="1:9" s="34" customFormat="1" ht="30.75" customHeight="1">
      <c r="A7" s="34" t="s">
        <v>39</v>
      </c>
      <c r="B7" s="89">
        <v>74255</v>
      </c>
      <c r="C7" s="89">
        <v>28432</v>
      </c>
      <c r="D7" s="89">
        <v>45823</v>
      </c>
      <c r="F7" s="119"/>
      <c r="G7" s="120"/>
      <c r="H7" s="121"/>
      <c r="I7" s="121"/>
    </row>
    <row r="8" spans="1:9" s="33" customFormat="1" ht="30.75" customHeight="1">
      <c r="A8" s="35" t="s">
        <v>40</v>
      </c>
      <c r="B8" s="89">
        <v>126022</v>
      </c>
      <c r="C8" s="89">
        <v>70447</v>
      </c>
      <c r="D8" s="89">
        <v>55575</v>
      </c>
      <c r="E8" s="32"/>
      <c r="F8" s="119"/>
      <c r="G8" s="120"/>
      <c r="H8" s="121"/>
      <c r="I8" s="121"/>
    </row>
    <row r="9" spans="1:9" s="33" customFormat="1" ht="30.75" customHeight="1">
      <c r="A9" s="31" t="s">
        <v>41</v>
      </c>
      <c r="B9" s="89">
        <v>142836</v>
      </c>
      <c r="C9" s="89">
        <v>76471</v>
      </c>
      <c r="D9" s="89">
        <v>66365</v>
      </c>
      <c r="E9" s="32"/>
      <c r="F9" s="119"/>
      <c r="G9" s="120"/>
      <c r="H9" s="121"/>
      <c r="I9" s="121"/>
    </row>
    <row r="10" spans="1:9" s="33" customFormat="1" ht="30.75" customHeight="1">
      <c r="A10" s="31" t="s">
        <v>42</v>
      </c>
      <c r="B10" s="89">
        <v>74621</v>
      </c>
      <c r="C10" s="89">
        <v>48566</v>
      </c>
      <c r="D10" s="89">
        <v>26055</v>
      </c>
      <c r="E10" s="32"/>
      <c r="F10" s="119"/>
      <c r="G10" s="120"/>
      <c r="H10" s="121"/>
      <c r="I10" s="121"/>
    </row>
    <row r="11" spans="1:9" s="34" customFormat="1" ht="30.75" customHeight="1">
      <c r="A11" s="31" t="s">
        <v>43</v>
      </c>
      <c r="B11" s="89">
        <v>75395</v>
      </c>
      <c r="C11" s="89">
        <v>42724</v>
      </c>
      <c r="D11" s="89">
        <v>32671</v>
      </c>
      <c r="E11" s="36"/>
      <c r="F11" s="119"/>
      <c r="G11" s="120"/>
      <c r="H11" s="121"/>
      <c r="I11" s="121"/>
    </row>
    <row r="12" spans="1:9" s="34" customFormat="1" ht="30.75" customHeight="1">
      <c r="A12" s="31" t="s">
        <v>44</v>
      </c>
      <c r="B12" s="89">
        <v>251619</v>
      </c>
      <c r="C12" s="89">
        <v>150962</v>
      </c>
      <c r="D12" s="89">
        <v>100658</v>
      </c>
      <c r="E12" s="36"/>
      <c r="F12" s="119"/>
      <c r="G12" s="120"/>
      <c r="H12" s="121"/>
      <c r="I12" s="121"/>
    </row>
    <row r="13" spans="1:9" s="34" customFormat="1" ht="30.75" customHeight="1">
      <c r="A13" s="37" t="s">
        <v>45</v>
      </c>
      <c r="B13" s="89">
        <v>180655</v>
      </c>
      <c r="C13" s="89">
        <v>98725</v>
      </c>
      <c r="D13" s="89">
        <v>81930</v>
      </c>
      <c r="E13" s="36"/>
      <c r="F13" s="122"/>
      <c r="G13" s="120"/>
      <c r="H13" s="121"/>
      <c r="I13" s="121"/>
    </row>
    <row r="14" spans="1:9" s="34" customFormat="1" ht="24" customHeight="1">
      <c r="B14" s="183" t="s">
        <v>12</v>
      </c>
      <c r="C14" s="183"/>
      <c r="D14" s="183"/>
      <c r="E14" s="36"/>
      <c r="G14" s="38"/>
    </row>
    <row r="15" spans="1:9" s="17" customFormat="1" ht="27.75" customHeight="1">
      <c r="A15" s="123" t="s">
        <v>0</v>
      </c>
      <c r="B15" s="125">
        <f>SUM(B16:B23)</f>
        <v>99.999899797089085</v>
      </c>
      <c r="C15" s="125">
        <f>SUM(C16:C23)</f>
        <v>100</v>
      </c>
      <c r="D15" s="125">
        <f>SUM(D16:D23)</f>
        <v>100</v>
      </c>
      <c r="E15" s="28"/>
    </row>
    <row r="16" spans="1:9" s="33" customFormat="1" ht="30.75" customHeight="1">
      <c r="A16" s="31" t="s">
        <v>63</v>
      </c>
      <c r="B16" s="52">
        <f>B6/B5*100</f>
        <v>7.2718254465292214</v>
      </c>
      <c r="C16" s="52">
        <f>C6/C5*100</f>
        <v>9.0155051463552596</v>
      </c>
      <c r="D16" s="52">
        <f>D6/D5*100</f>
        <v>4.973216318300711</v>
      </c>
      <c r="E16" s="32"/>
    </row>
    <row r="17" spans="1:5" s="33" customFormat="1" ht="30.75" customHeight="1">
      <c r="A17" s="34" t="s">
        <v>39</v>
      </c>
      <c r="B17" s="52">
        <f>B7/B5*100</f>
        <v>7.4405671484756635</v>
      </c>
      <c r="C17" s="52">
        <f>C7/C5*100</f>
        <v>5.0101411657318469</v>
      </c>
      <c r="D17" s="52">
        <f>D7/D5*100</f>
        <v>10.644480889041688</v>
      </c>
      <c r="E17" s="32"/>
    </row>
    <row r="18" spans="1:5" s="33" customFormat="1" ht="30.75" customHeight="1">
      <c r="A18" s="35" t="s">
        <v>40</v>
      </c>
      <c r="B18" s="52">
        <f>B8/B5*100</f>
        <v>12.627771236754429</v>
      </c>
      <c r="C18" s="52">
        <f>C8/C5*100</f>
        <v>12.413808902022771</v>
      </c>
      <c r="D18" s="52">
        <f>D8/D5*100</f>
        <v>12.909827497293758</v>
      </c>
      <c r="E18" s="32"/>
    </row>
    <row r="19" spans="1:5" s="33" customFormat="1" ht="30.75" customHeight="1">
      <c r="A19" s="31" t="s">
        <v>41</v>
      </c>
      <c r="B19" s="52">
        <f>B9/B5*100</f>
        <v>14.312582980535584</v>
      </c>
      <c r="C19" s="52">
        <f>C9/C5*100</f>
        <v>13.475327275066123</v>
      </c>
      <c r="D19" s="52">
        <f>D9/D5*100</f>
        <v>15.416296929516871</v>
      </c>
      <c r="E19" s="32"/>
    </row>
    <row r="20" spans="1:5" s="34" customFormat="1" ht="30.75" customHeight="1">
      <c r="A20" s="31" t="s">
        <v>42</v>
      </c>
      <c r="B20" s="52">
        <f>B10/B5*100</f>
        <v>7.4772414138630729</v>
      </c>
      <c r="C20" s="52">
        <f>C10/C5*100</f>
        <v>8.558051345488634</v>
      </c>
      <c r="D20" s="52">
        <f>D10/D5*100</f>
        <v>6.0524616363830646</v>
      </c>
      <c r="E20" s="36"/>
    </row>
    <row r="21" spans="1:5" s="34" customFormat="1" ht="30.75" customHeight="1">
      <c r="A21" s="31" t="s">
        <v>43</v>
      </c>
      <c r="B21" s="52">
        <f>B11/B5*100</f>
        <v>7.5547984668954626</v>
      </c>
      <c r="C21" s="52">
        <f>C11/C5*100</f>
        <v>7.5286040786693667</v>
      </c>
      <c r="D21" s="52">
        <f>D11/D5*100</f>
        <v>7.5893292697091193</v>
      </c>
      <c r="E21" s="36"/>
    </row>
    <row r="22" spans="1:5" s="34" customFormat="1" ht="30.75" customHeight="1">
      <c r="A22" s="31" t="s">
        <v>44</v>
      </c>
      <c r="B22" s="52">
        <f>B12/B5*100</f>
        <v>25.212956236378663</v>
      </c>
      <c r="C22" s="52">
        <f>C12/C5*100</f>
        <v>26.6017491087933</v>
      </c>
      <c r="D22" s="52">
        <f>D12/D5*100</f>
        <v>23.382409648629686</v>
      </c>
      <c r="E22" s="36"/>
    </row>
    <row r="23" spans="1:5" s="34" customFormat="1" ht="30.75" customHeight="1">
      <c r="A23" s="39" t="s">
        <v>45</v>
      </c>
      <c r="B23" s="50">
        <f>B13/B5*100</f>
        <v>18.102156867657005</v>
      </c>
      <c r="C23" s="50">
        <f>C13/C5*100</f>
        <v>17.396812977872699</v>
      </c>
      <c r="D23" s="50">
        <f>D13/D5*100</f>
        <v>19.031977811125099</v>
      </c>
    </row>
    <row r="24" spans="1:5" ht="24" customHeight="1">
      <c r="A24" s="5" t="s">
        <v>46</v>
      </c>
    </row>
    <row r="25" spans="1:5" s="18" customFormat="1" ht="22.5" customHeight="1">
      <c r="A25" s="3" t="s">
        <v>102</v>
      </c>
    </row>
  </sheetData>
  <mergeCells count="3">
    <mergeCell ref="B3:D3"/>
    <mergeCell ref="B14:D14"/>
    <mergeCell ref="A3:A4"/>
  </mergeCells>
  <phoneticPr fontId="0" type="noConversion"/>
  <pageMargins left="0.78740157480314965" right="0.19685039370078741" top="0.98425196850393704" bottom="0.78740157480314965" header="0.51181102362204722" footer="0.51181102362204722"/>
  <pageSetup paperSize="9" scale="99" firstPageNumber="13" orientation="portrait" useFirstPageNumber="1" horizontalDpi="4294967292" verticalDpi="300" r:id="rId1"/>
  <headerFooter alignWithMargins="0">
    <oddHeader>&amp;C&amp;"Angsana New,ธรรมดา"&amp;16 -14-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2</vt:i4>
      </vt:variant>
    </vt:vector>
  </HeadingPairs>
  <TitlesOfParts>
    <vt:vector size="10" baseType="lpstr">
      <vt:lpstr>ตารางสถิติ</vt:lpstr>
      <vt:lpstr>ตารางที่1</vt:lpstr>
      <vt:lpstr>ตารางที่2</vt:lpstr>
      <vt:lpstr>ตารางที่3</vt:lpstr>
      <vt:lpstr>ตารางที่4</vt:lpstr>
      <vt:lpstr>ตารางที่5</vt:lpstr>
      <vt:lpstr>ตารางที่6</vt:lpstr>
      <vt:lpstr>ตารางที่7</vt:lpstr>
      <vt:lpstr>ตารางที่7!Print_Area</vt:lpstr>
      <vt:lpstr>ตารางสถิติ!Print_Area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AUAN</cp:lastModifiedBy>
  <cp:lastPrinted>2014-07-15T03:12:50Z</cp:lastPrinted>
  <dcterms:created xsi:type="dcterms:W3CDTF">2000-11-20T04:06:35Z</dcterms:created>
  <dcterms:modified xsi:type="dcterms:W3CDTF">2015-09-30T03:53:42Z</dcterms:modified>
</cp:coreProperties>
</file>