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C28" i="1"/>
  <c r="D28"/>
  <c r="E28"/>
  <c r="F28"/>
  <c r="G28"/>
  <c r="H28"/>
  <c r="I28"/>
  <c r="J28"/>
  <c r="K28"/>
  <c r="C27"/>
  <c r="D27"/>
  <c r="E27"/>
  <c r="F27"/>
  <c r="G27"/>
  <c r="H27"/>
  <c r="I27"/>
  <c r="J27"/>
  <c r="K27"/>
  <c r="L27"/>
  <c r="C26"/>
  <c r="D26"/>
  <c r="E26"/>
  <c r="F26"/>
  <c r="G26"/>
  <c r="H26"/>
  <c r="I26"/>
  <c r="J26"/>
  <c r="K26"/>
  <c r="L26"/>
  <c r="C25"/>
  <c r="D25"/>
  <c r="E25"/>
  <c r="F25"/>
  <c r="H25"/>
  <c r="I25"/>
  <c r="J25"/>
  <c r="K25"/>
  <c r="L25"/>
  <c r="C24"/>
  <c r="D24"/>
  <c r="E24"/>
  <c r="F24"/>
  <c r="G24"/>
  <c r="H24"/>
  <c r="I24"/>
  <c r="J24"/>
  <c r="K24"/>
  <c r="L24"/>
  <c r="C23"/>
  <c r="D23"/>
  <c r="E23"/>
  <c r="F23"/>
  <c r="G23"/>
  <c r="H23"/>
  <c r="I23"/>
  <c r="J23"/>
  <c r="K23"/>
  <c r="L23"/>
  <c r="C22"/>
  <c r="D22"/>
  <c r="E22"/>
  <c r="F22"/>
  <c r="G22"/>
  <c r="H22"/>
  <c r="I22"/>
  <c r="J22"/>
  <c r="K22"/>
  <c r="L22"/>
  <c r="C21"/>
  <c r="D21"/>
  <c r="E21"/>
  <c r="F21"/>
  <c r="G21"/>
  <c r="H21"/>
  <c r="I21"/>
  <c r="J21"/>
  <c r="K21"/>
  <c r="L21"/>
  <c r="C20"/>
  <c r="D20"/>
  <c r="E20"/>
  <c r="F20"/>
  <c r="G20"/>
  <c r="H20"/>
  <c r="I20"/>
  <c r="J20"/>
  <c r="K20"/>
  <c r="L20"/>
  <c r="M27"/>
  <c r="L29"/>
  <c r="B29"/>
  <c r="B28"/>
  <c r="B27"/>
  <c r="B26"/>
  <c r="B25"/>
  <c r="B23"/>
  <c r="B22"/>
  <c r="B21"/>
  <c r="B20"/>
  <c r="H5"/>
  <c r="C5" s="1"/>
  <c r="I5"/>
  <c r="D5" s="1"/>
  <c r="J5"/>
  <c r="E5" s="1"/>
  <c r="K5"/>
  <c r="F5" s="1"/>
  <c r="M5"/>
  <c r="L5" s="1"/>
  <c r="N5"/>
  <c r="O5"/>
  <c r="P5"/>
  <c r="C6"/>
  <c r="D6"/>
  <c r="E6"/>
  <c r="F6"/>
  <c r="C7"/>
  <c r="B7" s="1"/>
  <c r="D7"/>
  <c r="E7"/>
  <c r="F7"/>
  <c r="G7"/>
  <c r="L7"/>
  <c r="C8"/>
  <c r="B8" s="1"/>
  <c r="D8"/>
  <c r="E8"/>
  <c r="F8"/>
  <c r="G8"/>
  <c r="L8"/>
  <c r="C9"/>
  <c r="B9" s="1"/>
  <c r="D9"/>
  <c r="E9"/>
  <c r="F9"/>
  <c r="G9"/>
  <c r="L9"/>
  <c r="C10"/>
  <c r="B10" s="1"/>
  <c r="D10"/>
  <c r="E10"/>
  <c r="F10"/>
  <c r="G10"/>
  <c r="L10"/>
  <c r="C11"/>
  <c r="B11" s="1"/>
  <c r="D11"/>
  <c r="E11"/>
  <c r="F11"/>
  <c r="G11"/>
  <c r="L11"/>
  <c r="C12"/>
  <c r="B12" s="1"/>
  <c r="D12"/>
  <c r="E12"/>
  <c r="F12"/>
  <c r="G12"/>
  <c r="L12"/>
  <c r="C13"/>
  <c r="B13" s="1"/>
  <c r="D13"/>
  <c r="E13"/>
  <c r="F13"/>
  <c r="G13"/>
  <c r="L13"/>
  <c r="C14"/>
  <c r="B14" s="1"/>
  <c r="D14"/>
  <c r="E14"/>
  <c r="F14"/>
  <c r="G14"/>
  <c r="L14"/>
  <c r="C15"/>
  <c r="B15" s="1"/>
  <c r="D15"/>
  <c r="E15"/>
  <c r="F15"/>
  <c r="G15"/>
  <c r="L15"/>
  <c r="C16"/>
  <c r="I18"/>
  <c r="J18"/>
  <c r="K18"/>
  <c r="M20"/>
  <c r="N20"/>
  <c r="O20"/>
  <c r="P20"/>
  <c r="M21"/>
  <c r="N21"/>
  <c r="O21"/>
  <c r="P21"/>
  <c r="M22"/>
  <c r="N22"/>
  <c r="O22"/>
  <c r="P22"/>
  <c r="M23"/>
  <c r="N23"/>
  <c r="P23"/>
  <c r="M24"/>
  <c r="N24"/>
  <c r="O24"/>
  <c r="P24"/>
  <c r="M25"/>
  <c r="N25"/>
  <c r="O25"/>
  <c r="P25"/>
  <c r="M26"/>
  <c r="N26"/>
  <c r="O26"/>
  <c r="P26"/>
  <c r="O27"/>
  <c r="P27"/>
  <c r="M28"/>
  <c r="N28"/>
  <c r="O28"/>
  <c r="P28"/>
  <c r="H29"/>
  <c r="I29"/>
  <c r="M29"/>
  <c r="N29"/>
  <c r="B5" l="1"/>
  <c r="C29"/>
  <c r="G5"/>
</calcChain>
</file>

<file path=xl/sharedStrings.xml><?xml version="1.0" encoding="utf-8"?>
<sst xmlns="http://schemas.openxmlformats.org/spreadsheetml/2006/main" count="51" uniqueCount="22">
  <si>
    <t xml:space="preserve"> -</t>
  </si>
  <si>
    <t>10. คนงานซึ่งมิได้จำแนกไว้ในหมวดอื่น</t>
  </si>
  <si>
    <t>9. อาชีพขั้นพื้นฐานต่างๆ ในด้านการขาย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</si>
  <si>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</si>
  <si>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และธุรกิจอื่นๆที่เกี่ยวข้อง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</si>
  <si>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</si>
  <si>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</si>
  <si>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</si>
  <si>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</si>
  <si>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</si>
  <si>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</si>
  <si>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</si>
  <si>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>ร้อยละ</t>
  </si>
  <si>
    <t xml:space="preserve">5. พนักงานบริการและพนักงานในร้านค้า และตลาด </t>
  </si>
  <si>
    <t xml:space="preserve">3. ผู้ประกอบวิชาชีพด้านเทคนิคสาขาต่างๆ  และอาชีพที่เกี่ยวข้อง </t>
  </si>
  <si>
    <t>1. ผู้บัญญัติกฎหมาย ข้าราชการระดับอาวุโส และผู้จัดการ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</si>
  <si>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</si>
  <si>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</si>
  <si>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</si>
  <si>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</si>
  <si>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</si>
  <si>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 จำแนกตามอาชีพและเพศ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</si>
</sst>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.0__"/>
    <numFmt numFmtId="189" formatCode="#,##0.0"/>
    <numFmt numFmtId="190" formatCode="#,##0__"/>
  </numFmts>
  <fonts count="9">
    <font>
      <sz val="14"/>
      <name val="Cordia New"/>
      <family val="2"/>
    </font>
    <font>
      <sz val="14"/>
      <name val="Cordia New"/>
      <family val="2"/>
    </font>
    <font>
      <sz val="14"/>
      <name val="Angsana New"/>
      <family val="1"/>
    </font>
    <font>
      <sz val="11"/>
      <name val="Angsana New"/>
      <family val="1"/>
    </font>
    <font>
      <sz val="12"/>
      <name val="Angsana New"/>
      <family val="1"/>
    </font>
    <font>
      <b/>
      <sz val="12"/>
      <name val="Angsana New"/>
      <family val="1"/>
    </font>
    <font>
      <b/>
      <sz val="14"/>
      <name val="Angsana New"/>
      <family val="1"/>
    </font>
    <font>
      <b/>
      <sz val="11"/>
      <name val="Angsana New"/>
      <family val="1"/>
    </font>
    <font>
      <b/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3" fillId="0" borderId="0" xfId="0" applyNumberFormat="1" applyFont="1"/>
    <xf numFmtId="0" fontId="5" fillId="0" borderId="0" xfId="0" applyFont="1"/>
    <xf numFmtId="41" fontId="4" fillId="0" borderId="1" xfId="0" applyNumberFormat="1" applyFont="1" applyBorder="1" applyAlignment="1">
      <alignment horizontal="right"/>
    </xf>
    <xf numFmtId="0" fontId="4" fillId="0" borderId="1" xfId="0" quotePrefix="1" applyFont="1" applyBorder="1" applyAlignment="1" applyProtection="1">
      <alignment horizontal="left" vertical="center"/>
    </xf>
    <xf numFmtId="188" fontId="4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9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87" fontId="6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41" fontId="4" fillId="0" borderId="0" xfId="0" applyNumberFormat="1" applyFont="1" applyAlignment="1">
      <alignment horizontal="right"/>
    </xf>
    <xf numFmtId="0" fontId="4" fillId="0" borderId="0" xfId="0" quotePrefix="1" applyFont="1" applyBorder="1" applyAlignment="1" applyProtection="1">
      <alignment horizontal="left" vertical="center"/>
    </xf>
    <xf numFmtId="3" fontId="4" fillId="0" borderId="0" xfId="0" applyNumberFormat="1" applyFont="1" applyAlignment="1"/>
    <xf numFmtId="3" fontId="4" fillId="0" borderId="0" xfId="1" applyNumberFormat="1" applyFont="1" applyAlignment="1">
      <alignment horizontal="right"/>
    </xf>
    <xf numFmtId="3" fontId="4" fillId="0" borderId="0" xfId="1" applyNumberFormat="1" applyFont="1" applyAlignment="1"/>
    <xf numFmtId="3" fontId="4" fillId="0" borderId="0" xfId="1" applyNumberFormat="1" applyFont="1" applyAlignment="1">
      <alignment vertical="center"/>
    </xf>
    <xf numFmtId="190" fontId="5" fillId="0" borderId="0" xfId="0" applyNumberFormat="1" applyFont="1" applyAlignment="1"/>
    <xf numFmtId="3" fontId="5" fillId="0" borderId="0" xfId="1" applyNumberFormat="1" applyFont="1" applyAlignment="1"/>
    <xf numFmtId="0" fontId="6" fillId="0" borderId="0" xfId="0" applyFont="1"/>
    <xf numFmtId="0" fontId="7" fillId="0" borderId="0" xfId="0" applyFont="1"/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6" fillId="2" borderId="3" xfId="0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90" fontId="2" fillId="0" borderId="0" xfId="0" applyNumberFormat="1" applyFont="1"/>
    <xf numFmtId="3" fontId="6" fillId="0" borderId="0" xfId="1" applyNumberFormat="1" applyFont="1"/>
    <xf numFmtId="3" fontId="6" fillId="0" borderId="0" xfId="0" applyNumberFormat="1" applyFont="1"/>
    <xf numFmtId="3" fontId="2" fillId="0" borderId="0" xfId="1" applyNumberFormat="1" applyFont="1"/>
    <xf numFmtId="3" fontId="2" fillId="0" borderId="0" xfId="1" applyNumberFormat="1" applyFont="1" applyAlignment="1">
      <alignment vertical="center"/>
    </xf>
    <xf numFmtId="3" fontId="2" fillId="0" borderId="0" xfId="0" applyNumberFormat="1" applyFont="1"/>
    <xf numFmtId="41" fontId="2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88" fontId="6" fillId="0" borderId="0" xfId="0" applyNumberFormat="1" applyFont="1" applyAlignment="1">
      <alignment horizontal="right" vertical="center"/>
    </xf>
    <xf numFmtId="189" fontId="6" fillId="0" borderId="0" xfId="0" applyNumberFormat="1" applyFont="1" applyAlignment="1">
      <alignment horizontal="right" vertical="center"/>
    </xf>
    <xf numFmtId="41" fontId="2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Border="1" applyAlignment="1">
      <alignment horizontal="right" vertical="center"/>
    </xf>
    <xf numFmtId="190" fontId="6" fillId="0" borderId="0" xfId="0" applyNumberFormat="1" applyFont="1" applyAlignment="1">
      <alignment horizontal="right" vertical="center"/>
    </xf>
    <xf numFmtId="190" fontId="6" fillId="0" borderId="0" xfId="0" applyNumberFormat="1" applyFont="1"/>
    <xf numFmtId="0" fontId="6" fillId="0" borderId="0" xfId="0" applyFont="1" applyAlignment="1">
      <alignment horizontal="right" vertical="center"/>
    </xf>
    <xf numFmtId="0" fontId="2" fillId="0" borderId="0" xfId="0" quotePrefix="1" applyFont="1" applyBorder="1" applyAlignment="1" applyProtection="1">
      <alignment horizontal="right" vertical="center"/>
    </xf>
    <xf numFmtId="0" fontId="2" fillId="0" borderId="0" xfId="0" applyFont="1" applyAlignment="1">
      <alignment horizontal="right"/>
    </xf>
    <xf numFmtId="188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190" fontId="2" fillId="0" borderId="0" xfId="0" applyNumberFormat="1" applyFont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showGridLines="0" tabSelected="1" workbookViewId="0">
      <selection activeCell="A3" sqref="A3"/>
    </sheetView>
  </sheetViews>
  <sheetFormatPr defaultRowHeight="18" customHeight="1"/>
  <cols>
    <col min="1" max="1" width="55" style="3" customWidth="1"/>
    <col min="2" max="2" width="10.7109375" style="56" customWidth="1"/>
    <col min="3" max="6" width="7.7109375" style="2" hidden="1" customWidth="1"/>
    <col min="7" max="7" width="10.7109375" style="2" customWidth="1"/>
    <col min="8" max="11" width="7.7109375" style="2" hidden="1" customWidth="1"/>
    <col min="12" max="12" width="10.7109375" style="2" customWidth="1"/>
    <col min="13" max="16" width="7.7109375" style="2" hidden="1" customWidth="1"/>
    <col min="17" max="16384" width="9.140625" style="1"/>
  </cols>
  <sheetData>
    <row r="1" spans="1:16" s="33" customFormat="1" ht="22.5" customHeight="1">
      <c r="A1" s="5" t="s">
        <v>21</v>
      </c>
      <c r="B1" s="4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7"/>
      <c r="O1" s="27"/>
      <c r="P1" s="27"/>
    </row>
    <row r="2" spans="1:16" s="26" customFormat="1" ht="7.5" customHeight="1">
      <c r="A2" s="17"/>
      <c r="B2" s="48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27"/>
      <c r="O2" s="27"/>
      <c r="P2" s="27"/>
    </row>
    <row r="3" spans="1:16" s="26" customFormat="1" ht="32.25" customHeight="1">
      <c r="A3" s="31" t="s">
        <v>20</v>
      </c>
      <c r="B3" s="34" t="s">
        <v>19</v>
      </c>
      <c r="C3" s="34" t="s">
        <v>19</v>
      </c>
      <c r="D3" s="34"/>
      <c r="E3" s="34"/>
      <c r="F3" s="34"/>
      <c r="G3" s="34" t="s">
        <v>18</v>
      </c>
      <c r="H3" s="34" t="s">
        <v>18</v>
      </c>
      <c r="I3" s="34"/>
      <c r="J3" s="34"/>
      <c r="K3" s="34"/>
      <c r="L3" s="34" t="s">
        <v>17</v>
      </c>
      <c r="M3" s="30" t="s">
        <v>17</v>
      </c>
      <c r="N3" s="27"/>
      <c r="O3" s="27"/>
      <c r="P3" s="27"/>
    </row>
    <row r="4" spans="1:16" s="26" customFormat="1" ht="21" customHeight="1">
      <c r="A4" s="29"/>
      <c r="B4" s="49"/>
      <c r="H4" s="35" t="s">
        <v>16</v>
      </c>
      <c r="I4" s="36"/>
      <c r="J4" s="36"/>
      <c r="K4" s="36"/>
      <c r="L4" s="36"/>
      <c r="M4" s="28"/>
      <c r="N4" s="27"/>
      <c r="O4" s="27"/>
      <c r="P4" s="27"/>
    </row>
    <row r="5" spans="1:16" s="12" customFormat="1" ht="21" customHeight="1">
      <c r="A5" s="15" t="s">
        <v>11</v>
      </c>
      <c r="B5" s="50">
        <f>SUM(C5:F5)</f>
        <v>1118434</v>
      </c>
      <c r="C5" s="37">
        <f t="shared" ref="C5:C15" si="0">SUM(H5,M5)</f>
        <v>317619</v>
      </c>
      <c r="D5" s="37">
        <f t="shared" ref="D5:D15" si="1">SUM(I5,N5)</f>
        <v>335127</v>
      </c>
      <c r="E5" s="37">
        <f t="shared" ref="E5:E15" si="2">SUM(J5,O5)</f>
        <v>227062</v>
      </c>
      <c r="F5" s="37">
        <f t="shared" ref="F5:F15" si="3">SUM(K5,P5)</f>
        <v>238626</v>
      </c>
      <c r="G5" s="51">
        <f>SUM(H5:K5)</f>
        <v>621643</v>
      </c>
      <c r="H5" s="38">
        <f>SUM(H7:H15)</f>
        <v>179798</v>
      </c>
      <c r="I5" s="38">
        <f>SUM(I7:I15)</f>
        <v>192645</v>
      </c>
      <c r="J5" s="38">
        <f>SUM(J7:J15)</f>
        <v>123375</v>
      </c>
      <c r="K5" s="38">
        <f>SUM(K7:K15)</f>
        <v>125825</v>
      </c>
      <c r="L5" s="38">
        <f>SUM(M5:P5)</f>
        <v>496791</v>
      </c>
      <c r="M5" s="25">
        <f>SUM(M7:M15)</f>
        <v>137821</v>
      </c>
      <c r="N5" s="25">
        <f>SUM(N7:N15)</f>
        <v>142482</v>
      </c>
      <c r="O5" s="25">
        <f>SUM(O7:O15)</f>
        <v>103687</v>
      </c>
      <c r="P5" s="25">
        <f>SUM(P7:P15)</f>
        <v>112801</v>
      </c>
    </row>
    <row r="6" spans="1:16" s="12" customFormat="1" ht="8.25" customHeight="1">
      <c r="A6" s="15"/>
      <c r="B6" s="52"/>
      <c r="C6" s="37">
        <f t="shared" si="0"/>
        <v>0</v>
      </c>
      <c r="D6" s="37">
        <f t="shared" si="1"/>
        <v>0</v>
      </c>
      <c r="E6" s="37">
        <f t="shared" si="2"/>
        <v>0</v>
      </c>
      <c r="F6" s="37">
        <f t="shared" si="3"/>
        <v>0</v>
      </c>
      <c r="G6" s="51"/>
      <c r="H6" s="39"/>
      <c r="I6" s="39"/>
      <c r="J6" s="39"/>
      <c r="K6" s="39"/>
      <c r="L6" s="39"/>
      <c r="M6" s="24"/>
      <c r="N6" s="24"/>
      <c r="O6" s="24"/>
      <c r="P6" s="24"/>
    </row>
    <row r="7" spans="1:16" s="11" customFormat="1" ht="21" customHeight="1">
      <c r="A7" s="10" t="s">
        <v>15</v>
      </c>
      <c r="B7" s="57">
        <f t="shared" ref="B7:B15" si="4">SUM(C7:F7)</f>
        <v>28356</v>
      </c>
      <c r="C7" s="37">
        <f t="shared" si="0"/>
        <v>19488</v>
      </c>
      <c r="D7" s="37">
        <f t="shared" si="1"/>
        <v>3516</v>
      </c>
      <c r="E7" s="37">
        <f t="shared" si="2"/>
        <v>3126</v>
      </c>
      <c r="F7" s="37">
        <f t="shared" si="3"/>
        <v>2226</v>
      </c>
      <c r="G7" s="37">
        <f t="shared" ref="G7:G15" si="5">SUM(H7:K7)</f>
        <v>23396</v>
      </c>
      <c r="H7" s="40">
        <v>16638</v>
      </c>
      <c r="I7" s="40">
        <v>2347</v>
      </c>
      <c r="J7" s="40">
        <v>2313</v>
      </c>
      <c r="K7" s="40">
        <v>2098</v>
      </c>
      <c r="L7" s="40">
        <f t="shared" ref="L7:L15" si="6">SUM(M7:P7)</f>
        <v>4960</v>
      </c>
      <c r="M7" s="23">
        <v>2850</v>
      </c>
      <c r="N7" s="23">
        <v>1169</v>
      </c>
      <c r="O7" s="23">
        <v>813</v>
      </c>
      <c r="P7" s="23">
        <v>128</v>
      </c>
    </row>
    <row r="8" spans="1:16" s="11" customFormat="1" ht="21" customHeight="1">
      <c r="A8" s="9" t="s">
        <v>9</v>
      </c>
      <c r="B8" s="57">
        <f t="shared" si="4"/>
        <v>43372</v>
      </c>
      <c r="C8" s="37">
        <f t="shared" si="0"/>
        <v>10179</v>
      </c>
      <c r="D8" s="37">
        <f t="shared" si="1"/>
        <v>14624</v>
      </c>
      <c r="E8" s="37">
        <f t="shared" si="2"/>
        <v>7423</v>
      </c>
      <c r="F8" s="37">
        <f t="shared" si="3"/>
        <v>11146</v>
      </c>
      <c r="G8" s="37">
        <f t="shared" si="5"/>
        <v>21736</v>
      </c>
      <c r="H8" s="40">
        <v>6006</v>
      </c>
      <c r="I8" s="40">
        <v>6763</v>
      </c>
      <c r="J8" s="40">
        <v>3247</v>
      </c>
      <c r="K8" s="40">
        <v>5720</v>
      </c>
      <c r="L8" s="40">
        <f t="shared" si="6"/>
        <v>21636</v>
      </c>
      <c r="M8" s="22">
        <v>4173</v>
      </c>
      <c r="N8" s="22">
        <v>7861</v>
      </c>
      <c r="O8" s="22">
        <v>4176</v>
      </c>
      <c r="P8" s="22">
        <v>5426</v>
      </c>
    </row>
    <row r="9" spans="1:16" s="11" customFormat="1" ht="21" customHeight="1">
      <c r="A9" s="10" t="s">
        <v>14</v>
      </c>
      <c r="B9" s="57">
        <f t="shared" si="4"/>
        <v>14805</v>
      </c>
      <c r="C9" s="37">
        <f t="shared" si="0"/>
        <v>3535</v>
      </c>
      <c r="D9" s="37">
        <f t="shared" si="1"/>
        <v>5359</v>
      </c>
      <c r="E9" s="37">
        <f t="shared" si="2"/>
        <v>2471</v>
      </c>
      <c r="F9" s="37">
        <f t="shared" si="3"/>
        <v>3440</v>
      </c>
      <c r="G9" s="37">
        <f t="shared" si="5"/>
        <v>9988</v>
      </c>
      <c r="H9" s="41">
        <v>2675</v>
      </c>
      <c r="I9" s="41">
        <v>3133</v>
      </c>
      <c r="J9" s="41">
        <v>2084</v>
      </c>
      <c r="K9" s="41">
        <v>2096</v>
      </c>
      <c r="L9" s="40">
        <f t="shared" si="6"/>
        <v>4817</v>
      </c>
      <c r="M9" s="22">
        <v>860</v>
      </c>
      <c r="N9" s="22">
        <v>2226</v>
      </c>
      <c r="O9" s="22">
        <v>387</v>
      </c>
      <c r="P9" s="22">
        <v>1344</v>
      </c>
    </row>
    <row r="10" spans="1:16" ht="21" customHeight="1">
      <c r="A10" s="9" t="s">
        <v>7</v>
      </c>
      <c r="B10" s="57">
        <f t="shared" si="4"/>
        <v>17524</v>
      </c>
      <c r="C10" s="37">
        <f t="shared" si="0"/>
        <v>3934</v>
      </c>
      <c r="D10" s="37">
        <f t="shared" si="1"/>
        <v>5199</v>
      </c>
      <c r="E10" s="37">
        <f t="shared" si="2"/>
        <v>3144</v>
      </c>
      <c r="F10" s="37">
        <f t="shared" si="3"/>
        <v>5247</v>
      </c>
      <c r="G10" s="37">
        <f t="shared" si="5"/>
        <v>7350</v>
      </c>
      <c r="H10" s="42">
        <v>1556</v>
      </c>
      <c r="I10" s="42">
        <v>2023</v>
      </c>
      <c r="J10" s="42">
        <v>1836</v>
      </c>
      <c r="K10" s="42">
        <v>1935</v>
      </c>
      <c r="L10" s="40">
        <f t="shared" si="6"/>
        <v>10174</v>
      </c>
      <c r="M10" s="20">
        <v>2378</v>
      </c>
      <c r="N10" s="20">
        <v>3176</v>
      </c>
      <c r="O10" s="20">
        <v>1308</v>
      </c>
      <c r="P10" s="20">
        <v>3312</v>
      </c>
    </row>
    <row r="11" spans="1:16" ht="21" customHeight="1">
      <c r="A11" s="10" t="s">
        <v>13</v>
      </c>
      <c r="B11" s="57">
        <f t="shared" si="4"/>
        <v>121223</v>
      </c>
      <c r="C11" s="37">
        <f t="shared" si="0"/>
        <v>34213</v>
      </c>
      <c r="D11" s="37">
        <f t="shared" si="1"/>
        <v>39332</v>
      </c>
      <c r="E11" s="37">
        <f t="shared" si="2"/>
        <v>20681</v>
      </c>
      <c r="F11" s="37">
        <f t="shared" si="3"/>
        <v>26997</v>
      </c>
      <c r="G11" s="37">
        <f t="shared" si="5"/>
        <v>45377</v>
      </c>
      <c r="H11" s="40">
        <v>13390</v>
      </c>
      <c r="I11" s="40">
        <v>15625</v>
      </c>
      <c r="J11" s="40">
        <v>6578</v>
      </c>
      <c r="K11" s="40">
        <v>9784</v>
      </c>
      <c r="L11" s="40">
        <f t="shared" si="6"/>
        <v>75846</v>
      </c>
      <c r="M11" s="22">
        <v>20823</v>
      </c>
      <c r="N11" s="22">
        <v>23707</v>
      </c>
      <c r="O11" s="22">
        <v>14103</v>
      </c>
      <c r="P11" s="22">
        <v>17213</v>
      </c>
    </row>
    <row r="12" spans="1:16" ht="21" customHeight="1">
      <c r="A12" s="10" t="s">
        <v>5</v>
      </c>
      <c r="B12" s="57">
        <f t="shared" si="4"/>
        <v>637913</v>
      </c>
      <c r="C12" s="37">
        <f t="shared" si="0"/>
        <v>147254</v>
      </c>
      <c r="D12" s="37">
        <f t="shared" si="1"/>
        <v>181894</v>
      </c>
      <c r="E12" s="37">
        <f t="shared" si="2"/>
        <v>160740</v>
      </c>
      <c r="F12" s="37">
        <f t="shared" si="3"/>
        <v>148025</v>
      </c>
      <c r="G12" s="37">
        <f t="shared" si="5"/>
        <v>350334</v>
      </c>
      <c r="H12" s="40">
        <v>80979</v>
      </c>
      <c r="I12" s="40">
        <v>104534</v>
      </c>
      <c r="J12" s="40">
        <v>85880</v>
      </c>
      <c r="K12" s="40">
        <v>78941</v>
      </c>
      <c r="L12" s="40">
        <f t="shared" si="6"/>
        <v>287579</v>
      </c>
      <c r="M12" s="22">
        <v>66275</v>
      </c>
      <c r="N12" s="22">
        <v>77360</v>
      </c>
      <c r="O12" s="22">
        <v>74860</v>
      </c>
      <c r="P12" s="22">
        <v>69084</v>
      </c>
    </row>
    <row r="13" spans="1:16" ht="21" customHeight="1">
      <c r="A13" s="10" t="s">
        <v>4</v>
      </c>
      <c r="B13" s="57">
        <f t="shared" si="4"/>
        <v>152905</v>
      </c>
      <c r="C13" s="37">
        <f t="shared" si="0"/>
        <v>66919</v>
      </c>
      <c r="D13" s="37">
        <f t="shared" si="1"/>
        <v>49084</v>
      </c>
      <c r="E13" s="37">
        <f t="shared" si="2"/>
        <v>18209</v>
      </c>
      <c r="F13" s="37">
        <f t="shared" si="3"/>
        <v>18693</v>
      </c>
      <c r="G13" s="37">
        <f t="shared" si="5"/>
        <v>91411</v>
      </c>
      <c r="H13" s="42">
        <v>35315</v>
      </c>
      <c r="I13" s="42">
        <v>32949</v>
      </c>
      <c r="J13" s="42">
        <v>13002</v>
      </c>
      <c r="K13" s="42">
        <v>10145</v>
      </c>
      <c r="L13" s="40">
        <f t="shared" si="6"/>
        <v>61494</v>
      </c>
      <c r="M13" s="20">
        <v>31604</v>
      </c>
      <c r="N13" s="20">
        <v>16135</v>
      </c>
      <c r="O13" s="20">
        <v>5207</v>
      </c>
      <c r="P13" s="20">
        <v>8548</v>
      </c>
    </row>
    <row r="14" spans="1:16" ht="21" customHeight="1">
      <c r="A14" s="10" t="s">
        <v>3</v>
      </c>
      <c r="B14" s="57">
        <f t="shared" si="4"/>
        <v>21530</v>
      </c>
      <c r="C14" s="37">
        <f t="shared" si="0"/>
        <v>4856</v>
      </c>
      <c r="D14" s="37">
        <f t="shared" si="1"/>
        <v>8828</v>
      </c>
      <c r="E14" s="37">
        <f t="shared" si="2"/>
        <v>2282</v>
      </c>
      <c r="F14" s="37">
        <f t="shared" si="3"/>
        <v>5564</v>
      </c>
      <c r="G14" s="37">
        <f t="shared" si="5"/>
        <v>19848</v>
      </c>
      <c r="H14" s="42">
        <v>4244</v>
      </c>
      <c r="I14" s="42">
        <v>7903</v>
      </c>
      <c r="J14" s="42">
        <v>2220</v>
      </c>
      <c r="K14" s="42">
        <v>5481</v>
      </c>
      <c r="L14" s="40">
        <f t="shared" si="6"/>
        <v>1682</v>
      </c>
      <c r="M14" s="21">
        <v>612</v>
      </c>
      <c r="N14" s="21">
        <v>925</v>
      </c>
      <c r="O14" s="21">
        <v>62</v>
      </c>
      <c r="P14" s="21">
        <v>83</v>
      </c>
    </row>
    <row r="15" spans="1:16" ht="21" customHeight="1">
      <c r="A15" s="9" t="s">
        <v>2</v>
      </c>
      <c r="B15" s="57">
        <f t="shared" si="4"/>
        <v>80806</v>
      </c>
      <c r="C15" s="37">
        <f t="shared" si="0"/>
        <v>27241</v>
      </c>
      <c r="D15" s="37">
        <f t="shared" si="1"/>
        <v>27291</v>
      </c>
      <c r="E15" s="37">
        <f t="shared" si="2"/>
        <v>8986</v>
      </c>
      <c r="F15" s="37">
        <f t="shared" si="3"/>
        <v>17288</v>
      </c>
      <c r="G15" s="37">
        <f t="shared" si="5"/>
        <v>52203</v>
      </c>
      <c r="H15" s="40">
        <v>18995</v>
      </c>
      <c r="I15" s="40">
        <v>17368</v>
      </c>
      <c r="J15" s="40">
        <v>6215</v>
      </c>
      <c r="K15" s="40">
        <v>9625</v>
      </c>
      <c r="L15" s="40">
        <f t="shared" si="6"/>
        <v>28603</v>
      </c>
      <c r="M15" s="20">
        <v>8246</v>
      </c>
      <c r="N15" s="20">
        <v>9923</v>
      </c>
      <c r="O15" s="20">
        <v>2771</v>
      </c>
      <c r="P15" s="20">
        <v>7663</v>
      </c>
    </row>
    <row r="16" spans="1:16" ht="21" customHeight="1">
      <c r="A16" s="19" t="s">
        <v>1</v>
      </c>
      <c r="B16" s="53"/>
      <c r="C16" s="43">
        <f>H16+M16</f>
        <v>0</v>
      </c>
      <c r="D16" s="43" t="s">
        <v>0</v>
      </c>
      <c r="E16" s="43" t="s">
        <v>0</v>
      </c>
      <c r="F16" s="43" t="s">
        <v>0</v>
      </c>
      <c r="G16" s="43"/>
      <c r="H16" s="43">
        <v>0</v>
      </c>
      <c r="I16" s="43">
        <v>0</v>
      </c>
      <c r="J16" s="43" t="s">
        <v>0</v>
      </c>
      <c r="K16" s="43" t="s">
        <v>0</v>
      </c>
      <c r="L16" s="43"/>
      <c r="M16" s="18">
        <v>0</v>
      </c>
      <c r="N16" s="18">
        <v>0</v>
      </c>
      <c r="O16" s="18" t="s">
        <v>0</v>
      </c>
      <c r="P16" s="18" t="s">
        <v>0</v>
      </c>
    </row>
    <row r="17" spans="1:17" ht="21" customHeight="1">
      <c r="B17" s="54"/>
      <c r="C17" s="1"/>
      <c r="D17" s="1"/>
      <c r="E17" s="1"/>
      <c r="F17" s="1"/>
      <c r="G17" s="44" t="s">
        <v>12</v>
      </c>
      <c r="H17" s="44" t="s">
        <v>12</v>
      </c>
      <c r="I17" s="44" t="s">
        <v>12</v>
      </c>
      <c r="J17" s="44" t="s">
        <v>12</v>
      </c>
      <c r="K17" s="44" t="s">
        <v>12</v>
      </c>
      <c r="L17" s="44"/>
      <c r="M17" s="17"/>
      <c r="N17" s="17"/>
      <c r="O17" s="17"/>
      <c r="P17" s="17"/>
    </row>
    <row r="18" spans="1:17" s="12" customFormat="1" ht="21" customHeight="1">
      <c r="A18" s="15" t="s">
        <v>11</v>
      </c>
      <c r="B18" s="45">
        <v>100</v>
      </c>
      <c r="C18" s="45">
        <v>100</v>
      </c>
      <c r="D18" s="45">
        <v>100</v>
      </c>
      <c r="E18" s="45">
        <v>100</v>
      </c>
      <c r="F18" s="45">
        <v>100</v>
      </c>
      <c r="G18" s="45">
        <v>100</v>
      </c>
      <c r="H18" s="46">
        <v>100</v>
      </c>
      <c r="I18" s="45">
        <f>SUM(I20:I28)</f>
        <v>100</v>
      </c>
      <c r="J18" s="45">
        <f>SUM(J20:J28)</f>
        <v>100</v>
      </c>
      <c r="K18" s="45">
        <f>SUM(K20:K28)</f>
        <v>100.00000000000001</v>
      </c>
      <c r="L18" s="46">
        <v>100</v>
      </c>
      <c r="M18" s="13">
        <v>100</v>
      </c>
      <c r="N18" s="14">
        <v>100</v>
      </c>
      <c r="O18" s="14">
        <v>100</v>
      </c>
      <c r="P18" s="14">
        <v>100</v>
      </c>
      <c r="Q18" s="16"/>
    </row>
    <row r="19" spans="1:17" s="12" customFormat="1" ht="7.5" customHeight="1">
      <c r="A19" s="15"/>
      <c r="B19" s="46"/>
      <c r="C19" s="45"/>
      <c r="D19" s="45"/>
      <c r="E19" s="45"/>
      <c r="F19" s="45"/>
      <c r="G19" s="46"/>
      <c r="H19" s="46"/>
      <c r="I19" s="46"/>
      <c r="J19" s="46"/>
      <c r="K19" s="46"/>
      <c r="L19" s="46"/>
      <c r="M19" s="13"/>
      <c r="N19" s="13"/>
      <c r="O19" s="13"/>
      <c r="P19" s="13"/>
    </row>
    <row r="20" spans="1:17" s="11" customFormat="1" ht="21" customHeight="1">
      <c r="A20" s="10" t="s">
        <v>10</v>
      </c>
      <c r="B20" s="55">
        <f>(B7*100)/B5</f>
        <v>2.5353306498193011</v>
      </c>
      <c r="C20" s="55">
        <f t="shared" ref="C20:L20" si="7">(C7*100)/C5</f>
        <v>6.1356530938010634</v>
      </c>
      <c r="D20" s="55">
        <f t="shared" si="7"/>
        <v>1.0491544996374509</v>
      </c>
      <c r="E20" s="55">
        <f t="shared" si="7"/>
        <v>1.3767164915309476</v>
      </c>
      <c r="F20" s="55">
        <f t="shared" si="7"/>
        <v>0.93284051193080386</v>
      </c>
      <c r="G20" s="55">
        <f t="shared" si="7"/>
        <v>3.7635749135757983</v>
      </c>
      <c r="H20" s="55">
        <f t="shared" si="7"/>
        <v>9.2537180613799936</v>
      </c>
      <c r="I20" s="55">
        <f t="shared" si="7"/>
        <v>1.2183030963689687</v>
      </c>
      <c r="J20" s="55">
        <f t="shared" si="7"/>
        <v>1.8747720364741642</v>
      </c>
      <c r="K20" s="55">
        <f t="shared" si="7"/>
        <v>1.667395191734552</v>
      </c>
      <c r="L20" s="55">
        <f t="shared" si="7"/>
        <v>0.99840778113935236</v>
      </c>
      <c r="M20" s="8">
        <f>(M7*100)/M5</f>
        <v>2.0678996669593168</v>
      </c>
      <c r="N20" s="8">
        <f>(N7*100)/N5</f>
        <v>0.82045451355258914</v>
      </c>
      <c r="O20" s="8">
        <f>SUM(O7*100/O5)</f>
        <v>0.78409058030418466</v>
      </c>
      <c r="P20" s="8">
        <f>SUM(P7*100/P5)</f>
        <v>0.11347417132826837</v>
      </c>
    </row>
    <row r="21" spans="1:17" s="11" customFormat="1" ht="21" customHeight="1">
      <c r="A21" s="9" t="s">
        <v>9</v>
      </c>
      <c r="B21" s="55">
        <f>(B8*100)/B5</f>
        <v>3.8779221661716292</v>
      </c>
      <c r="C21" s="55">
        <f t="shared" ref="C21:L21" si="8">(C8*100)/C5</f>
        <v>3.204783089172877</v>
      </c>
      <c r="D21" s="55">
        <f t="shared" si="8"/>
        <v>4.3637188289812521</v>
      </c>
      <c r="E21" s="55">
        <f t="shared" si="8"/>
        <v>3.2691511569527267</v>
      </c>
      <c r="F21" s="55">
        <f t="shared" si="8"/>
        <v>4.6709076127496587</v>
      </c>
      <c r="G21" s="55">
        <f t="shared" si="8"/>
        <v>3.4965406189726256</v>
      </c>
      <c r="H21" s="55">
        <f t="shared" si="8"/>
        <v>3.3404153550095108</v>
      </c>
      <c r="I21" s="55">
        <f t="shared" si="8"/>
        <v>3.5106024033844636</v>
      </c>
      <c r="J21" s="55">
        <f t="shared" si="8"/>
        <v>2.6318135764944275</v>
      </c>
      <c r="K21" s="55">
        <f t="shared" si="8"/>
        <v>4.5459964236042119</v>
      </c>
      <c r="L21" s="55">
        <f t="shared" si="8"/>
        <v>4.3551513614377075</v>
      </c>
      <c r="M21" s="8">
        <f>(M8*100)/M5</f>
        <v>3.0278404597267472</v>
      </c>
      <c r="N21" s="8">
        <f>(N8*100)/N5</f>
        <v>5.517188136045255</v>
      </c>
      <c r="O21" s="8">
        <f>SUM(O8*100/O5)</f>
        <v>4.0275058589794286</v>
      </c>
      <c r="P21" s="8">
        <f>SUM(P8*100/P5)</f>
        <v>4.8102410439623764</v>
      </c>
    </row>
    <row r="22" spans="1:17" s="11" customFormat="1" ht="21" customHeight="1">
      <c r="A22" s="10" t="s">
        <v>8</v>
      </c>
      <c r="B22" s="55">
        <f>(B9*100)/B5</f>
        <v>1.3237258523971911</v>
      </c>
      <c r="C22" s="55">
        <f t="shared" ref="C22:L22" si="9">(C9*100)/C5</f>
        <v>1.1129686826040004</v>
      </c>
      <c r="D22" s="55">
        <f t="shared" si="9"/>
        <v>1.5990952683609498</v>
      </c>
      <c r="E22" s="55">
        <f t="shared" si="9"/>
        <v>1.0882490244955123</v>
      </c>
      <c r="F22" s="55">
        <f t="shared" si="9"/>
        <v>1.4415864155624283</v>
      </c>
      <c r="G22" s="55">
        <f t="shared" si="9"/>
        <v>1.6067099605400528</v>
      </c>
      <c r="H22" s="55">
        <f t="shared" si="9"/>
        <v>1.4877807317100302</v>
      </c>
      <c r="I22" s="55">
        <f t="shared" si="9"/>
        <v>1.6263074567209115</v>
      </c>
      <c r="J22" s="55">
        <f t="shared" si="9"/>
        <v>1.6891590678824722</v>
      </c>
      <c r="K22" s="55">
        <f t="shared" si="9"/>
        <v>1.6658056824955294</v>
      </c>
      <c r="L22" s="55">
        <f t="shared" si="9"/>
        <v>0.96962304067505245</v>
      </c>
      <c r="M22" s="8">
        <f>(M9*100)/M5</f>
        <v>0.62399779424035529</v>
      </c>
      <c r="N22" s="8">
        <f>(N9*100)/N5</f>
        <v>1.5623026066450498</v>
      </c>
      <c r="O22" s="8">
        <f>SUM(O9*100/O5)</f>
        <v>0.37323868951749012</v>
      </c>
      <c r="P22" s="8">
        <f>SUM(P9*100/P5)</f>
        <v>1.1914787989468179</v>
      </c>
    </row>
    <row r="23" spans="1:17" ht="21" customHeight="1">
      <c r="A23" s="9" t="s">
        <v>7</v>
      </c>
      <c r="B23" s="55">
        <f>(B10*100)/B5</f>
        <v>1.5668336263024909</v>
      </c>
      <c r="C23" s="55">
        <f t="shared" ref="C23:L23" si="10">(C10*100)/C5</f>
        <v>1.2385908903434619</v>
      </c>
      <c r="D23" s="55">
        <f t="shared" si="10"/>
        <v>1.5513521739519645</v>
      </c>
      <c r="E23" s="55">
        <f t="shared" si="10"/>
        <v>1.3846438417700893</v>
      </c>
      <c r="F23" s="55">
        <f t="shared" si="10"/>
        <v>2.1988383495511803</v>
      </c>
      <c r="G23" s="55">
        <f t="shared" si="10"/>
        <v>1.1823506417670593</v>
      </c>
      <c r="H23" s="55">
        <f t="shared" si="10"/>
        <v>0.86541563309936709</v>
      </c>
      <c r="I23" s="55">
        <f t="shared" si="10"/>
        <v>1.0501180928651146</v>
      </c>
      <c r="J23" s="55">
        <f t="shared" si="10"/>
        <v>1.4881458966565349</v>
      </c>
      <c r="K23" s="55">
        <f t="shared" si="10"/>
        <v>1.5378501887542222</v>
      </c>
      <c r="L23" s="55">
        <f t="shared" si="10"/>
        <v>2.047943702683825</v>
      </c>
      <c r="M23" s="8">
        <f>(M10*100)/M5</f>
        <v>1.7254264589576334</v>
      </c>
      <c r="N23" s="8">
        <f>(N10*100)/N5</f>
        <v>2.2290534944764953</v>
      </c>
      <c r="O23" s="8">
        <v>1.2</v>
      </c>
      <c r="P23" s="8">
        <f>SUM(P10*100/P5)</f>
        <v>2.9361441831189441</v>
      </c>
    </row>
    <row r="24" spans="1:17" ht="21" customHeight="1">
      <c r="A24" s="10" t="s">
        <v>6</v>
      </c>
      <c r="B24" s="55">
        <v>10.9</v>
      </c>
      <c r="C24" s="55">
        <f t="shared" ref="C24:L24" si="11">(C11*100)/C5</f>
        <v>10.771710760376425</v>
      </c>
      <c r="D24" s="55">
        <f t="shared" si="11"/>
        <v>11.7364461830888</v>
      </c>
      <c r="E24" s="55">
        <f t="shared" si="11"/>
        <v>9.108085016427232</v>
      </c>
      <c r="F24" s="55">
        <f t="shared" si="11"/>
        <v>11.31351990143572</v>
      </c>
      <c r="G24" s="55">
        <f t="shared" si="11"/>
        <v>7.2995272206073265</v>
      </c>
      <c r="H24" s="55">
        <f t="shared" si="11"/>
        <v>7.4472463542419831</v>
      </c>
      <c r="I24" s="55">
        <f t="shared" si="11"/>
        <v>8.1107737029250693</v>
      </c>
      <c r="J24" s="55">
        <f t="shared" si="11"/>
        <v>5.3317122593718338</v>
      </c>
      <c r="K24" s="55">
        <f t="shared" si="11"/>
        <v>7.7758791972978347</v>
      </c>
      <c r="L24" s="55">
        <f t="shared" si="11"/>
        <v>15.267184791995025</v>
      </c>
      <c r="M24" s="8">
        <f>(M11*100)/M5</f>
        <v>15.108727987752228</v>
      </c>
      <c r="N24" s="8">
        <f>(N11*100)/N5</f>
        <v>16.638592945073764</v>
      </c>
      <c r="O24" s="8">
        <f>SUM(O11*100/O5)</f>
        <v>13.601512243579233</v>
      </c>
      <c r="P24" s="8">
        <f>SUM(P11*100/P5)</f>
        <v>15.259616492761589</v>
      </c>
    </row>
    <row r="25" spans="1:17" ht="21" customHeight="1">
      <c r="A25" s="10" t="s">
        <v>5</v>
      </c>
      <c r="B25" s="55">
        <f>(B12*100)/B5</f>
        <v>57.036266780158684</v>
      </c>
      <c r="C25" s="55">
        <f t="shared" ref="C25:L25" si="12">(C12*100)/C5</f>
        <v>46.36183603625728</v>
      </c>
      <c r="D25" s="55">
        <f t="shared" si="12"/>
        <v>54.276140090174771</v>
      </c>
      <c r="E25" s="55">
        <f t="shared" si="12"/>
        <v>70.791237635535666</v>
      </c>
      <c r="F25" s="55">
        <f t="shared" si="12"/>
        <v>62.032217780124547</v>
      </c>
      <c r="G25" s="55">
        <v>56.3</v>
      </c>
      <c r="H25" s="55">
        <f t="shared" si="12"/>
        <v>45.03887696192394</v>
      </c>
      <c r="I25" s="55">
        <f t="shared" si="12"/>
        <v>54.262503568740428</v>
      </c>
      <c r="J25" s="55">
        <f t="shared" si="12"/>
        <v>69.608915906788241</v>
      </c>
      <c r="K25" s="55">
        <f t="shared" si="12"/>
        <v>62.738724418835687</v>
      </c>
      <c r="L25" s="55">
        <f t="shared" si="12"/>
        <v>57.887320825055205</v>
      </c>
      <c r="M25" s="8">
        <f>(M12*100)/M5</f>
        <v>48.087736992185519</v>
      </c>
      <c r="N25" s="8">
        <f>(N12*100)/N5</f>
        <v>54.294577560674334</v>
      </c>
      <c r="O25" s="8">
        <f>SUM(O12*100/O5)</f>
        <v>72.198057615708819</v>
      </c>
      <c r="P25" s="8">
        <f>SUM(P12*100/P5)</f>
        <v>61.244137906578842</v>
      </c>
    </row>
    <row r="26" spans="1:17" ht="21" customHeight="1">
      <c r="A26" s="10" t="s">
        <v>4</v>
      </c>
      <c r="B26" s="55">
        <f>(B13*100)/B5</f>
        <v>13.671347616399359</v>
      </c>
      <c r="C26" s="55">
        <f t="shared" ref="C26:L26" si="13">(C13*100)/C5</f>
        <v>21.068953683501302</v>
      </c>
      <c r="D26" s="55">
        <f t="shared" si="13"/>
        <v>14.646387787316451</v>
      </c>
      <c r="E26" s="55">
        <f t="shared" si="13"/>
        <v>8.0193955835850996</v>
      </c>
      <c r="F26" s="55">
        <f t="shared" si="13"/>
        <v>7.8335973447989744</v>
      </c>
      <c r="G26" s="55">
        <f t="shared" si="13"/>
        <v>14.704742110825666</v>
      </c>
      <c r="H26" s="55">
        <f t="shared" si="13"/>
        <v>19.641486557136343</v>
      </c>
      <c r="I26" s="55">
        <f t="shared" si="13"/>
        <v>17.1034804952114</v>
      </c>
      <c r="J26" s="55">
        <f t="shared" si="13"/>
        <v>10.538601823708207</v>
      </c>
      <c r="K26" s="55">
        <f t="shared" si="13"/>
        <v>8.0627856149413866</v>
      </c>
      <c r="L26" s="55">
        <f t="shared" si="13"/>
        <v>12.378243567214382</v>
      </c>
      <c r="M26" s="8">
        <f>(M13*100)/M5</f>
        <v>22.931193359502544</v>
      </c>
      <c r="N26" s="8">
        <f>(N13*100)/N5</f>
        <v>11.324237447537232</v>
      </c>
      <c r="O26" s="8">
        <f>SUM(O13*100/O5)</f>
        <v>5.0218445899678841</v>
      </c>
      <c r="P26" s="8">
        <f>SUM(P13*100/P5)</f>
        <v>7.5779470040159218</v>
      </c>
    </row>
    <row r="27" spans="1:17" ht="21" customHeight="1">
      <c r="A27" s="10" t="s">
        <v>3</v>
      </c>
      <c r="B27" s="55">
        <f>(B14*100)/B5</f>
        <v>1.9250130092611635</v>
      </c>
      <c r="C27" s="55">
        <f t="shared" ref="C27:L27" si="14">(C14*100)/C5</f>
        <v>1.528875791435651</v>
      </c>
      <c r="D27" s="55">
        <f t="shared" si="14"/>
        <v>2.6342252340157613</v>
      </c>
      <c r="E27" s="55">
        <f t="shared" si="14"/>
        <v>1.0050118469845239</v>
      </c>
      <c r="F27" s="55">
        <f t="shared" si="14"/>
        <v>2.331682214008532</v>
      </c>
      <c r="G27" s="55">
        <f t="shared" si="14"/>
        <v>3.1928293248697401</v>
      </c>
      <c r="H27" s="55">
        <f t="shared" si="14"/>
        <v>2.3604267010756517</v>
      </c>
      <c r="I27" s="55">
        <f t="shared" si="14"/>
        <v>4.1023644527498764</v>
      </c>
      <c r="J27" s="55">
        <f t="shared" si="14"/>
        <v>1.7993920972644377</v>
      </c>
      <c r="K27" s="55">
        <f t="shared" si="14"/>
        <v>4.3560500695410296</v>
      </c>
      <c r="L27" s="55">
        <f t="shared" si="14"/>
        <v>0.33857296126540137</v>
      </c>
      <c r="M27" s="8">
        <f>(M14*100)/M5</f>
        <v>0.44405424427336909</v>
      </c>
      <c r="N27" s="8">
        <v>0.7</v>
      </c>
      <c r="O27" s="8">
        <f>SUM(O14*100/O5)</f>
        <v>5.9795345607453199E-2</v>
      </c>
      <c r="P27" s="8">
        <f>SUM(P14*100/P5)</f>
        <v>7.3580907970674014E-2</v>
      </c>
    </row>
    <row r="28" spans="1:17" ht="21" customHeight="1">
      <c r="A28" s="9" t="s">
        <v>2</v>
      </c>
      <c r="B28" s="55">
        <f>(B15*100)/B5</f>
        <v>7.2249234197100591</v>
      </c>
      <c r="C28" s="55">
        <f t="shared" ref="C28:L28" si="15">(C15*100)/C5</f>
        <v>8.5766279725079411</v>
      </c>
      <c r="D28" s="55">
        <f t="shared" si="15"/>
        <v>8.1434799344726034</v>
      </c>
      <c r="E28" s="55">
        <f t="shared" si="15"/>
        <v>3.9575094027182005</v>
      </c>
      <c r="F28" s="55">
        <f t="shared" si="15"/>
        <v>7.2448098698381571</v>
      </c>
      <c r="G28" s="55">
        <f t="shared" si="15"/>
        <v>8.3975851091382037</v>
      </c>
      <c r="H28" s="55">
        <f t="shared" si="15"/>
        <v>10.564633644423186</v>
      </c>
      <c r="I28" s="55">
        <f t="shared" si="15"/>
        <v>9.0155467310337674</v>
      </c>
      <c r="J28" s="55">
        <f t="shared" si="15"/>
        <v>5.0374873353596756</v>
      </c>
      <c r="K28" s="55">
        <f t="shared" si="15"/>
        <v>7.649513212795549</v>
      </c>
      <c r="L28" s="55">
        <v>5.7</v>
      </c>
      <c r="M28" s="8">
        <f>(M15*100)/M5</f>
        <v>5.98312303640229</v>
      </c>
      <c r="N28" s="8">
        <f>(N15*100)/N5</f>
        <v>6.9643884841594028</v>
      </c>
      <c r="O28" s="8">
        <f>SUM(O15*100/O5)</f>
        <v>2.6724661722298841</v>
      </c>
      <c r="P28" s="8">
        <f>SUM(P15*100/P5)</f>
        <v>6.7933794913165659</v>
      </c>
    </row>
    <row r="29" spans="1:17" ht="21" customHeight="1">
      <c r="A29" s="7" t="s">
        <v>1</v>
      </c>
      <c r="B29" s="47">
        <f>B16*100/B5</f>
        <v>0</v>
      </c>
      <c r="C29" s="47">
        <f>C16*100/C5</f>
        <v>0</v>
      </c>
      <c r="D29" s="47" t="s">
        <v>0</v>
      </c>
      <c r="E29" s="47" t="s">
        <v>0</v>
      </c>
      <c r="F29" s="47" t="s">
        <v>0</v>
      </c>
      <c r="G29" s="47" t="s">
        <v>0</v>
      </c>
      <c r="H29" s="47">
        <f>H16*100/H5</f>
        <v>0</v>
      </c>
      <c r="I29" s="47">
        <f>I16*100/I5</f>
        <v>0</v>
      </c>
      <c r="J29" s="47" t="s">
        <v>0</v>
      </c>
      <c r="K29" s="47" t="s">
        <v>0</v>
      </c>
      <c r="L29" s="47">
        <f>L16*100/L5</f>
        <v>0</v>
      </c>
      <c r="M29" s="6">
        <f>M16*100/M5</f>
        <v>0</v>
      </c>
      <c r="N29" s="6">
        <f>N16*100/N5</f>
        <v>0</v>
      </c>
      <c r="O29" s="6" t="s">
        <v>0</v>
      </c>
      <c r="P29" s="6" t="s">
        <v>0</v>
      </c>
    </row>
    <row r="30" spans="1:17" ht="18" customHeight="1">
      <c r="A30" s="5"/>
      <c r="B30" s="48"/>
    </row>
    <row r="31" spans="1:17" ht="18" customHeight="1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</sheetData>
  <pageMargins left="0.98425196850393704" right="0.70866141732283472" top="0.78740157480314965" bottom="0.78740157480314965" header="0.39370078740157483" footer="0.51181102362204722"/>
  <pageSetup paperSize="9" firstPageNumber="9" orientation="portrait" useFirstPageNumber="1" horizontalDpi="4294967292" verticalDpi="300" r:id="rId1"/>
  <headerFooter alignWithMargins="0">
    <oddHeader>&amp;C&amp;"Angsana New,ธรรมดา"&amp;16 16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สพท.อำนาจเจริญ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iLLuSioN</cp:lastModifiedBy>
  <dcterms:created xsi:type="dcterms:W3CDTF">2009-06-11T05:18:53Z</dcterms:created>
  <dcterms:modified xsi:type="dcterms:W3CDTF">2009-06-12T02:50:12Z</dcterms:modified>
</cp:coreProperties>
</file>