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5360" windowHeight="7515" activeTab="1"/>
  </bookViews>
  <sheets>
    <sheet name="T-1 2565 " sheetId="10" r:id="rId1"/>
    <sheet name="T-2 2565" sheetId="14" r:id="rId2"/>
    <sheet name="T-11.1" sheetId="34" r:id="rId3"/>
    <sheet name="T-11.2" sheetId="35" r:id="rId4"/>
    <sheet name="nkrat_O-src-10_2564_000_0000010" sheetId="11" r:id="rId5"/>
    <sheet name="T-3ข้าวนาปี 2563" sheetId="30" r:id="rId6"/>
    <sheet name="T-3ข้าวนาปี 2562" sheetId="31" r:id="rId7"/>
    <sheet name="T-3ข้าวนาปี 2564" sheetId="29" r:id="rId8"/>
    <sheet name="T-4 2564" sheetId="26" r:id="rId9"/>
    <sheet name="T-4 2563" sheetId="27" r:id="rId10"/>
    <sheet name="T-4 2562" sheetId="28" r:id="rId11"/>
    <sheet name="T-  6 2564  " sheetId="23" r:id="rId12"/>
    <sheet name="T-  6 2563" sheetId="24" r:id="rId13"/>
    <sheet name="T-  6 2562" sheetId="25" r:id="rId14"/>
    <sheet name="T-7 2564" sheetId="20" r:id="rId15"/>
    <sheet name="T-7 2563" sheetId="21" r:id="rId16"/>
    <sheet name="T-7 2562" sheetId="22" r:id="rId17"/>
    <sheet name="T - 8 2564" sheetId="17" r:id="rId18"/>
    <sheet name="T - 8 2563" sheetId="18" r:id="rId19"/>
    <sheet name="T- 8 2562" sheetId="19" r:id="rId20"/>
    <sheet name="T-9  2564" sheetId="15" r:id="rId21"/>
    <sheet name="T-11. 9 2563 " sheetId="16" r:id="rId22"/>
    <sheet name="T-11. 10 2561 " sheetId="32" r:id="rId23"/>
    <sheet name="T-11. 11 2561 " sheetId="33" r:id="rId24"/>
  </sheets>
  <externalReferences>
    <externalReference r:id="rId25"/>
  </externalReferences>
  <definedNames>
    <definedName name="\a" localSheetId="13">#REF!</definedName>
    <definedName name="\a" localSheetId="12">#REF!</definedName>
    <definedName name="\a" localSheetId="11">#REF!</definedName>
    <definedName name="\a" localSheetId="21">#REF!</definedName>
    <definedName name="\a" localSheetId="20">#REF!</definedName>
    <definedName name="\a">#REF!</definedName>
    <definedName name="Print_Area_MI">#REF!</definedName>
    <definedName name="_xlnm.Print_Titles" localSheetId="23">'T-11. 11 2561 '!$1:$7</definedName>
    <definedName name="_xlnm.Print_Titles" localSheetId="6">'T-3ข้าวนาปี 2562'!$1:$8</definedName>
    <definedName name="_xlnm.Print_Titles" localSheetId="5">'T-3ข้าวนาปี 2563'!$1:$8</definedName>
    <definedName name="_xlnm.Print_Titles" localSheetId="7">'T-3ข้าวนาปี 2564'!$1:$8</definedName>
    <definedName name="_xlnm.Print_Titles" localSheetId="10">'T-4 2562'!$1:$8</definedName>
    <definedName name="_xlnm.Print_Titles" localSheetId="9">'T-4 2563'!$1:$8</definedName>
    <definedName name="_xlnm.Print_Titles" localSheetId="8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<sst xmlns="http://schemas.openxmlformats.org/spreadsheetml/2006/main" count="2619" uniqueCount="408">
  <si>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</si>
  <si>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</si>
  <si>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</si>
  <si>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</si>
  <si>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</si>
  <si>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</si>
  <si>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</si>
  <si>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</si>
  <si>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</si>
  <si>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</si>
  <si>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</si>
  <si>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</si>
  <si>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</si>
  <si>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</si>
  <si>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</si>
  <si>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</si>
  <si>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</si>
  <si>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</si>
  <si>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</si>
  <si>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</si>
  <si>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</si>
  <si>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</si>
  <si>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</si>
  <si>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</si>
  <si>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</si>
  <si>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</si>
  <si>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</si>
  <si>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</si>
  <si>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</si>
  <si>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</si>
  <si>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</si>
  <si>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</si>
  <si>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</si>
  <si>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</si>
  <si>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</si>
  <si>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</si>
  <si>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</si>
  <si>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</si>
  <si>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</si>
  <si>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</si>
  <si>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</si>
  <si>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</si>
  <si>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</si>
  <si>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</si>
  <si>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</si>
  <si>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</si>
  <si>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</si>
  <si>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</si>
  <si>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</si>
  <si>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</si>
  <si>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</si>
  <si>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</si>
  <si>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</si>
  <si>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</si>
  <si>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</si>
  <si>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</si>
  <si>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</si>
  <si>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</si>
  <si>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</si>
  <si>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</si>
  <si>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</si>
  <si>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</si>
  <si>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</si>
  <si>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</si>
  <si>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</si>
  <si>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</si>
  <si>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</si>
  <si>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</si>
  <si>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</si>
  <si>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</si>
  <si>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</si>
  <si>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</si>
  <si>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</si>
  <si>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</si>
  <si>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</si>
  <si>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</si>
  <si>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</si>
  <si>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</si>
  <si>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</si>
  <si>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</si>
  <si>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</si>
  <si>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</si>
  <si>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</si>
  <si>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</si>
  <si>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</si>
  <si>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</si>
  <si>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</si>
  <si>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</si>
  <si>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</si>
  <si>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</si>
  <si>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</si>
  <si>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</si>
  <si>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</si>
  <si>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</si>
  <si>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</si>
  <si>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</si>
  <si>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</si>
  <si>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</si>
  <si>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</si>
  <si>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</si>
  <si>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</si>
  <si>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</si>
  <si>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</si>
  <si>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</si>
  <si>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</si>
  <si>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</si>
  <si>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</si>
  <si>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</si>
  <si>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</si>
  <si>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</si>
  <si>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</si>
  <si>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</si>
  <si>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</si>
  <si>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</si>
  <si>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</si>
  <si>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</si>
  <si>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</si>
  <si>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</si>
  <si>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</si>
  <si>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</si>
  <si>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</si>
  <si>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</si>
  <si>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</si>
  <si>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</si>
  <si>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</si>
  <si>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</si>
  <si>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</si>
  <si>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</si>
  <si>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</si>
  <si>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</si>
  <si>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</si>
  <si>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</si>
  <si>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</si>
  <si>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</si>
  <si>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</si>
  <si>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</si>
  <si>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</si>
  <si>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</si>
  <si>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</si>
  <si>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</si>
  <si>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</si>
  <si>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</si>
  <si>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</si>
  <si>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</si>
  <si>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</si>
  <si>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</si>
  <si>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</si>
  <si>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</si>
  <si>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</si>
  <si>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</si>
  <si>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</si>
  <si>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</si>
  <si>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</si>
  <si>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</si>
  <si>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</si>
  <si>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</si>
  <si>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</si>
  <si>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</si>
  <si>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</si>
  <si>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</si>
  <si>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</si>
  <si>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</si>
  <si>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</si>
  <si>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</si>
  <si>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</si>
  <si>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</si>
  <si>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</si>
  <si>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</si>
  <si>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</si>
  <si>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</si>
  <si>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</si>
  <si>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</si>
  <si>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</si>
  <si>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</si>
  <si>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</si>
  <si>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</si>
  <si>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</si>
  <si>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</si>
  <si>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</si>
  <si>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</si>
  <si>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</si>
  <si>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</si>
  <si>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</si>
  <si>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</si>
  <si>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</si>
  <si>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</si>
  <si>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</si>
  <si>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</si>
  <si>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</si>
  <si>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</si>
  <si>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</si>
  <si>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</si>
  <si>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</si>
  <si>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</si>
  <si>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</si>
  <si>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</si>
  <si>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</si>
  <si>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</si>
  <si>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</si>
  <si>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</si>
  <si>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</si>
  <si>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</si>
  <si>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</si>
  <si>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</si>
  <si>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</si>
  <si>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</si>
  <si>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</si>
  <si>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</si>
  <si>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</si>
  <si>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</si>
  <si>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</si>
  <si>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</si>
  <si>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</si>
  <si>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</si>
  <si>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</si>
  <si>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</si>
  <si>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</si>
  <si>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</si>
  <si>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</si>
  <si>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</si>
  <si>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</si>
  <si>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</si>
  <si>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</si>
  <si>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</si>
  <si>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</si>
  <si>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</si>
  <si>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</si>
  <si>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</si>
  <si>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</si>
  <si>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</si>
  <si>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</si>
  <si>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</si>
  <si>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</si>
  <si>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</si>
  <si>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</si>
  <si>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</si>
  <si>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</si>
  <si>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</si>
  <si>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</si>
  <si>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</si>
  <si>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</si>
  <si>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</si>
  <si>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</si>
  <si>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</si>
  <si>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</si>
  <si>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</si>
  <si>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</si>
  <si>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</si>
  <si>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</si>
  <si>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</si>
  <si>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</si>
  <si>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</si>
  <si>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</si>
  <si>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</si>
  <si>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</si>
  <si>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</si>
  <si>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</si>
  <si>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</si>
  <si>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</si>
  <si>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</si>
  <si>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</si>
  <si>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</si>
  <si>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</si>
  <si>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</si>
  <si>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</si>
  <si>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</si>
  <si>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</si>
  <si>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</si>
  <si>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</si>
  <si>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</si>
  <si>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</si>
  <si>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</si>
  <si>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</si>
  <si>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</si>
  <si>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</si>
  <si>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</si>
  <si>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</si>
  <si>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</si>
  <si>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</si>
  <si>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</si>
  <si>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</si>
  <si>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</si>
  <si>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</si>
  <si>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</si>
  <si>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</si>
  <si>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</si>
  <si>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</si>
  <si>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</si>
  <si>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</si>
  <si>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</si>
  <si>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</si>
  <si>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</si>
  <si>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</si>
  <si>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</si>
  <si>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</si>
  <si>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</si>
  <si>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</si>
  <si>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</si>
  <si>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</si>
  <si>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</si>
  <si>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</si>
  <si>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</si>
  <si>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</si>
  <si>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</si>
  <si>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</si>
  <si>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</si>
  <si>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</si>
  <si>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</si>
  <si>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</si>
  <si>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</si>
  <si>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</si>
  <si>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</si>
  <si>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</si>
  <si>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</si>
  <si>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</si>
  <si>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</si>
  <si>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</si>
  <si>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</si>
  <si>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</si>
  <si>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</si>
  <si>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</si>
  <si>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</si>
  <si>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</si>
  <si>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</si>
  <si>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</si>
  <si>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</si>
  <si>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</si>
  <si>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</si>
  <si>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</si>
  <si>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</si>
  <si>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</si>
  <si>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</si>
  <si>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</si>
  <si>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</si>
  <si>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</si>
  <si>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</si>
  <si>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</si>
  <si>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</si>
  <si>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</si>
  <si>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</si>
  <si>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</si>
  <si>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</si>
  <si>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</si>
  <si>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</si>
  <si>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</si>
  <si>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</si>
  <si>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</si>
  <si>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</si>
  <si>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</si>
  <si>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</si>
  <si>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</si>
  <si>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</si>
  <si>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</si>
  <si>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</si>
  <si>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</si>
  <si>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</si>
  <si>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</si>
  <si>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</si>
  <si>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</si>
  <si>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</si>
  <si>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</si>
  <si>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</si>
  <si>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</si>
  <si>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</si>
  <si>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</si>
  <si>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</si>
  <si>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</si>
  <si>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</si>
  <si>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</si>
  <si>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</si>
  <si>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</si>
  <si>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</si>
  <si>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</si>
  <si>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</si>
  <si>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</si>
  <si>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</si>
  <si>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</si>
  <si>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</si>
  <si>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</si>
  <si>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</si>
  <si>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</si>
  <si>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</si>
  <si>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</si>
  <si>
    <t>2563</t>
  </si>
  <si>
    <t>2562</t>
  </si>
  <si>
    <t>2561</t>
  </si>
  <si>
    <t>2560</t>
  </si>
  <si>
    <t>2559</t>
  </si>
  <si>
    <t>นครราชสีมา</t>
  </si>
  <si>
    <t>ภาคตะวันออกเฉียงเหนือ</t>
  </si>
  <si>
    <t>ทั่วราชอาณาจักร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</si>
  <si>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</si>
  <si>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</si>
  <si>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</si>
  <si>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</si>
  <si>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</si>
  <si>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เนื้อที่ใช้ประโยชน์ทางการเกษตร</t>
  </si>
  <si>
    <t>จังหวัด</t>
  </si>
  <si>
    <t>ภาค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</si>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</sst>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  <font>
      <sz val="11"/>
      <color theme="1"/>
      <name val="Calibri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</cellStyleXfs>
  <cellXfs count="279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8" fillId="0" borderId="9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5" fillId="0" borderId="0" xfId="8"/>
    <xf numFmtId="3" fontId="16" fillId="0" borderId="17" xfId="8" applyNumberFormat="1" applyFont="1" applyBorder="1" applyAlignment="1">
      <alignment horizontal="right" vertical="top" wrapText="1"/>
    </xf>
    <xf numFmtId="3" fontId="16" fillId="0" borderId="18" xfId="8" applyNumberFormat="1" applyFont="1" applyBorder="1" applyAlignment="1">
      <alignment horizontal="right" vertical="top" wrapText="1"/>
    </xf>
    <xf numFmtId="0" fontId="17" fillId="2" borderId="18" xfId="8" applyFont="1" applyFill="1" applyBorder="1" applyAlignment="1">
      <alignment horizontal="center" vertical="top" wrapText="1"/>
    </xf>
    <xf numFmtId="0" fontId="16" fillId="2" borderId="19" xfId="8" applyFont="1" applyFill="1" applyBorder="1" applyAlignment="1">
      <alignment horizontal="left" vertical="top" wrapText="1"/>
    </xf>
    <xf numFmtId="3" fontId="16" fillId="0" borderId="20" xfId="8" applyNumberFormat="1" applyFont="1" applyBorder="1" applyAlignment="1">
      <alignment horizontal="right" vertical="top" wrapText="1"/>
    </xf>
    <xf numFmtId="3" fontId="16" fillId="0" borderId="21" xfId="8" applyNumberFormat="1" applyFont="1" applyBorder="1" applyAlignment="1">
      <alignment horizontal="right" vertical="top" wrapText="1"/>
    </xf>
    <xf numFmtId="0" fontId="17" fillId="2" borderId="21" xfId="8" applyFont="1" applyFill="1" applyBorder="1" applyAlignment="1">
      <alignment horizontal="center" vertical="top" wrapText="1"/>
    </xf>
    <xf numFmtId="0" fontId="16" fillId="2" borderId="22" xfId="8" applyFont="1" applyFill="1" applyBorder="1" applyAlignment="1">
      <alignment horizontal="left" vertical="top" wrapText="1"/>
    </xf>
    <xf numFmtId="0" fontId="16" fillId="2" borderId="21" xfId="8" applyFont="1" applyFill="1" applyBorder="1" applyAlignment="1">
      <alignment horizontal="left" vertical="top" wrapText="1"/>
    </xf>
    <xf numFmtId="3" fontId="17" fillId="0" borderId="20" xfId="8" applyNumberFormat="1" applyFont="1" applyBorder="1" applyAlignment="1">
      <alignment horizontal="right" vertical="top" wrapText="1"/>
    </xf>
    <xf numFmtId="3" fontId="17" fillId="0" borderId="21" xfId="8" applyNumberFormat="1" applyFont="1" applyBorder="1" applyAlignment="1">
      <alignment horizontal="right" vertical="top" wrapText="1"/>
    </xf>
    <xf numFmtId="0" fontId="17" fillId="2" borderId="22" xfId="8" applyFont="1" applyFill="1" applyBorder="1" applyAlignment="1">
      <alignment horizontal="center" vertical="top" wrapText="1"/>
    </xf>
    <xf numFmtId="0" fontId="17" fillId="2" borderId="21" xfId="8" applyFont="1" applyFill="1" applyBorder="1" applyAlignment="1">
      <alignment horizontal="center" vertical="top" wrapText="1"/>
    </xf>
    <xf numFmtId="0" fontId="15" fillId="0" borderId="0" xfId="8" applyFill="1"/>
    <xf numFmtId="0" fontId="17" fillId="0" borderId="20" xfId="8" applyFont="1" applyFill="1" applyBorder="1" applyAlignment="1">
      <alignment horizontal="center" vertical="top" wrapText="1"/>
    </xf>
    <xf numFmtId="0" fontId="17" fillId="0" borderId="21" xfId="8" applyFont="1" applyFill="1" applyBorder="1" applyAlignment="1">
      <alignment horizontal="center" vertical="top" wrapText="1"/>
    </xf>
    <xf numFmtId="0" fontId="16" fillId="0" borderId="21" xfId="8" applyFont="1" applyFill="1" applyBorder="1" applyAlignment="1">
      <alignment horizontal="left" vertical="top" wrapText="1"/>
    </xf>
    <xf numFmtId="0" fontId="15" fillId="0" borderId="17" xfId="8" applyBorder="1" applyAlignment="1">
      <alignment horizontal="right" vertical="top" wrapText="1"/>
    </xf>
    <xf numFmtId="0" fontId="15" fillId="0" borderId="18" xfId="8" applyBorder="1" applyAlignment="1">
      <alignment horizontal="right" vertical="top" wrapText="1"/>
    </xf>
    <xf numFmtId="0" fontId="15" fillId="0" borderId="20" xfId="8" applyBorder="1" applyAlignment="1">
      <alignment horizontal="right" vertical="top" wrapText="1"/>
    </xf>
    <xf numFmtId="0" fontId="15" fillId="0" borderId="21" xfId="8" applyBorder="1" applyAlignment="1">
      <alignment horizontal="right" vertical="top" wrapText="1"/>
    </xf>
    <xf numFmtId="0" fontId="17" fillId="0" borderId="23" xfId="8" applyFont="1" applyFill="1" applyBorder="1" applyAlignment="1">
      <alignment horizontal="center" vertical="top" wrapText="1"/>
    </xf>
    <xf numFmtId="0" fontId="17" fillId="0" borderId="24" xfId="8" applyFont="1" applyFill="1" applyBorder="1" applyAlignment="1">
      <alignment horizontal="center" vertical="top" wrapText="1"/>
    </xf>
    <xf numFmtId="0" fontId="17" fillId="0" borderId="21" xfId="8" applyFont="1" applyFill="1" applyBorder="1" applyAlignment="1">
      <alignment horizontal="center" vertical="top" wrapText="1"/>
    </xf>
    <xf numFmtId="0" fontId="15" fillId="0" borderId="24" xfId="8" applyFill="1" applyBorder="1" applyAlignment="1">
      <alignment horizontal="left" vertical="top" wrapText="1"/>
    </xf>
    <xf numFmtId="0" fontId="15" fillId="0" borderId="21" xfId="8" applyFill="1" applyBorder="1" applyAlignment="1">
      <alignment horizontal="left" vertical="top" wrapText="1"/>
    </xf>
  </cellXfs>
  <cellStyles count="9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7" xfId="8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="" xmlns:a16="http://schemas.microsoft.com/office/drawing/2014/main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="" xmlns:a16="http://schemas.microsoft.com/office/drawing/2014/main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="" xmlns:a16="http://schemas.microsoft.com/office/drawing/2014/main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="" xmlns:a16="http://schemas.microsoft.com/office/drawing/2014/main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="" xmlns:a16="http://schemas.microsoft.com/office/drawing/2014/main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="" xmlns:a16="http://schemas.microsoft.com/office/drawing/2014/main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="" xmlns:a16="http://schemas.microsoft.com/office/drawing/2014/main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="" xmlns:a16="http://schemas.microsoft.com/office/drawing/2014/main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="" xmlns:a16="http://schemas.microsoft.com/office/drawing/2014/main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="" xmlns:a16="http://schemas.microsoft.com/office/drawing/2014/main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="" xmlns:a16="http://schemas.microsoft.com/office/drawing/2014/main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="" xmlns:a16="http://schemas.microsoft.com/office/drawing/2014/main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="" xmlns:a16="http://schemas.microsoft.com/office/drawing/2014/main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="" xmlns:a16="http://schemas.microsoft.com/office/drawing/2014/main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="" xmlns:a16="http://schemas.microsoft.com/office/drawing/2014/main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="" xmlns:a16="http://schemas.microsoft.com/office/drawing/2014/main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="" xmlns:a16="http://schemas.microsoft.com/office/drawing/2014/main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="" xmlns:a16="http://schemas.microsoft.com/office/drawing/2014/main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="" xmlns:a16="http://schemas.microsoft.com/office/drawing/2014/main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="" xmlns:a16="http://schemas.microsoft.com/office/drawing/2014/main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="" xmlns:a16="http://schemas.microsoft.com/office/drawing/2014/main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rosoft/Desktop/SPB_Table1%20%20-%20%20%2020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6"/>
      <sheetName val="T-1.9"/>
      <sheetName val="T-2.1"/>
      <sheetName val="T-5.1"/>
      <sheetName val="T-5.2"/>
      <sheetName val="T-5.7"/>
      <sheetName val="T-6.1"/>
      <sheetName val="T-6.2"/>
      <sheetName val="T-7.1"/>
      <sheetName val="T-10.1"/>
      <sheetName val="T-10.2"/>
      <sheetName val="T-10.3"/>
      <sheetName val="T-12.2"/>
      <sheetName val="T-12.6"/>
      <sheetName val="อาคารโรงเรือนBuildingCon2564"/>
      <sheetName val="ไม่ใช่อาคารโรงเรือนEngineer2564"/>
      <sheetName val="อาคารโรงเรือน|BuildingCon2563"/>
      <sheetName val="ไม่ใช่อาคารโรงเรือนEngineer2563"/>
      <sheetName val="T-12.7"/>
      <sheetName val="T-13.1"/>
      <sheetName val="T-13.2   "/>
      <sheetName val="T-13.2"/>
      <sheetName val="T-14.6"/>
      <sheetName val="T-14.7"/>
      <sheetName val="T-15.4"/>
      <sheetName val="T-15.5"/>
      <sheetName val="T-15.6"/>
      <sheetName val="T-15.7"/>
      <sheetName val="T-16.1"/>
      <sheetName val="T-16.2"/>
      <sheetName val="T-16.3"/>
      <sheetName val="T-16.1 2563 2564"/>
      <sheetName val="T-16.1 25622563"/>
      <sheetName val="T-17.1"/>
      <sheetName val="T-17.2"/>
      <sheetName val="T-18.1"/>
      <sheetName val="T18.1 2564"/>
      <sheetName val="T18.2 2564"/>
      <sheetName val="T-18.2"/>
      <sheetName val="T-18.5"/>
      <sheetName val="T 18.5 2564"/>
      <sheetName val="T-18.5 (2)"/>
      <sheetName val="SPB2001"/>
      <sheetName val="nkrat_O-src-22_2564_000_0000010"/>
      <sheetName val="T-20.2 2564"/>
      <sheetName val="T-20.5"/>
      <sheetName val="T-20.52562-2564"/>
      <sheetName val="ข้อมู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>
      <selection activeCell="C15" sqref="C15"/>
    </sheetView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217" t="s">
        <v>231</v>
      </c>
      <c r="B3" s="217"/>
      <c r="C3" s="217"/>
      <c r="D3" s="217"/>
      <c r="E3" s="217"/>
      <c r="F3" s="217"/>
      <c r="G3" s="217"/>
      <c r="H3" s="217"/>
      <c r="I3" s="217"/>
      <c r="J3" s="217"/>
    </row>
    <row r="4" spans="1:10" ht="25.5" customHeight="1" x14ac:dyDescent="0.2">
      <c r="A4" s="76"/>
      <c r="B4" s="124"/>
      <c r="C4" s="218" t="s">
        <v>316</v>
      </c>
      <c r="D4" s="219"/>
      <c r="E4" s="219"/>
      <c r="F4" s="219"/>
      <c r="G4" s="219"/>
      <c r="H4" s="220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222" t="s">
        <v>49</v>
      </c>
      <c r="B4" s="228" t="s">
        <v>303</v>
      </c>
      <c r="C4" s="222"/>
      <c r="D4" s="228" t="s">
        <v>138</v>
      </c>
      <c r="E4" s="229"/>
      <c r="F4" s="222" t="s">
        <v>137</v>
      </c>
      <c r="G4" s="222"/>
      <c r="H4" s="228" t="s">
        <v>136</v>
      </c>
      <c r="I4" s="229"/>
      <c r="J4" s="222" t="s">
        <v>39</v>
      </c>
    </row>
    <row r="5" spans="1:10" ht="19.5" customHeight="1" x14ac:dyDescent="0.2">
      <c r="A5" s="223"/>
      <c r="B5" s="226" t="s">
        <v>134</v>
      </c>
      <c r="C5" s="223"/>
      <c r="D5" s="226" t="s">
        <v>133</v>
      </c>
      <c r="E5" s="227"/>
      <c r="F5" s="223" t="s">
        <v>132</v>
      </c>
      <c r="G5" s="223"/>
      <c r="H5" s="226" t="s">
        <v>131</v>
      </c>
      <c r="I5" s="227"/>
      <c r="J5" s="223"/>
    </row>
    <row r="6" spans="1:10" ht="27" customHeight="1" x14ac:dyDescent="0.2">
      <c r="A6" s="223"/>
      <c r="B6" s="91" t="s">
        <v>302</v>
      </c>
      <c r="C6" s="91" t="s">
        <v>301</v>
      </c>
      <c r="D6" s="90" t="s">
        <v>302</v>
      </c>
      <c r="E6" s="148" t="s">
        <v>301</v>
      </c>
      <c r="F6" s="148" t="s">
        <v>302</v>
      </c>
      <c r="G6" s="91" t="s">
        <v>301</v>
      </c>
      <c r="H6" s="90" t="s">
        <v>302</v>
      </c>
      <c r="I6" s="90" t="s">
        <v>301</v>
      </c>
      <c r="J6" s="223"/>
    </row>
    <row r="7" spans="1:10" ht="27" customHeight="1" x14ac:dyDescent="0.2">
      <c r="A7" s="22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223"/>
    </row>
    <row r="8" spans="1:10" ht="27" customHeight="1" x14ac:dyDescent="0.2">
      <c r="A8" s="224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224"/>
    </row>
    <row r="9" spans="1:10" ht="24" customHeight="1" x14ac:dyDescent="0.45">
      <c r="A9" s="149" t="s">
        <v>93</v>
      </c>
      <c r="B9" s="152">
        <v>127408.75</v>
      </c>
      <c r="C9" s="152">
        <v>66</v>
      </c>
      <c r="D9" s="152">
        <v>54196.5</v>
      </c>
      <c r="E9" s="152">
        <v>3</v>
      </c>
      <c r="F9" s="161">
        <v>35610.239999999998</v>
      </c>
      <c r="G9" s="159">
        <v>1200</v>
      </c>
      <c r="H9" s="171">
        <v>657.05792809498769</v>
      </c>
      <c r="I9" s="172">
        <v>400</v>
      </c>
      <c r="J9" s="149" t="s">
        <v>92</v>
      </c>
    </row>
    <row r="10" spans="1:10" ht="21" customHeight="1" x14ac:dyDescent="0.45">
      <c r="A10" s="150" t="s">
        <v>91</v>
      </c>
      <c r="B10" s="153">
        <v>5143</v>
      </c>
      <c r="C10" s="153" t="s">
        <v>143</v>
      </c>
      <c r="D10" s="153">
        <v>5143</v>
      </c>
      <c r="E10" s="153" t="s">
        <v>143</v>
      </c>
      <c r="F10" s="162">
        <v>2570.5</v>
      </c>
      <c r="G10" s="160" t="s">
        <v>143</v>
      </c>
      <c r="H10" s="158">
        <v>499.80556095664008</v>
      </c>
      <c r="I10" s="165" t="s">
        <v>143</v>
      </c>
      <c r="J10" s="150" t="s">
        <v>297</v>
      </c>
    </row>
    <row r="11" spans="1:10" ht="19.5" x14ac:dyDescent="0.45">
      <c r="A11" s="150" t="s">
        <v>89</v>
      </c>
      <c r="B11" s="153">
        <v>36621</v>
      </c>
      <c r="C11" s="153" t="s">
        <v>143</v>
      </c>
      <c r="D11" s="153" t="s">
        <v>143</v>
      </c>
      <c r="E11" s="153" t="s">
        <v>143</v>
      </c>
      <c r="F11" s="162" t="s">
        <v>143</v>
      </c>
      <c r="G11" s="160" t="s">
        <v>143</v>
      </c>
      <c r="H11" s="158" t="s">
        <v>143</v>
      </c>
      <c r="I11" s="165" t="s">
        <v>143</v>
      </c>
      <c r="J11" s="150" t="s">
        <v>296</v>
      </c>
    </row>
    <row r="12" spans="1:10" ht="19.5" x14ac:dyDescent="0.45">
      <c r="A12" s="150" t="s">
        <v>87</v>
      </c>
      <c r="B12" s="153" t="s">
        <v>143</v>
      </c>
      <c r="C12" s="153" t="s">
        <v>143</v>
      </c>
      <c r="D12" s="153" t="s">
        <v>143</v>
      </c>
      <c r="E12" s="153" t="s">
        <v>143</v>
      </c>
      <c r="F12" s="162" t="s">
        <v>143</v>
      </c>
      <c r="G12" s="160" t="s">
        <v>143</v>
      </c>
      <c r="H12" s="158" t="s">
        <v>143</v>
      </c>
      <c r="I12" s="156" t="s">
        <v>143</v>
      </c>
      <c r="J12" s="150" t="s">
        <v>295</v>
      </c>
    </row>
    <row r="13" spans="1:10" ht="19.5" x14ac:dyDescent="0.45">
      <c r="A13" s="150" t="s">
        <v>85</v>
      </c>
      <c r="B13" s="153">
        <v>8816</v>
      </c>
      <c r="C13" s="153" t="s">
        <v>143</v>
      </c>
      <c r="D13" s="153" t="s">
        <v>143</v>
      </c>
      <c r="E13" s="153" t="s">
        <v>143</v>
      </c>
      <c r="F13" s="162" t="s">
        <v>143</v>
      </c>
      <c r="G13" s="160" t="s">
        <v>143</v>
      </c>
      <c r="H13" s="158" t="s">
        <v>143</v>
      </c>
      <c r="I13" s="156" t="s">
        <v>143</v>
      </c>
      <c r="J13" s="150" t="s">
        <v>294</v>
      </c>
    </row>
    <row r="14" spans="1:10" ht="19.5" x14ac:dyDescent="0.45">
      <c r="A14" s="150" t="s">
        <v>83</v>
      </c>
      <c r="B14" s="153" t="s">
        <v>143</v>
      </c>
      <c r="C14" s="153" t="s">
        <v>143</v>
      </c>
      <c r="D14" s="153" t="s">
        <v>143</v>
      </c>
      <c r="E14" s="153" t="s">
        <v>143</v>
      </c>
      <c r="F14" s="162" t="s">
        <v>143</v>
      </c>
      <c r="G14" s="160" t="s">
        <v>143</v>
      </c>
      <c r="H14" s="158" t="s">
        <v>143</v>
      </c>
      <c r="I14" s="156" t="s">
        <v>143</v>
      </c>
      <c r="J14" s="150" t="s">
        <v>293</v>
      </c>
    </row>
    <row r="15" spans="1:10" ht="19.5" x14ac:dyDescent="0.45">
      <c r="A15" s="150" t="s">
        <v>81</v>
      </c>
      <c r="B15" s="153" t="s">
        <v>143</v>
      </c>
      <c r="C15" s="153" t="s">
        <v>143</v>
      </c>
      <c r="D15" s="153" t="s">
        <v>143</v>
      </c>
      <c r="E15" s="153" t="s">
        <v>143</v>
      </c>
      <c r="F15" s="162" t="s">
        <v>143</v>
      </c>
      <c r="G15" s="160" t="s">
        <v>143</v>
      </c>
      <c r="H15" s="156" t="s">
        <v>143</v>
      </c>
      <c r="I15" s="156" t="s">
        <v>143</v>
      </c>
      <c r="J15" s="150" t="s">
        <v>292</v>
      </c>
    </row>
    <row r="16" spans="1:10" ht="19.5" x14ac:dyDescent="0.45">
      <c r="A16" s="150" t="s">
        <v>79</v>
      </c>
      <c r="B16" s="153">
        <v>18358.25</v>
      </c>
      <c r="C16" s="153" t="s">
        <v>143</v>
      </c>
      <c r="D16" s="153" t="s">
        <v>143</v>
      </c>
      <c r="E16" s="153" t="s">
        <v>143</v>
      </c>
      <c r="F16" s="162" t="s">
        <v>143</v>
      </c>
      <c r="G16" s="160" t="s">
        <v>143</v>
      </c>
      <c r="H16" s="158" t="s">
        <v>143</v>
      </c>
      <c r="I16" s="156" t="s">
        <v>143</v>
      </c>
      <c r="J16" s="150" t="s">
        <v>291</v>
      </c>
    </row>
    <row r="17" spans="1:10" ht="19.5" x14ac:dyDescent="0.45">
      <c r="A17" s="150" t="s">
        <v>77</v>
      </c>
      <c r="B17" s="153">
        <v>50</v>
      </c>
      <c r="C17" s="153" t="s">
        <v>143</v>
      </c>
      <c r="D17" s="153">
        <v>50</v>
      </c>
      <c r="E17" s="153" t="s">
        <v>143</v>
      </c>
      <c r="F17" s="162">
        <v>20</v>
      </c>
      <c r="G17" s="160" t="s">
        <v>143</v>
      </c>
      <c r="H17" s="158">
        <v>400</v>
      </c>
      <c r="I17" s="156" t="s">
        <v>143</v>
      </c>
      <c r="J17" s="150" t="s">
        <v>290</v>
      </c>
    </row>
    <row r="18" spans="1:10" ht="19.5" x14ac:dyDescent="0.45">
      <c r="A18" s="150" t="s">
        <v>75</v>
      </c>
      <c r="B18" s="153" t="s">
        <v>143</v>
      </c>
      <c r="C18" s="153" t="s">
        <v>143</v>
      </c>
      <c r="D18" s="153" t="s">
        <v>143</v>
      </c>
      <c r="E18" s="153" t="s">
        <v>143</v>
      </c>
      <c r="F18" s="162" t="s">
        <v>143</v>
      </c>
      <c r="G18" s="160" t="s">
        <v>143</v>
      </c>
      <c r="H18" s="158" t="s">
        <v>143</v>
      </c>
      <c r="I18" s="156" t="s">
        <v>143</v>
      </c>
      <c r="J18" s="150" t="s">
        <v>289</v>
      </c>
    </row>
    <row r="19" spans="1:10" ht="19.5" x14ac:dyDescent="0.45">
      <c r="A19" s="150" t="s">
        <v>73</v>
      </c>
      <c r="B19" s="153">
        <v>517</v>
      </c>
      <c r="C19" s="153" t="s">
        <v>143</v>
      </c>
      <c r="D19" s="153">
        <v>517</v>
      </c>
      <c r="E19" s="153" t="s">
        <v>143</v>
      </c>
      <c r="F19" s="162">
        <v>588.4</v>
      </c>
      <c r="G19" s="160" t="s">
        <v>143</v>
      </c>
      <c r="H19" s="158">
        <v>1138.1044487427466</v>
      </c>
      <c r="I19" s="156" t="s">
        <v>143</v>
      </c>
      <c r="J19" s="150" t="s">
        <v>288</v>
      </c>
    </row>
    <row r="20" spans="1:10" ht="19.5" x14ac:dyDescent="0.45">
      <c r="A20" s="150" t="s">
        <v>71</v>
      </c>
      <c r="B20" s="153">
        <v>3</v>
      </c>
      <c r="C20" s="153">
        <v>3</v>
      </c>
      <c r="D20" s="153">
        <v>3</v>
      </c>
      <c r="E20" s="153">
        <v>3</v>
      </c>
      <c r="F20" s="162">
        <v>1.2</v>
      </c>
      <c r="G20" s="160">
        <v>1200</v>
      </c>
      <c r="H20" s="158">
        <v>400</v>
      </c>
      <c r="I20" s="165">
        <v>400</v>
      </c>
      <c r="J20" s="150" t="s">
        <v>287</v>
      </c>
    </row>
    <row r="21" spans="1:10" ht="19.5" x14ac:dyDescent="0.45">
      <c r="A21" s="150" t="s">
        <v>69</v>
      </c>
      <c r="B21" s="153" t="s">
        <v>143</v>
      </c>
      <c r="C21" s="153" t="s">
        <v>143</v>
      </c>
      <c r="D21" s="153" t="s">
        <v>143</v>
      </c>
      <c r="E21" s="153" t="s">
        <v>143</v>
      </c>
      <c r="F21" s="162" t="s">
        <v>143</v>
      </c>
      <c r="G21" s="160" t="s">
        <v>143</v>
      </c>
      <c r="H21" s="158" t="s">
        <v>143</v>
      </c>
      <c r="I21" s="156" t="s">
        <v>143</v>
      </c>
      <c r="J21" s="150" t="s">
        <v>286</v>
      </c>
    </row>
    <row r="22" spans="1:10" ht="19.5" x14ac:dyDescent="0.45">
      <c r="A22" s="150" t="s">
        <v>67</v>
      </c>
      <c r="B22" s="153">
        <v>103</v>
      </c>
      <c r="C22" s="153" t="s">
        <v>143</v>
      </c>
      <c r="D22" s="153">
        <v>30</v>
      </c>
      <c r="E22" s="153" t="s">
        <v>143</v>
      </c>
      <c r="F22" s="162">
        <v>12</v>
      </c>
      <c r="G22" s="160" t="s">
        <v>143</v>
      </c>
      <c r="H22" s="158">
        <v>400</v>
      </c>
      <c r="I22" s="165" t="s">
        <v>143</v>
      </c>
      <c r="J22" s="150" t="s">
        <v>285</v>
      </c>
    </row>
    <row r="23" spans="1:10" ht="19.5" x14ac:dyDescent="0.45">
      <c r="A23" s="150" t="s">
        <v>65</v>
      </c>
      <c r="B23" s="153">
        <v>1843</v>
      </c>
      <c r="C23" s="153" t="s">
        <v>143</v>
      </c>
      <c r="D23" s="153" t="s">
        <v>143</v>
      </c>
      <c r="E23" s="153" t="s">
        <v>143</v>
      </c>
      <c r="F23" s="162" t="s">
        <v>143</v>
      </c>
      <c r="G23" s="160" t="s">
        <v>143</v>
      </c>
      <c r="H23" s="156" t="s">
        <v>143</v>
      </c>
      <c r="I23" s="156" t="s">
        <v>143</v>
      </c>
      <c r="J23" s="150" t="s">
        <v>284</v>
      </c>
    </row>
    <row r="24" spans="1:10" ht="19.5" x14ac:dyDescent="0.45">
      <c r="A24" s="150" t="s">
        <v>63</v>
      </c>
      <c r="B24" s="153">
        <v>10605.5</v>
      </c>
      <c r="C24" s="153" t="s">
        <v>143</v>
      </c>
      <c r="D24" s="153">
        <v>10605.5</v>
      </c>
      <c r="E24" s="153" t="s">
        <v>143</v>
      </c>
      <c r="F24" s="162">
        <v>4903.5</v>
      </c>
      <c r="G24" s="160" t="s">
        <v>143</v>
      </c>
      <c r="H24" s="158">
        <v>462.35443873461884</v>
      </c>
      <c r="I24" s="156" t="s">
        <v>143</v>
      </c>
      <c r="J24" s="150" t="s">
        <v>283</v>
      </c>
    </row>
    <row r="25" spans="1:10" ht="19.5" x14ac:dyDescent="0.45">
      <c r="A25" s="150" t="s">
        <v>61</v>
      </c>
      <c r="B25" s="153" t="s">
        <v>143</v>
      </c>
      <c r="C25" s="153" t="s">
        <v>143</v>
      </c>
      <c r="D25" s="153" t="s">
        <v>143</v>
      </c>
      <c r="E25" s="153" t="s">
        <v>143</v>
      </c>
      <c r="F25" s="162" t="s">
        <v>143</v>
      </c>
      <c r="G25" s="160" t="s">
        <v>143</v>
      </c>
      <c r="H25" s="158" t="s">
        <v>143</v>
      </c>
      <c r="I25" s="156" t="s">
        <v>143</v>
      </c>
      <c r="J25" s="150" t="s">
        <v>282</v>
      </c>
    </row>
    <row r="26" spans="1:10" ht="19.5" x14ac:dyDescent="0.45">
      <c r="A26" s="150" t="s">
        <v>59</v>
      </c>
      <c r="B26" s="153">
        <v>5207</v>
      </c>
      <c r="C26" s="153" t="s">
        <v>143</v>
      </c>
      <c r="D26" s="153">
        <v>5207</v>
      </c>
      <c r="E26" s="153" t="s">
        <v>143</v>
      </c>
      <c r="F26" s="162">
        <v>2980.25</v>
      </c>
      <c r="G26" s="160" t="s">
        <v>143</v>
      </c>
      <c r="H26" s="158">
        <v>572.35452275782598</v>
      </c>
      <c r="I26" s="165" t="s">
        <v>143</v>
      </c>
      <c r="J26" s="150" t="s">
        <v>281</v>
      </c>
    </row>
    <row r="27" spans="1:10" ht="19.5" x14ac:dyDescent="0.45">
      <c r="A27" s="150" t="s">
        <v>57</v>
      </c>
      <c r="B27" s="153">
        <v>23755</v>
      </c>
      <c r="C27" s="153" t="s">
        <v>143</v>
      </c>
      <c r="D27" s="153">
        <v>22182</v>
      </c>
      <c r="E27" s="153" t="s">
        <v>143</v>
      </c>
      <c r="F27" s="162">
        <v>16977.169999999998</v>
      </c>
      <c r="G27" s="160" t="s">
        <v>143</v>
      </c>
      <c r="H27" s="158">
        <v>765.35794788567307</v>
      </c>
      <c r="I27" s="156" t="s">
        <v>143</v>
      </c>
      <c r="J27" s="150" t="s">
        <v>280</v>
      </c>
    </row>
    <row r="28" spans="1:10" ht="19.5" x14ac:dyDescent="0.45">
      <c r="A28" s="150" t="s">
        <v>55</v>
      </c>
      <c r="B28" s="153" t="s">
        <v>143</v>
      </c>
      <c r="C28" s="153" t="s">
        <v>143</v>
      </c>
      <c r="D28" s="153" t="s">
        <v>143</v>
      </c>
      <c r="E28" s="153" t="s">
        <v>143</v>
      </c>
      <c r="F28" s="162" t="s">
        <v>143</v>
      </c>
      <c r="G28" s="160" t="s">
        <v>143</v>
      </c>
      <c r="H28" s="158" t="s">
        <v>143</v>
      </c>
      <c r="I28" s="156" t="s">
        <v>143</v>
      </c>
      <c r="J28" s="150" t="s">
        <v>279</v>
      </c>
    </row>
    <row r="29" spans="1:10" ht="19.5" x14ac:dyDescent="0.45">
      <c r="A29" s="150" t="s">
        <v>29</v>
      </c>
      <c r="B29" s="153">
        <v>10459</v>
      </c>
      <c r="C29" s="153" t="s">
        <v>143</v>
      </c>
      <c r="D29" s="153">
        <v>10459</v>
      </c>
      <c r="E29" s="153" t="s">
        <v>143</v>
      </c>
      <c r="F29" s="162">
        <v>7557.22</v>
      </c>
      <c r="G29" s="160" t="s">
        <v>143</v>
      </c>
      <c r="H29" s="158">
        <v>722.55664977531308</v>
      </c>
      <c r="I29" s="165" t="s">
        <v>143</v>
      </c>
      <c r="J29" s="150" t="s">
        <v>278</v>
      </c>
    </row>
    <row r="30" spans="1:10" ht="19.5" x14ac:dyDescent="0.45">
      <c r="A30" s="150" t="s">
        <v>27</v>
      </c>
      <c r="B30" s="153" t="s">
        <v>143</v>
      </c>
      <c r="C30" s="153" t="s">
        <v>143</v>
      </c>
      <c r="D30" s="153" t="s">
        <v>143</v>
      </c>
      <c r="E30" s="153" t="s">
        <v>143</v>
      </c>
      <c r="F30" s="162" t="s">
        <v>143</v>
      </c>
      <c r="G30" s="160" t="s">
        <v>143</v>
      </c>
      <c r="H30" s="158" t="s">
        <v>143</v>
      </c>
      <c r="I30" s="156" t="s">
        <v>143</v>
      </c>
      <c r="J30" s="150" t="s">
        <v>277</v>
      </c>
    </row>
    <row r="31" spans="1:10" ht="19.5" x14ac:dyDescent="0.45">
      <c r="A31" s="150" t="s">
        <v>25</v>
      </c>
      <c r="B31" s="153" t="s">
        <v>143</v>
      </c>
      <c r="C31" s="153" t="s">
        <v>143</v>
      </c>
      <c r="D31" s="153" t="s">
        <v>143</v>
      </c>
      <c r="E31" s="153" t="s">
        <v>143</v>
      </c>
      <c r="F31" s="162" t="s">
        <v>143</v>
      </c>
      <c r="G31" s="160" t="s">
        <v>143</v>
      </c>
      <c r="H31" s="158" t="s">
        <v>143</v>
      </c>
      <c r="I31" s="156" t="s">
        <v>143</v>
      </c>
      <c r="J31" s="150" t="s">
        <v>276</v>
      </c>
    </row>
    <row r="32" spans="1:10" ht="19.5" x14ac:dyDescent="0.45">
      <c r="A32" s="150" t="s">
        <v>23</v>
      </c>
      <c r="B32" s="153" t="s">
        <v>143</v>
      </c>
      <c r="C32" s="153" t="s">
        <v>143</v>
      </c>
      <c r="D32" s="153" t="s">
        <v>143</v>
      </c>
      <c r="E32" s="153" t="s">
        <v>143</v>
      </c>
      <c r="F32" s="162" t="s">
        <v>143</v>
      </c>
      <c r="G32" s="160" t="s">
        <v>143</v>
      </c>
      <c r="H32" s="158" t="s">
        <v>143</v>
      </c>
      <c r="I32" s="165" t="s">
        <v>143</v>
      </c>
      <c r="J32" s="150" t="s">
        <v>275</v>
      </c>
    </row>
    <row r="33" spans="1:10" ht="19.5" x14ac:dyDescent="0.45">
      <c r="A33" s="150" t="s">
        <v>21</v>
      </c>
      <c r="B33" s="153" t="s">
        <v>143</v>
      </c>
      <c r="C33" s="153" t="s">
        <v>143</v>
      </c>
      <c r="D33" s="153" t="s">
        <v>143</v>
      </c>
      <c r="E33" s="153" t="s">
        <v>143</v>
      </c>
      <c r="F33" s="162" t="s">
        <v>143</v>
      </c>
      <c r="G33" s="160" t="s">
        <v>143</v>
      </c>
      <c r="H33" s="158" t="s">
        <v>143</v>
      </c>
      <c r="I33" s="156" t="s">
        <v>143</v>
      </c>
      <c r="J33" s="150" t="s">
        <v>274</v>
      </c>
    </row>
    <row r="34" spans="1:10" ht="19.5" x14ac:dyDescent="0.45">
      <c r="A34" s="150" t="s">
        <v>19</v>
      </c>
      <c r="B34" s="153">
        <v>4048</v>
      </c>
      <c r="C34" s="153" t="s">
        <v>143</v>
      </c>
      <c r="D34" s="153" t="s">
        <v>143</v>
      </c>
      <c r="E34" s="153" t="s">
        <v>143</v>
      </c>
      <c r="F34" s="162" t="s">
        <v>143</v>
      </c>
      <c r="G34" s="160" t="s">
        <v>143</v>
      </c>
      <c r="H34" s="158" t="s">
        <v>143</v>
      </c>
      <c r="I34" s="156" t="s">
        <v>143</v>
      </c>
      <c r="J34" s="150" t="s">
        <v>273</v>
      </c>
    </row>
    <row r="35" spans="1:10" ht="19.5" x14ac:dyDescent="0.45">
      <c r="A35" s="150" t="s">
        <v>17</v>
      </c>
      <c r="B35" s="153" t="s">
        <v>143</v>
      </c>
      <c r="C35" s="153" t="s">
        <v>143</v>
      </c>
      <c r="D35" s="153" t="s">
        <v>143</v>
      </c>
      <c r="E35" s="153" t="s">
        <v>143</v>
      </c>
      <c r="F35" s="162" t="s">
        <v>143</v>
      </c>
      <c r="G35" s="160" t="s">
        <v>143</v>
      </c>
      <c r="H35" s="158" t="s">
        <v>143</v>
      </c>
      <c r="I35" s="156" t="s">
        <v>143</v>
      </c>
      <c r="J35" s="150" t="s">
        <v>272</v>
      </c>
    </row>
    <row r="36" spans="1:10" ht="19.5" x14ac:dyDescent="0.45">
      <c r="A36" s="150" t="s">
        <v>15</v>
      </c>
      <c r="B36" s="153">
        <v>1645</v>
      </c>
      <c r="C36" s="153">
        <v>63</v>
      </c>
      <c r="D36" s="153" t="s">
        <v>143</v>
      </c>
      <c r="E36" s="153" t="s">
        <v>143</v>
      </c>
      <c r="F36" s="162" t="s">
        <v>143</v>
      </c>
      <c r="G36" s="160" t="s">
        <v>143</v>
      </c>
      <c r="H36" s="158" t="s">
        <v>143</v>
      </c>
      <c r="I36" s="165" t="s">
        <v>143</v>
      </c>
      <c r="J36" s="150" t="s">
        <v>271</v>
      </c>
    </row>
    <row r="37" spans="1:10" ht="19.5" x14ac:dyDescent="0.45">
      <c r="A37" s="150" t="s">
        <v>13</v>
      </c>
      <c r="B37" s="153" t="s">
        <v>143</v>
      </c>
      <c r="C37" s="153" t="s">
        <v>143</v>
      </c>
      <c r="D37" s="153" t="s">
        <v>143</v>
      </c>
      <c r="E37" s="153" t="s">
        <v>143</v>
      </c>
      <c r="F37" s="162" t="s">
        <v>143</v>
      </c>
      <c r="G37" s="160" t="s">
        <v>143</v>
      </c>
      <c r="H37" s="158" t="s">
        <v>143</v>
      </c>
      <c r="I37" s="156" t="s">
        <v>143</v>
      </c>
      <c r="J37" s="150" t="s">
        <v>270</v>
      </c>
    </row>
    <row r="38" spans="1:10" ht="19.5" x14ac:dyDescent="0.45">
      <c r="A38" s="150" t="s">
        <v>11</v>
      </c>
      <c r="B38" s="153" t="s">
        <v>143</v>
      </c>
      <c r="C38" s="153" t="s">
        <v>143</v>
      </c>
      <c r="D38" s="153" t="s">
        <v>143</v>
      </c>
      <c r="E38" s="153" t="s">
        <v>143</v>
      </c>
      <c r="F38" s="162" t="s">
        <v>143</v>
      </c>
      <c r="G38" s="160" t="s">
        <v>143</v>
      </c>
      <c r="H38" s="165" t="s">
        <v>143</v>
      </c>
      <c r="I38" s="165" t="s">
        <v>143</v>
      </c>
      <c r="J38" s="150" t="s">
        <v>269</v>
      </c>
    </row>
    <row r="39" spans="1:10" ht="19.5" x14ac:dyDescent="0.45">
      <c r="A39" s="150" t="s">
        <v>9</v>
      </c>
      <c r="B39" s="153" t="s">
        <v>143</v>
      </c>
      <c r="C39" s="153" t="s">
        <v>143</v>
      </c>
      <c r="D39" s="153" t="s">
        <v>143</v>
      </c>
      <c r="E39" s="153" t="s">
        <v>143</v>
      </c>
      <c r="F39" s="162" t="s">
        <v>143</v>
      </c>
      <c r="G39" s="160" t="s">
        <v>143</v>
      </c>
      <c r="H39" s="156" t="s">
        <v>143</v>
      </c>
      <c r="I39" s="156" t="s">
        <v>143</v>
      </c>
      <c r="J39" s="150" t="s">
        <v>268</v>
      </c>
    </row>
    <row r="40" spans="1:10" ht="19.5" x14ac:dyDescent="0.45">
      <c r="A40" s="150" t="s">
        <v>7</v>
      </c>
      <c r="B40" s="153" t="s">
        <v>143</v>
      </c>
      <c r="C40" s="153" t="s">
        <v>143</v>
      </c>
      <c r="D40" s="153" t="s">
        <v>143</v>
      </c>
      <c r="E40" s="153" t="s">
        <v>143</v>
      </c>
      <c r="F40" s="162" t="s">
        <v>143</v>
      </c>
      <c r="G40" s="160" t="s">
        <v>143</v>
      </c>
      <c r="H40" s="156" t="s">
        <v>143</v>
      </c>
      <c r="I40" s="156" t="s">
        <v>143</v>
      </c>
      <c r="J40" s="150" t="s">
        <v>267</v>
      </c>
    </row>
    <row r="41" spans="1:10" ht="19.5" x14ac:dyDescent="0.45">
      <c r="A41" s="151" t="s">
        <v>5</v>
      </c>
      <c r="B41" s="170">
        <v>235</v>
      </c>
      <c r="C41" s="170" t="s">
        <v>143</v>
      </c>
      <c r="D41" s="170" t="s">
        <v>143</v>
      </c>
      <c r="E41" s="170" t="s">
        <v>143</v>
      </c>
      <c r="F41" s="168" t="s">
        <v>143</v>
      </c>
      <c r="G41" s="169" t="s">
        <v>143</v>
      </c>
      <c r="H41" s="157" t="s">
        <v>143</v>
      </c>
      <c r="I41" s="157" t="s">
        <v>143</v>
      </c>
      <c r="J41" s="151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225" t="s">
        <v>99</v>
      </c>
      <c r="C43" s="225"/>
      <c r="D43" s="225"/>
      <c r="E43" s="26" t="s">
        <v>142</v>
      </c>
      <c r="F43" s="225" t="s">
        <v>141</v>
      </c>
      <c r="G43" s="225"/>
      <c r="H43" s="225"/>
      <c r="I43" s="225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222" t="s">
        <v>49</v>
      </c>
      <c r="B4" s="228" t="s">
        <v>303</v>
      </c>
      <c r="C4" s="222"/>
      <c r="D4" s="228" t="s">
        <v>138</v>
      </c>
      <c r="E4" s="229"/>
      <c r="F4" s="222" t="s">
        <v>137</v>
      </c>
      <c r="G4" s="222"/>
      <c r="H4" s="228" t="s">
        <v>136</v>
      </c>
      <c r="I4" s="229"/>
      <c r="J4" s="222" t="s">
        <v>39</v>
      </c>
    </row>
    <row r="5" spans="1:10" ht="22.5" customHeight="1" x14ac:dyDescent="0.2">
      <c r="A5" s="223"/>
      <c r="B5" s="226" t="s">
        <v>134</v>
      </c>
      <c r="C5" s="223"/>
      <c r="D5" s="226" t="s">
        <v>133</v>
      </c>
      <c r="E5" s="227"/>
      <c r="F5" s="223" t="s">
        <v>132</v>
      </c>
      <c r="G5" s="223"/>
      <c r="H5" s="226" t="s">
        <v>131</v>
      </c>
      <c r="I5" s="227"/>
      <c r="J5" s="223"/>
    </row>
    <row r="6" spans="1:10" ht="21.75" x14ac:dyDescent="0.2">
      <c r="A6" s="223"/>
      <c r="B6" s="91" t="s">
        <v>302</v>
      </c>
      <c r="C6" s="91" t="s">
        <v>301</v>
      </c>
      <c r="D6" s="90" t="s">
        <v>302</v>
      </c>
      <c r="E6" s="148" t="s">
        <v>301</v>
      </c>
      <c r="F6" s="148" t="s">
        <v>302</v>
      </c>
      <c r="G6" s="91" t="s">
        <v>301</v>
      </c>
      <c r="H6" s="90" t="s">
        <v>302</v>
      </c>
      <c r="I6" s="90" t="s">
        <v>301</v>
      </c>
      <c r="J6" s="223"/>
    </row>
    <row r="7" spans="1:10" ht="21.75" x14ac:dyDescent="0.2">
      <c r="A7" s="22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223"/>
    </row>
    <row r="8" spans="1:10" ht="21.75" x14ac:dyDescent="0.2">
      <c r="A8" s="224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224"/>
    </row>
    <row r="9" spans="1:10" ht="24" customHeight="1" x14ac:dyDescent="0.45">
      <c r="A9" s="149" t="s">
        <v>93</v>
      </c>
      <c r="B9" s="152">
        <v>8699</v>
      </c>
      <c r="C9" s="152">
        <v>478</v>
      </c>
      <c r="D9" s="152">
        <v>8699</v>
      </c>
      <c r="E9" s="152">
        <v>478</v>
      </c>
      <c r="F9" s="161">
        <v>4947.76</v>
      </c>
      <c r="G9" s="159">
        <v>98600</v>
      </c>
      <c r="H9" s="171">
        <v>568.77342223244057</v>
      </c>
      <c r="I9" s="172">
        <v>206.28</v>
      </c>
      <c r="J9" s="149" t="s">
        <v>92</v>
      </c>
    </row>
    <row r="10" spans="1:10" ht="21" customHeight="1" x14ac:dyDescent="0.45">
      <c r="A10" s="150" t="s">
        <v>91</v>
      </c>
      <c r="B10" s="153">
        <v>2942</v>
      </c>
      <c r="C10" s="153" t="s">
        <v>143</v>
      </c>
      <c r="D10" s="153">
        <v>2942</v>
      </c>
      <c r="E10" s="153" t="s">
        <v>143</v>
      </c>
      <c r="F10" s="162">
        <v>1245.5999999999999</v>
      </c>
      <c r="G10" s="160" t="s">
        <v>143</v>
      </c>
      <c r="H10" s="158">
        <v>423.38545207341946</v>
      </c>
      <c r="I10" s="165">
        <v>423.38545207341946</v>
      </c>
      <c r="J10" s="150" t="s">
        <v>297</v>
      </c>
    </row>
    <row r="11" spans="1:10" ht="19.5" x14ac:dyDescent="0.45">
      <c r="A11" s="150" t="s">
        <v>89</v>
      </c>
      <c r="B11" s="153">
        <v>90</v>
      </c>
      <c r="C11" s="153" t="s">
        <v>143</v>
      </c>
      <c r="D11" s="153">
        <v>90</v>
      </c>
      <c r="E11" s="153" t="s">
        <v>143</v>
      </c>
      <c r="F11" s="162">
        <v>45</v>
      </c>
      <c r="G11" s="160" t="s">
        <v>143</v>
      </c>
      <c r="H11" s="158">
        <v>500</v>
      </c>
      <c r="I11" s="165">
        <v>500</v>
      </c>
      <c r="J11" s="150" t="s">
        <v>296</v>
      </c>
    </row>
    <row r="12" spans="1:10" ht="19.5" x14ac:dyDescent="0.45">
      <c r="A12" s="150" t="s">
        <v>87</v>
      </c>
      <c r="B12" s="153" t="s">
        <v>143</v>
      </c>
      <c r="C12" s="153" t="s">
        <v>143</v>
      </c>
      <c r="D12" s="153" t="s">
        <v>143</v>
      </c>
      <c r="E12" s="153" t="s">
        <v>143</v>
      </c>
      <c r="F12" s="162" t="s">
        <v>143</v>
      </c>
      <c r="G12" s="160" t="s">
        <v>143</v>
      </c>
      <c r="H12" s="158" t="s">
        <v>143</v>
      </c>
      <c r="I12" s="156" t="s">
        <v>143</v>
      </c>
      <c r="J12" s="150" t="s">
        <v>295</v>
      </c>
    </row>
    <row r="13" spans="1:10" ht="19.5" x14ac:dyDescent="0.45">
      <c r="A13" s="150" t="s">
        <v>85</v>
      </c>
      <c r="B13" s="153" t="s">
        <v>143</v>
      </c>
      <c r="C13" s="153" t="s">
        <v>143</v>
      </c>
      <c r="D13" s="153" t="s">
        <v>143</v>
      </c>
      <c r="E13" s="153" t="s">
        <v>143</v>
      </c>
      <c r="F13" s="162" t="s">
        <v>143</v>
      </c>
      <c r="G13" s="160" t="s">
        <v>143</v>
      </c>
      <c r="H13" s="158" t="s">
        <v>143</v>
      </c>
      <c r="I13" s="156" t="s">
        <v>143</v>
      </c>
      <c r="J13" s="150" t="s">
        <v>294</v>
      </c>
    </row>
    <row r="14" spans="1:10" ht="19.5" x14ac:dyDescent="0.45">
      <c r="A14" s="150" t="s">
        <v>83</v>
      </c>
      <c r="B14" s="153" t="s">
        <v>143</v>
      </c>
      <c r="C14" s="153" t="s">
        <v>143</v>
      </c>
      <c r="D14" s="153" t="s">
        <v>143</v>
      </c>
      <c r="E14" s="153" t="s">
        <v>143</v>
      </c>
      <c r="F14" s="162" t="s">
        <v>143</v>
      </c>
      <c r="G14" s="160" t="s">
        <v>143</v>
      </c>
      <c r="H14" s="158" t="s">
        <v>143</v>
      </c>
      <c r="I14" s="156" t="s">
        <v>143</v>
      </c>
      <c r="J14" s="150" t="s">
        <v>293</v>
      </c>
    </row>
    <row r="15" spans="1:10" ht="19.5" x14ac:dyDescent="0.45">
      <c r="A15" s="150" t="s">
        <v>81</v>
      </c>
      <c r="B15" s="153" t="s">
        <v>143</v>
      </c>
      <c r="C15" s="153" t="s">
        <v>143</v>
      </c>
      <c r="D15" s="153" t="s">
        <v>143</v>
      </c>
      <c r="E15" s="153" t="s">
        <v>143</v>
      </c>
      <c r="F15" s="162" t="s">
        <v>143</v>
      </c>
      <c r="G15" s="160" t="s">
        <v>143</v>
      </c>
      <c r="H15" s="156" t="s">
        <v>143</v>
      </c>
      <c r="I15" s="156" t="s">
        <v>143</v>
      </c>
      <c r="J15" s="150" t="s">
        <v>292</v>
      </c>
    </row>
    <row r="16" spans="1:10" ht="19.5" x14ac:dyDescent="0.45">
      <c r="A16" s="150" t="s">
        <v>79</v>
      </c>
      <c r="B16" s="153" t="s">
        <v>143</v>
      </c>
      <c r="C16" s="153" t="s">
        <v>143</v>
      </c>
      <c r="D16" s="153" t="s">
        <v>143</v>
      </c>
      <c r="E16" s="153" t="s">
        <v>143</v>
      </c>
      <c r="F16" s="162" t="s">
        <v>143</v>
      </c>
      <c r="G16" s="160" t="s">
        <v>143</v>
      </c>
      <c r="H16" s="158" t="s">
        <v>143</v>
      </c>
      <c r="I16" s="156" t="s">
        <v>143</v>
      </c>
      <c r="J16" s="150" t="s">
        <v>291</v>
      </c>
    </row>
    <row r="17" spans="1:10" ht="19.5" x14ac:dyDescent="0.45">
      <c r="A17" s="150" t="s">
        <v>77</v>
      </c>
      <c r="B17" s="153" t="s">
        <v>143</v>
      </c>
      <c r="C17" s="153" t="s">
        <v>143</v>
      </c>
      <c r="D17" s="153" t="s">
        <v>143</v>
      </c>
      <c r="E17" s="153" t="s">
        <v>143</v>
      </c>
      <c r="F17" s="162" t="s">
        <v>143</v>
      </c>
      <c r="G17" s="160" t="s">
        <v>143</v>
      </c>
      <c r="H17" s="158" t="s">
        <v>143</v>
      </c>
      <c r="I17" s="156" t="s">
        <v>143</v>
      </c>
      <c r="J17" s="150" t="s">
        <v>290</v>
      </c>
    </row>
    <row r="18" spans="1:10" ht="19.5" x14ac:dyDescent="0.45">
      <c r="A18" s="150" t="s">
        <v>75</v>
      </c>
      <c r="B18" s="153" t="s">
        <v>143</v>
      </c>
      <c r="C18" s="153" t="s">
        <v>143</v>
      </c>
      <c r="D18" s="153" t="s">
        <v>143</v>
      </c>
      <c r="E18" s="153" t="s">
        <v>143</v>
      </c>
      <c r="F18" s="162" t="s">
        <v>143</v>
      </c>
      <c r="G18" s="160" t="s">
        <v>143</v>
      </c>
      <c r="H18" s="158" t="s">
        <v>143</v>
      </c>
      <c r="I18" s="156" t="s">
        <v>143</v>
      </c>
      <c r="J18" s="150" t="s">
        <v>289</v>
      </c>
    </row>
    <row r="19" spans="1:10" ht="19.5" x14ac:dyDescent="0.45">
      <c r="A19" s="150" t="s">
        <v>73</v>
      </c>
      <c r="B19" s="153">
        <v>215</v>
      </c>
      <c r="C19" s="153" t="s">
        <v>143</v>
      </c>
      <c r="D19" s="153">
        <v>215</v>
      </c>
      <c r="E19" s="153" t="s">
        <v>143</v>
      </c>
      <c r="F19" s="162">
        <v>114</v>
      </c>
      <c r="G19" s="160" t="s">
        <v>143</v>
      </c>
      <c r="H19" s="158">
        <v>530.23255813953483</v>
      </c>
      <c r="I19" s="156" t="s">
        <v>143</v>
      </c>
      <c r="J19" s="150" t="s">
        <v>288</v>
      </c>
    </row>
    <row r="20" spans="1:10" ht="19.5" x14ac:dyDescent="0.45">
      <c r="A20" s="150" t="s">
        <v>71</v>
      </c>
      <c r="B20" s="153" t="s">
        <v>143</v>
      </c>
      <c r="C20" s="153" t="s">
        <v>143</v>
      </c>
      <c r="D20" s="153" t="s">
        <v>143</v>
      </c>
      <c r="E20" s="153" t="s">
        <v>143</v>
      </c>
      <c r="F20" s="162" t="s">
        <v>143</v>
      </c>
      <c r="G20" s="160" t="s">
        <v>143</v>
      </c>
      <c r="H20" s="158" t="s">
        <v>143</v>
      </c>
      <c r="I20" s="156" t="s">
        <v>143</v>
      </c>
      <c r="J20" s="150" t="s">
        <v>287</v>
      </c>
    </row>
    <row r="21" spans="1:10" ht="19.5" x14ac:dyDescent="0.45">
      <c r="A21" s="150" t="s">
        <v>69</v>
      </c>
      <c r="B21" s="153" t="s">
        <v>143</v>
      </c>
      <c r="C21" s="153" t="s">
        <v>143</v>
      </c>
      <c r="D21" s="153" t="s">
        <v>143</v>
      </c>
      <c r="E21" s="153" t="s">
        <v>143</v>
      </c>
      <c r="F21" s="162" t="s">
        <v>143</v>
      </c>
      <c r="G21" s="160" t="s">
        <v>143</v>
      </c>
      <c r="H21" s="158" t="s">
        <v>143</v>
      </c>
      <c r="I21" s="156" t="s">
        <v>143</v>
      </c>
      <c r="J21" s="150" t="s">
        <v>286</v>
      </c>
    </row>
    <row r="22" spans="1:10" ht="19.5" x14ac:dyDescent="0.45">
      <c r="A22" s="150" t="s">
        <v>67</v>
      </c>
      <c r="B22" s="153">
        <v>83</v>
      </c>
      <c r="C22" s="153" t="s">
        <v>143</v>
      </c>
      <c r="D22" s="153">
        <v>83</v>
      </c>
      <c r="E22" s="153" t="s">
        <v>143</v>
      </c>
      <c r="F22" s="162">
        <v>41.5</v>
      </c>
      <c r="G22" s="160" t="s">
        <v>143</v>
      </c>
      <c r="H22" s="158">
        <v>500</v>
      </c>
      <c r="I22" s="165" t="s">
        <v>143</v>
      </c>
      <c r="J22" s="150" t="s">
        <v>285</v>
      </c>
    </row>
    <row r="23" spans="1:10" ht="19.5" x14ac:dyDescent="0.45">
      <c r="A23" s="150" t="s">
        <v>65</v>
      </c>
      <c r="B23" s="153" t="s">
        <v>143</v>
      </c>
      <c r="C23" s="153" t="s">
        <v>143</v>
      </c>
      <c r="D23" s="153" t="s">
        <v>143</v>
      </c>
      <c r="E23" s="153" t="s">
        <v>143</v>
      </c>
      <c r="F23" s="162" t="s">
        <v>143</v>
      </c>
      <c r="G23" s="160" t="s">
        <v>143</v>
      </c>
      <c r="H23" s="156" t="s">
        <v>143</v>
      </c>
      <c r="I23" s="156" t="s">
        <v>143</v>
      </c>
      <c r="J23" s="150" t="s">
        <v>284</v>
      </c>
    </row>
    <row r="24" spans="1:10" ht="19.5" x14ac:dyDescent="0.45">
      <c r="A24" s="150" t="s">
        <v>63</v>
      </c>
      <c r="B24" s="153">
        <v>719</v>
      </c>
      <c r="C24" s="153" t="s">
        <v>143</v>
      </c>
      <c r="D24" s="153">
        <v>719</v>
      </c>
      <c r="E24" s="153" t="s">
        <v>143</v>
      </c>
      <c r="F24" s="162">
        <v>431.4</v>
      </c>
      <c r="G24" s="160" t="s">
        <v>143</v>
      </c>
      <c r="H24" s="158">
        <v>600</v>
      </c>
      <c r="I24" s="156" t="s">
        <v>143</v>
      </c>
      <c r="J24" s="150" t="s">
        <v>283</v>
      </c>
    </row>
    <row r="25" spans="1:10" ht="19.5" x14ac:dyDescent="0.45">
      <c r="A25" s="150" t="s">
        <v>61</v>
      </c>
      <c r="B25" s="153" t="s">
        <v>143</v>
      </c>
      <c r="C25" s="153" t="s">
        <v>143</v>
      </c>
      <c r="D25" s="153" t="s">
        <v>143</v>
      </c>
      <c r="E25" s="153" t="s">
        <v>143</v>
      </c>
      <c r="F25" s="162" t="s">
        <v>143</v>
      </c>
      <c r="G25" s="160" t="s">
        <v>143</v>
      </c>
      <c r="H25" s="158" t="s">
        <v>143</v>
      </c>
      <c r="I25" s="156" t="s">
        <v>143</v>
      </c>
      <c r="J25" s="150" t="s">
        <v>282</v>
      </c>
    </row>
    <row r="26" spans="1:10" ht="19.5" x14ac:dyDescent="0.45">
      <c r="A26" s="150" t="s">
        <v>59</v>
      </c>
      <c r="B26" s="153">
        <v>70</v>
      </c>
      <c r="C26" s="153" t="s">
        <v>143</v>
      </c>
      <c r="D26" s="153">
        <v>70</v>
      </c>
      <c r="E26" s="153" t="s">
        <v>143</v>
      </c>
      <c r="F26" s="162">
        <v>50.7</v>
      </c>
      <c r="G26" s="160" t="s">
        <v>143</v>
      </c>
      <c r="H26" s="158">
        <v>724.28571428571433</v>
      </c>
      <c r="I26" s="165" t="s">
        <v>143</v>
      </c>
      <c r="J26" s="150" t="s">
        <v>281</v>
      </c>
    </row>
    <row r="27" spans="1:10" ht="19.5" x14ac:dyDescent="0.45">
      <c r="A27" s="150" t="s">
        <v>57</v>
      </c>
      <c r="B27" s="153">
        <v>712</v>
      </c>
      <c r="C27" s="153" t="s">
        <v>143</v>
      </c>
      <c r="D27" s="153">
        <v>712</v>
      </c>
      <c r="E27" s="153" t="s">
        <v>143</v>
      </c>
      <c r="F27" s="162">
        <v>356</v>
      </c>
      <c r="G27" s="160" t="s">
        <v>143</v>
      </c>
      <c r="H27" s="158">
        <v>500</v>
      </c>
      <c r="I27" s="156" t="s">
        <v>143</v>
      </c>
      <c r="J27" s="150" t="s">
        <v>280</v>
      </c>
    </row>
    <row r="28" spans="1:10" ht="19.5" x14ac:dyDescent="0.45">
      <c r="A28" s="150" t="s">
        <v>55</v>
      </c>
      <c r="B28" s="153">
        <v>150</v>
      </c>
      <c r="C28" s="153" t="s">
        <v>143</v>
      </c>
      <c r="D28" s="153">
        <v>150</v>
      </c>
      <c r="E28" s="153" t="s">
        <v>143</v>
      </c>
      <c r="F28" s="162">
        <v>120</v>
      </c>
      <c r="G28" s="160" t="s">
        <v>143</v>
      </c>
      <c r="H28" s="158">
        <v>800</v>
      </c>
      <c r="I28" s="156" t="s">
        <v>143</v>
      </c>
      <c r="J28" s="150" t="s">
        <v>279</v>
      </c>
    </row>
    <row r="29" spans="1:10" ht="19.5" x14ac:dyDescent="0.45">
      <c r="A29" s="150" t="s">
        <v>29</v>
      </c>
      <c r="B29" s="153">
        <v>3414</v>
      </c>
      <c r="C29" s="153" t="s">
        <v>143</v>
      </c>
      <c r="D29" s="153">
        <v>3414</v>
      </c>
      <c r="E29" s="153" t="s">
        <v>143</v>
      </c>
      <c r="F29" s="162">
        <v>2392.36</v>
      </c>
      <c r="G29" s="160" t="s">
        <v>143</v>
      </c>
      <c r="H29" s="158">
        <v>700.74985354422961</v>
      </c>
      <c r="I29" s="165" t="s">
        <v>143</v>
      </c>
      <c r="J29" s="150" t="s">
        <v>278</v>
      </c>
    </row>
    <row r="30" spans="1:10" ht="19.5" x14ac:dyDescent="0.45">
      <c r="A30" s="150" t="s">
        <v>27</v>
      </c>
      <c r="B30" s="153" t="s">
        <v>143</v>
      </c>
      <c r="C30" s="153" t="s">
        <v>143</v>
      </c>
      <c r="D30" s="153" t="s">
        <v>143</v>
      </c>
      <c r="E30" s="153" t="s">
        <v>143</v>
      </c>
      <c r="F30" s="162" t="s">
        <v>143</v>
      </c>
      <c r="G30" s="160" t="s">
        <v>143</v>
      </c>
      <c r="H30" s="158" t="s">
        <v>143</v>
      </c>
      <c r="I30" s="156" t="s">
        <v>143</v>
      </c>
      <c r="J30" s="150" t="s">
        <v>277</v>
      </c>
    </row>
    <row r="31" spans="1:10" ht="19.5" x14ac:dyDescent="0.45">
      <c r="A31" s="150" t="s">
        <v>25</v>
      </c>
      <c r="B31" s="153" t="s">
        <v>143</v>
      </c>
      <c r="C31" s="153" t="s">
        <v>143</v>
      </c>
      <c r="D31" s="153" t="s">
        <v>143</v>
      </c>
      <c r="E31" s="153" t="s">
        <v>143</v>
      </c>
      <c r="F31" s="162" t="s">
        <v>143</v>
      </c>
      <c r="G31" s="160" t="s">
        <v>143</v>
      </c>
      <c r="H31" s="158" t="s">
        <v>143</v>
      </c>
      <c r="I31" s="156" t="s">
        <v>143</v>
      </c>
      <c r="J31" s="150" t="s">
        <v>276</v>
      </c>
    </row>
    <row r="32" spans="1:10" ht="19.5" x14ac:dyDescent="0.45">
      <c r="A32" s="150" t="s">
        <v>23</v>
      </c>
      <c r="B32" s="153" t="s">
        <v>143</v>
      </c>
      <c r="C32" s="153" t="s">
        <v>143</v>
      </c>
      <c r="D32" s="153" t="s">
        <v>143</v>
      </c>
      <c r="E32" s="153" t="s">
        <v>143</v>
      </c>
      <c r="F32" s="162" t="s">
        <v>143</v>
      </c>
      <c r="G32" s="160" t="s">
        <v>143</v>
      </c>
      <c r="H32" s="158" t="s">
        <v>143</v>
      </c>
      <c r="I32" s="165" t="s">
        <v>143</v>
      </c>
      <c r="J32" s="150" t="s">
        <v>275</v>
      </c>
    </row>
    <row r="33" spans="1:10" ht="19.5" x14ac:dyDescent="0.45">
      <c r="A33" s="150" t="s">
        <v>21</v>
      </c>
      <c r="B33" s="153" t="s">
        <v>143</v>
      </c>
      <c r="C33" s="153" t="s">
        <v>143</v>
      </c>
      <c r="D33" s="153" t="s">
        <v>143</v>
      </c>
      <c r="E33" s="153" t="s">
        <v>143</v>
      </c>
      <c r="F33" s="162" t="s">
        <v>143</v>
      </c>
      <c r="G33" s="160" t="s">
        <v>143</v>
      </c>
      <c r="H33" s="158" t="s">
        <v>143</v>
      </c>
      <c r="I33" s="156" t="s">
        <v>143</v>
      </c>
      <c r="J33" s="150" t="s">
        <v>274</v>
      </c>
    </row>
    <row r="34" spans="1:10" ht="19.5" x14ac:dyDescent="0.45">
      <c r="A34" s="150" t="s">
        <v>19</v>
      </c>
      <c r="B34" s="153" t="s">
        <v>143</v>
      </c>
      <c r="C34" s="153" t="s">
        <v>143</v>
      </c>
      <c r="D34" s="153" t="s">
        <v>143</v>
      </c>
      <c r="E34" s="153" t="s">
        <v>143</v>
      </c>
      <c r="F34" s="162" t="s">
        <v>143</v>
      </c>
      <c r="G34" s="160" t="s">
        <v>143</v>
      </c>
      <c r="H34" s="158" t="s">
        <v>143</v>
      </c>
      <c r="I34" s="156" t="s">
        <v>143</v>
      </c>
      <c r="J34" s="150" t="s">
        <v>273</v>
      </c>
    </row>
    <row r="35" spans="1:10" ht="19.5" x14ac:dyDescent="0.45">
      <c r="A35" s="150" t="s">
        <v>17</v>
      </c>
      <c r="B35" s="153" t="s">
        <v>143</v>
      </c>
      <c r="C35" s="153" t="s">
        <v>143</v>
      </c>
      <c r="D35" s="153" t="s">
        <v>143</v>
      </c>
      <c r="E35" s="153" t="s">
        <v>143</v>
      </c>
      <c r="F35" s="162" t="s">
        <v>143</v>
      </c>
      <c r="G35" s="160" t="s">
        <v>143</v>
      </c>
      <c r="H35" s="158" t="s">
        <v>143</v>
      </c>
      <c r="I35" s="156" t="s">
        <v>143</v>
      </c>
      <c r="J35" s="150" t="s">
        <v>272</v>
      </c>
    </row>
    <row r="36" spans="1:10" ht="19.5" x14ac:dyDescent="0.45">
      <c r="A36" s="150" t="s">
        <v>15</v>
      </c>
      <c r="B36" s="153" t="s">
        <v>143</v>
      </c>
      <c r="C36" s="153">
        <v>448</v>
      </c>
      <c r="D36" s="153" t="s">
        <v>143</v>
      </c>
      <c r="E36" s="153">
        <v>448</v>
      </c>
      <c r="F36" s="162" t="s">
        <v>143</v>
      </c>
      <c r="G36" s="160">
        <v>89600</v>
      </c>
      <c r="H36" s="158" t="s">
        <v>143</v>
      </c>
      <c r="I36" s="165">
        <v>200</v>
      </c>
      <c r="J36" s="150" t="s">
        <v>271</v>
      </c>
    </row>
    <row r="37" spans="1:10" ht="19.5" x14ac:dyDescent="0.45">
      <c r="A37" s="150" t="s">
        <v>13</v>
      </c>
      <c r="B37" s="153" t="s">
        <v>143</v>
      </c>
      <c r="C37" s="153" t="s">
        <v>143</v>
      </c>
      <c r="D37" s="153" t="s">
        <v>143</v>
      </c>
      <c r="E37" s="153" t="s">
        <v>143</v>
      </c>
      <c r="F37" s="162" t="s">
        <v>143</v>
      </c>
      <c r="G37" s="160" t="s">
        <v>143</v>
      </c>
      <c r="H37" s="158" t="s">
        <v>143</v>
      </c>
      <c r="I37" s="156" t="s">
        <v>143</v>
      </c>
      <c r="J37" s="150" t="s">
        <v>270</v>
      </c>
    </row>
    <row r="38" spans="1:10" ht="19.5" x14ac:dyDescent="0.45">
      <c r="A38" s="150" t="s">
        <v>11</v>
      </c>
      <c r="B38" s="153">
        <v>54</v>
      </c>
      <c r="C38" s="153">
        <v>30</v>
      </c>
      <c r="D38" s="153">
        <v>54</v>
      </c>
      <c r="E38" s="153">
        <v>30</v>
      </c>
      <c r="F38" s="162">
        <v>21.6</v>
      </c>
      <c r="G38" s="160">
        <v>9000</v>
      </c>
      <c r="H38" s="165">
        <v>400</v>
      </c>
      <c r="I38" s="165">
        <v>300</v>
      </c>
      <c r="J38" s="150" t="s">
        <v>269</v>
      </c>
    </row>
    <row r="39" spans="1:10" ht="19.5" x14ac:dyDescent="0.45">
      <c r="A39" s="150" t="s">
        <v>9</v>
      </c>
      <c r="B39" s="153" t="s">
        <v>143</v>
      </c>
      <c r="C39" s="153" t="s">
        <v>143</v>
      </c>
      <c r="D39" s="153" t="s">
        <v>143</v>
      </c>
      <c r="E39" s="153" t="s">
        <v>143</v>
      </c>
      <c r="F39" s="162" t="s">
        <v>143</v>
      </c>
      <c r="G39" s="160" t="s">
        <v>143</v>
      </c>
      <c r="H39" s="156" t="s">
        <v>143</v>
      </c>
      <c r="I39" s="156" t="s">
        <v>143</v>
      </c>
      <c r="J39" s="150" t="s">
        <v>268</v>
      </c>
    </row>
    <row r="40" spans="1:10" ht="19.5" x14ac:dyDescent="0.45">
      <c r="A40" s="150" t="s">
        <v>7</v>
      </c>
      <c r="B40" s="153" t="s">
        <v>143</v>
      </c>
      <c r="C40" s="153" t="s">
        <v>143</v>
      </c>
      <c r="D40" s="153" t="s">
        <v>143</v>
      </c>
      <c r="E40" s="153" t="s">
        <v>143</v>
      </c>
      <c r="F40" s="162" t="s">
        <v>143</v>
      </c>
      <c r="G40" s="160" t="s">
        <v>143</v>
      </c>
      <c r="H40" s="156" t="s">
        <v>143</v>
      </c>
      <c r="I40" s="156" t="s">
        <v>143</v>
      </c>
      <c r="J40" s="150" t="s">
        <v>267</v>
      </c>
    </row>
    <row r="41" spans="1:10" ht="19.5" x14ac:dyDescent="0.45">
      <c r="A41" s="151" t="s">
        <v>5</v>
      </c>
      <c r="B41" s="170">
        <v>250</v>
      </c>
      <c r="C41" s="170" t="s">
        <v>143</v>
      </c>
      <c r="D41" s="170">
        <v>250</v>
      </c>
      <c r="E41" s="170" t="s">
        <v>143</v>
      </c>
      <c r="F41" s="168">
        <v>129.6</v>
      </c>
      <c r="G41" s="169" t="s">
        <v>143</v>
      </c>
      <c r="H41" s="157">
        <v>518.4</v>
      </c>
      <c r="I41" s="157" t="s">
        <v>143</v>
      </c>
      <c r="J41" s="151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225" t="s">
        <v>99</v>
      </c>
      <c r="C43" s="225"/>
      <c r="D43" s="225"/>
      <c r="E43" s="26" t="s">
        <v>142</v>
      </c>
      <c r="F43" s="225" t="s">
        <v>141</v>
      </c>
      <c r="G43" s="225"/>
      <c r="H43" s="225"/>
      <c r="I43" s="225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230" t="s">
        <v>185</v>
      </c>
      <c r="B4" s="230"/>
      <c r="C4" s="230"/>
      <c r="D4" s="231"/>
      <c r="E4" s="234" t="s">
        <v>139</v>
      </c>
      <c r="F4" s="235"/>
      <c r="G4" s="234" t="s">
        <v>138</v>
      </c>
      <c r="H4" s="236"/>
      <c r="I4" s="39" t="s">
        <v>137</v>
      </c>
      <c r="J4" s="71" t="s">
        <v>136</v>
      </c>
      <c r="K4" s="237" t="s">
        <v>186</v>
      </c>
      <c r="L4" s="230"/>
    </row>
    <row r="5" spans="1:15" s="40" customFormat="1" ht="24" customHeight="1" x14ac:dyDescent="0.45">
      <c r="A5" s="232"/>
      <c r="B5" s="232"/>
      <c r="C5" s="232"/>
      <c r="D5" s="233"/>
      <c r="E5" s="239" t="s">
        <v>187</v>
      </c>
      <c r="F5" s="240"/>
      <c r="G5" s="239" t="s">
        <v>188</v>
      </c>
      <c r="H5" s="240"/>
      <c r="I5" s="41" t="s">
        <v>132</v>
      </c>
      <c r="J5" s="72" t="s">
        <v>131</v>
      </c>
      <c r="K5" s="238"/>
      <c r="L5" s="232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230" t="s">
        <v>185</v>
      </c>
      <c r="B4" s="230"/>
      <c r="C4" s="230"/>
      <c r="D4" s="231"/>
      <c r="E4" s="234" t="s">
        <v>139</v>
      </c>
      <c r="F4" s="235"/>
      <c r="G4" s="234" t="s">
        <v>138</v>
      </c>
      <c r="H4" s="236"/>
      <c r="I4" s="39" t="s">
        <v>137</v>
      </c>
      <c r="J4" s="71" t="s">
        <v>136</v>
      </c>
      <c r="K4" s="237" t="s">
        <v>186</v>
      </c>
      <c r="L4" s="230"/>
    </row>
    <row r="5" spans="1:15" s="40" customFormat="1" ht="24" customHeight="1" x14ac:dyDescent="0.45">
      <c r="A5" s="232"/>
      <c r="B5" s="232"/>
      <c r="C5" s="232"/>
      <c r="D5" s="233"/>
      <c r="E5" s="239" t="s">
        <v>187</v>
      </c>
      <c r="F5" s="240"/>
      <c r="G5" s="239" t="s">
        <v>188</v>
      </c>
      <c r="H5" s="240"/>
      <c r="I5" s="41" t="s">
        <v>132</v>
      </c>
      <c r="J5" s="72" t="s">
        <v>131</v>
      </c>
      <c r="K5" s="238"/>
      <c r="L5" s="232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230" t="s">
        <v>185</v>
      </c>
      <c r="B4" s="230"/>
      <c r="C4" s="230"/>
      <c r="D4" s="231"/>
      <c r="E4" s="234" t="s">
        <v>139</v>
      </c>
      <c r="F4" s="235"/>
      <c r="G4" s="234" t="s">
        <v>138</v>
      </c>
      <c r="H4" s="236"/>
      <c r="I4" s="39" t="s">
        <v>137</v>
      </c>
      <c r="J4" s="71" t="s">
        <v>136</v>
      </c>
      <c r="K4" s="237" t="s">
        <v>186</v>
      </c>
      <c r="L4" s="230"/>
    </row>
    <row r="5" spans="1:15" s="40" customFormat="1" ht="24" customHeight="1" x14ac:dyDescent="0.45">
      <c r="A5" s="232"/>
      <c r="B5" s="232"/>
      <c r="C5" s="232"/>
      <c r="D5" s="233"/>
      <c r="E5" s="239" t="s">
        <v>187</v>
      </c>
      <c r="F5" s="240"/>
      <c r="G5" s="239" t="s">
        <v>188</v>
      </c>
      <c r="H5" s="240"/>
      <c r="I5" s="41" t="s">
        <v>132</v>
      </c>
      <c r="J5" s="72" t="s">
        <v>131</v>
      </c>
      <c r="K5" s="238"/>
      <c r="L5" s="232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222" t="s">
        <v>144</v>
      </c>
      <c r="B4" s="91" t="s">
        <v>139</v>
      </c>
      <c r="C4" s="91" t="s">
        <v>138</v>
      </c>
      <c r="D4" s="90" t="s">
        <v>137</v>
      </c>
      <c r="E4" s="148" t="s">
        <v>136</v>
      </c>
      <c r="F4" s="222" t="s">
        <v>145</v>
      </c>
    </row>
    <row r="5" spans="1:6" ht="21.75" x14ac:dyDescent="0.2">
      <c r="A5" s="224"/>
      <c r="B5" s="92" t="s">
        <v>134</v>
      </c>
      <c r="C5" s="92" t="s">
        <v>133</v>
      </c>
      <c r="D5" s="89" t="s">
        <v>132</v>
      </c>
      <c r="E5" s="104" t="s">
        <v>131</v>
      </c>
      <c r="F5" s="224"/>
    </row>
    <row r="6" spans="1:6" ht="19.5" x14ac:dyDescent="0.45">
      <c r="A6" s="173" t="s">
        <v>146</v>
      </c>
      <c r="B6" s="175">
        <v>157.5</v>
      </c>
      <c r="C6" s="175">
        <v>87.5</v>
      </c>
      <c r="D6" s="180">
        <v>89.813000000000002</v>
      </c>
      <c r="E6" s="184">
        <v>1026.43</v>
      </c>
      <c r="F6" s="174" t="s">
        <v>147</v>
      </c>
    </row>
    <row r="7" spans="1:6" ht="19.5" x14ac:dyDescent="0.45">
      <c r="A7" s="173" t="s">
        <v>148</v>
      </c>
      <c r="B7" s="175">
        <v>123</v>
      </c>
      <c r="C7" s="175">
        <v>314</v>
      </c>
      <c r="D7" s="180">
        <v>1127.296</v>
      </c>
      <c r="E7" s="185">
        <v>3590.11</v>
      </c>
      <c r="F7" s="174" t="s">
        <v>149</v>
      </c>
    </row>
    <row r="8" spans="1:6" ht="19.5" x14ac:dyDescent="0.45">
      <c r="A8" s="173" t="s">
        <v>150</v>
      </c>
      <c r="B8" s="175">
        <v>642</v>
      </c>
      <c r="C8" s="175">
        <v>518.75</v>
      </c>
      <c r="D8" s="180">
        <v>766.96900000000005</v>
      </c>
      <c r="E8" s="184">
        <v>1478.49</v>
      </c>
      <c r="F8" s="174" t="s">
        <v>151</v>
      </c>
    </row>
    <row r="9" spans="1:6" ht="19.5" x14ac:dyDescent="0.45">
      <c r="A9" s="173" t="s">
        <v>152</v>
      </c>
      <c r="B9" s="175">
        <v>1750.25</v>
      </c>
      <c r="C9" s="175">
        <v>1296.25</v>
      </c>
      <c r="D9" s="180">
        <v>3551.386</v>
      </c>
      <c r="E9" s="184">
        <v>2739.74</v>
      </c>
      <c r="F9" s="174" t="s">
        <v>153</v>
      </c>
    </row>
    <row r="10" spans="1:6" ht="19.5" x14ac:dyDescent="0.45">
      <c r="A10" s="173" t="s">
        <v>154</v>
      </c>
      <c r="B10" s="175">
        <v>812.25</v>
      </c>
      <c r="C10" s="175">
        <v>591.5</v>
      </c>
      <c r="D10" s="180">
        <v>990.31399999999996</v>
      </c>
      <c r="E10" s="184">
        <v>1674.24</v>
      </c>
      <c r="F10" s="174" t="s">
        <v>155</v>
      </c>
    </row>
    <row r="11" spans="1:6" ht="19.5" x14ac:dyDescent="0.45">
      <c r="A11" s="173" t="s">
        <v>156</v>
      </c>
      <c r="B11" s="175">
        <v>1146.3</v>
      </c>
      <c r="C11" s="175">
        <v>906.55</v>
      </c>
      <c r="D11" s="180">
        <v>493.89499999999998</v>
      </c>
      <c r="E11" s="184">
        <v>544.80999999999995</v>
      </c>
      <c r="F11" s="174" t="s">
        <v>157</v>
      </c>
    </row>
    <row r="12" spans="1:6" ht="19.5" x14ac:dyDescent="0.45">
      <c r="A12" s="173" t="s">
        <v>158</v>
      </c>
      <c r="B12" s="175">
        <v>752</v>
      </c>
      <c r="C12" s="175">
        <v>486</v>
      </c>
      <c r="D12" s="180">
        <v>311.2</v>
      </c>
      <c r="E12" s="184">
        <v>640.33000000000004</v>
      </c>
      <c r="F12" s="174" t="s">
        <v>159</v>
      </c>
    </row>
    <row r="13" spans="1:6" ht="19.5" x14ac:dyDescent="0.45">
      <c r="A13" s="173" t="s">
        <v>160</v>
      </c>
      <c r="B13" s="175">
        <v>3811.5</v>
      </c>
      <c r="C13" s="175">
        <v>3449</v>
      </c>
      <c r="D13" s="180">
        <v>2322.8000000000002</v>
      </c>
      <c r="E13" s="184">
        <v>673.47</v>
      </c>
      <c r="F13" s="174" t="s">
        <v>161</v>
      </c>
    </row>
    <row r="14" spans="1:6" ht="19.5" x14ac:dyDescent="0.45">
      <c r="A14" s="173" t="s">
        <v>162</v>
      </c>
      <c r="B14" s="175">
        <v>1271.75</v>
      </c>
      <c r="C14" s="175">
        <v>947.75</v>
      </c>
      <c r="D14" s="180">
        <v>480.79399999999998</v>
      </c>
      <c r="E14" s="184">
        <v>507.3</v>
      </c>
      <c r="F14" s="174" t="s">
        <v>163</v>
      </c>
    </row>
    <row r="15" spans="1:6" ht="19.5" x14ac:dyDescent="0.45">
      <c r="A15" s="173" t="s">
        <v>164</v>
      </c>
      <c r="B15" s="175">
        <v>45.5</v>
      </c>
      <c r="C15" s="175">
        <v>6</v>
      </c>
      <c r="D15" s="180">
        <v>24010.2</v>
      </c>
      <c r="E15" s="184">
        <v>4001700</v>
      </c>
      <c r="F15" s="174" t="s">
        <v>165</v>
      </c>
    </row>
    <row r="16" spans="1:6" ht="19.5" x14ac:dyDescent="0.45">
      <c r="A16" s="173" t="s">
        <v>166</v>
      </c>
      <c r="B16" s="175">
        <v>425.25</v>
      </c>
      <c r="C16" s="175">
        <v>341.75</v>
      </c>
      <c r="D16" s="180">
        <v>881.09799999999996</v>
      </c>
      <c r="E16" s="185">
        <v>2578.19</v>
      </c>
      <c r="F16" s="174" t="s">
        <v>167</v>
      </c>
    </row>
    <row r="17" spans="1:6" ht="19.5" x14ac:dyDescent="0.45">
      <c r="A17" s="173" t="s">
        <v>168</v>
      </c>
      <c r="B17" s="175">
        <v>321.8</v>
      </c>
      <c r="C17" s="175">
        <v>292.5</v>
      </c>
      <c r="D17" s="180">
        <v>965.73299999999995</v>
      </c>
      <c r="E17" s="184">
        <v>3301.65</v>
      </c>
      <c r="F17" s="174" t="s">
        <v>169</v>
      </c>
    </row>
    <row r="18" spans="1:6" ht="19.5" x14ac:dyDescent="0.45">
      <c r="A18" s="173" t="s">
        <v>170</v>
      </c>
      <c r="B18" s="175">
        <v>3565.5</v>
      </c>
      <c r="C18" s="175">
        <v>2317.5</v>
      </c>
      <c r="D18" s="180">
        <v>2542.6999999999998</v>
      </c>
      <c r="E18" s="184">
        <v>1097.17</v>
      </c>
      <c r="F18" s="174" t="s">
        <v>171</v>
      </c>
    </row>
    <row r="19" spans="1:6" ht="19.5" x14ac:dyDescent="0.45">
      <c r="A19" s="173" t="s">
        <v>172</v>
      </c>
      <c r="B19" s="175">
        <v>34.5</v>
      </c>
      <c r="C19" s="175">
        <v>28.5</v>
      </c>
      <c r="D19" s="180">
        <v>9.0950000000000006</v>
      </c>
      <c r="E19" s="184">
        <v>319.12</v>
      </c>
      <c r="F19" s="174" t="s">
        <v>173</v>
      </c>
    </row>
    <row r="20" spans="1:6" ht="19.5" x14ac:dyDescent="0.45">
      <c r="A20" s="173" t="s">
        <v>174</v>
      </c>
      <c r="B20" s="175">
        <v>292</v>
      </c>
      <c r="C20" s="175">
        <v>200</v>
      </c>
      <c r="D20" s="180">
        <v>62.8</v>
      </c>
      <c r="E20" s="184">
        <v>314</v>
      </c>
      <c r="F20" s="174" t="s">
        <v>175</v>
      </c>
    </row>
    <row r="21" spans="1:6" ht="19.5" x14ac:dyDescent="0.45">
      <c r="A21" s="173" t="s">
        <v>176</v>
      </c>
      <c r="B21" s="175">
        <v>5</v>
      </c>
      <c r="C21" s="175">
        <v>5</v>
      </c>
      <c r="D21" s="180">
        <v>23.5</v>
      </c>
      <c r="E21" s="184">
        <v>4700</v>
      </c>
      <c r="F21" s="174" t="s">
        <v>177</v>
      </c>
    </row>
    <row r="22" spans="1:6" ht="19.5" x14ac:dyDescent="0.45">
      <c r="A22" s="182" t="s">
        <v>178</v>
      </c>
      <c r="B22" s="176" t="s">
        <v>143</v>
      </c>
      <c r="C22" s="179" t="s">
        <v>143</v>
      </c>
      <c r="D22" s="181" t="s">
        <v>143</v>
      </c>
      <c r="E22" s="178" t="s">
        <v>143</v>
      </c>
      <c r="F22" s="183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222" t="s">
        <v>144</v>
      </c>
      <c r="B4" s="91" t="s">
        <v>139</v>
      </c>
      <c r="C4" s="91" t="s">
        <v>138</v>
      </c>
      <c r="D4" s="90" t="s">
        <v>137</v>
      </c>
      <c r="E4" s="148" t="s">
        <v>136</v>
      </c>
      <c r="F4" s="222" t="s">
        <v>145</v>
      </c>
    </row>
    <row r="5" spans="1:6" ht="21.75" x14ac:dyDescent="0.2">
      <c r="A5" s="224"/>
      <c r="B5" s="92" t="s">
        <v>134</v>
      </c>
      <c r="C5" s="92" t="s">
        <v>133</v>
      </c>
      <c r="D5" s="89" t="s">
        <v>132</v>
      </c>
      <c r="E5" s="104" t="s">
        <v>131</v>
      </c>
      <c r="F5" s="224"/>
    </row>
    <row r="6" spans="1:6" ht="19.5" x14ac:dyDescent="0.45">
      <c r="A6" s="173" t="s">
        <v>146</v>
      </c>
      <c r="B6" s="175">
        <v>76</v>
      </c>
      <c r="C6" s="175">
        <v>70</v>
      </c>
      <c r="D6" s="180">
        <f>101300/1000</f>
        <v>101.3</v>
      </c>
      <c r="E6" s="184">
        <v>1447.14</v>
      </c>
      <c r="F6" s="174" t="s">
        <v>147</v>
      </c>
    </row>
    <row r="7" spans="1:6" ht="19.5" x14ac:dyDescent="0.45">
      <c r="A7" s="173" t="s">
        <v>148</v>
      </c>
      <c r="B7" s="175">
        <v>77</v>
      </c>
      <c r="C7" s="175">
        <v>326</v>
      </c>
      <c r="D7" s="180">
        <f>116738/1000</f>
        <v>116.738</v>
      </c>
      <c r="E7" s="185">
        <v>358.09</v>
      </c>
      <c r="F7" s="174" t="s">
        <v>149</v>
      </c>
    </row>
    <row r="8" spans="1:6" ht="19.5" x14ac:dyDescent="0.45">
      <c r="A8" s="173" t="s">
        <v>150</v>
      </c>
      <c r="B8" s="175">
        <v>383.75</v>
      </c>
      <c r="C8" s="175">
        <v>276</v>
      </c>
      <c r="D8" s="180">
        <f>133884/1000</f>
        <v>133.88399999999999</v>
      </c>
      <c r="E8" s="184">
        <v>485.09</v>
      </c>
      <c r="F8" s="174" t="s">
        <v>151</v>
      </c>
    </row>
    <row r="9" spans="1:6" ht="19.5" x14ac:dyDescent="0.45">
      <c r="A9" s="173" t="s">
        <v>152</v>
      </c>
      <c r="B9" s="175">
        <v>4143</v>
      </c>
      <c r="C9" s="175">
        <v>3589</v>
      </c>
      <c r="D9" s="180">
        <f>11968651/1000</f>
        <v>11968.651</v>
      </c>
      <c r="E9" s="184">
        <v>3334.81</v>
      </c>
      <c r="F9" s="174" t="s">
        <v>153</v>
      </c>
    </row>
    <row r="10" spans="1:6" ht="19.5" x14ac:dyDescent="0.45">
      <c r="A10" s="173" t="s">
        <v>154</v>
      </c>
      <c r="B10" s="175">
        <v>1018</v>
      </c>
      <c r="C10" s="175">
        <v>940.75</v>
      </c>
      <c r="D10" s="180">
        <f>958857/1000</f>
        <v>958.85699999999997</v>
      </c>
      <c r="E10" s="184">
        <v>1019.25</v>
      </c>
      <c r="F10" s="174" t="s">
        <v>155</v>
      </c>
    </row>
    <row r="11" spans="1:6" ht="19.5" x14ac:dyDescent="0.45">
      <c r="A11" s="173" t="s">
        <v>156</v>
      </c>
      <c r="B11" s="175">
        <v>2517.5</v>
      </c>
      <c r="C11" s="175">
        <v>2006.5</v>
      </c>
      <c r="D11" s="180">
        <f>948190/1000</f>
        <v>948.19</v>
      </c>
      <c r="E11" s="184">
        <v>472.56</v>
      </c>
      <c r="F11" s="174" t="s">
        <v>157</v>
      </c>
    </row>
    <row r="12" spans="1:6" ht="19.5" x14ac:dyDescent="0.45">
      <c r="A12" s="173" t="s">
        <v>158</v>
      </c>
      <c r="B12" s="175">
        <v>542</v>
      </c>
      <c r="C12" s="175">
        <v>381</v>
      </c>
      <c r="D12" s="180">
        <f>151200/1000</f>
        <v>151.19999999999999</v>
      </c>
      <c r="E12" s="184">
        <v>396.85</v>
      </c>
      <c r="F12" s="174" t="s">
        <v>159</v>
      </c>
    </row>
    <row r="13" spans="1:6" ht="19.5" x14ac:dyDescent="0.45">
      <c r="A13" s="173" t="s">
        <v>160</v>
      </c>
      <c r="B13" s="175">
        <v>4254</v>
      </c>
      <c r="C13" s="175">
        <v>3911</v>
      </c>
      <c r="D13" s="180">
        <f>2365150/1000</f>
        <v>2365.15</v>
      </c>
      <c r="E13" s="184">
        <v>604.74</v>
      </c>
      <c r="F13" s="174" t="s">
        <v>161</v>
      </c>
    </row>
    <row r="14" spans="1:6" ht="19.5" x14ac:dyDescent="0.45">
      <c r="A14" s="173" t="s">
        <v>162</v>
      </c>
      <c r="B14" s="175">
        <v>2096</v>
      </c>
      <c r="C14" s="175">
        <v>1412</v>
      </c>
      <c r="D14" s="180">
        <f>562650/1000</f>
        <v>562.65</v>
      </c>
      <c r="E14" s="184">
        <v>398.48</v>
      </c>
      <c r="F14" s="174" t="s">
        <v>163</v>
      </c>
    </row>
    <row r="15" spans="1:6" ht="19.5" x14ac:dyDescent="0.45">
      <c r="A15" s="173" t="s">
        <v>164</v>
      </c>
      <c r="B15" s="175">
        <v>176</v>
      </c>
      <c r="C15" s="175">
        <v>162</v>
      </c>
      <c r="D15" s="180">
        <f>20600/1000</f>
        <v>20.6</v>
      </c>
      <c r="E15" s="184">
        <v>127.16</v>
      </c>
      <c r="F15" s="174" t="s">
        <v>165</v>
      </c>
    </row>
    <row r="16" spans="1:6" ht="19.5" x14ac:dyDescent="0.45">
      <c r="A16" s="173" t="s">
        <v>166</v>
      </c>
      <c r="B16" s="175">
        <v>121</v>
      </c>
      <c r="C16" s="175">
        <v>90</v>
      </c>
      <c r="D16" s="180">
        <f>109700/100</f>
        <v>1097</v>
      </c>
      <c r="E16" s="185">
        <v>1218.8900000000001</v>
      </c>
      <c r="F16" s="174" t="s">
        <v>167</v>
      </c>
    </row>
    <row r="17" spans="1:6" ht="19.5" x14ac:dyDescent="0.45">
      <c r="A17" s="173" t="s">
        <v>168</v>
      </c>
      <c r="B17" s="175">
        <v>56</v>
      </c>
      <c r="C17" s="175">
        <v>74.349999999999994</v>
      </c>
      <c r="D17" s="180">
        <f>9983/1000</f>
        <v>9.9830000000000005</v>
      </c>
      <c r="E17" s="184">
        <v>134.27000000000001</v>
      </c>
      <c r="F17" s="174" t="s">
        <v>169</v>
      </c>
    </row>
    <row r="18" spans="1:6" ht="19.5" x14ac:dyDescent="0.45">
      <c r="A18" s="173" t="s">
        <v>170</v>
      </c>
      <c r="B18" s="175">
        <v>3245</v>
      </c>
      <c r="C18" s="175">
        <v>2330</v>
      </c>
      <c r="D18" s="180">
        <f>2368700/1000</f>
        <v>2368.6999999999998</v>
      </c>
      <c r="E18" s="184">
        <v>1016.61</v>
      </c>
      <c r="F18" s="174" t="s">
        <v>171</v>
      </c>
    </row>
    <row r="19" spans="1:6" ht="19.5" x14ac:dyDescent="0.45">
      <c r="A19" s="173" t="s">
        <v>172</v>
      </c>
      <c r="B19" s="175">
        <v>22.5</v>
      </c>
      <c r="C19" s="175">
        <v>8</v>
      </c>
      <c r="D19" s="180">
        <f>1360/1000</f>
        <v>1.36</v>
      </c>
      <c r="E19" s="184">
        <v>170</v>
      </c>
      <c r="F19" s="174" t="s">
        <v>173</v>
      </c>
    </row>
    <row r="20" spans="1:6" ht="19.5" x14ac:dyDescent="0.45">
      <c r="A20" s="173" t="s">
        <v>174</v>
      </c>
      <c r="B20" s="175">
        <v>207</v>
      </c>
      <c r="C20" s="175">
        <v>4</v>
      </c>
      <c r="D20" s="180">
        <f>1100/1000</f>
        <v>1.1000000000000001</v>
      </c>
      <c r="E20" s="184">
        <v>275</v>
      </c>
      <c r="F20" s="174" t="s">
        <v>175</v>
      </c>
    </row>
    <row r="21" spans="1:6" ht="19.5" x14ac:dyDescent="0.45">
      <c r="A21" s="173" t="s">
        <v>176</v>
      </c>
      <c r="B21" s="175" t="s">
        <v>143</v>
      </c>
      <c r="C21" s="175" t="s">
        <v>143</v>
      </c>
      <c r="D21" s="180" t="s">
        <v>143</v>
      </c>
      <c r="E21" s="177" t="s">
        <v>143</v>
      </c>
      <c r="F21" s="174" t="s">
        <v>177</v>
      </c>
    </row>
    <row r="22" spans="1:6" ht="19.5" x14ac:dyDescent="0.45">
      <c r="A22" s="182" t="s">
        <v>178</v>
      </c>
      <c r="B22" s="176" t="s">
        <v>143</v>
      </c>
      <c r="C22" s="179" t="s">
        <v>143</v>
      </c>
      <c r="D22" s="181" t="s">
        <v>143</v>
      </c>
      <c r="E22" s="178" t="s">
        <v>143</v>
      </c>
      <c r="F22" s="183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222" t="s">
        <v>144</v>
      </c>
      <c r="B4" s="91" t="s">
        <v>139</v>
      </c>
      <c r="C4" s="91" t="s">
        <v>138</v>
      </c>
      <c r="D4" s="90" t="s">
        <v>137</v>
      </c>
      <c r="E4" s="148" t="s">
        <v>136</v>
      </c>
      <c r="F4" s="222" t="s">
        <v>145</v>
      </c>
    </row>
    <row r="5" spans="1:6" ht="21.75" x14ac:dyDescent="0.2">
      <c r="A5" s="224"/>
      <c r="B5" s="92" t="s">
        <v>134</v>
      </c>
      <c r="C5" s="92" t="s">
        <v>133</v>
      </c>
      <c r="D5" s="89" t="s">
        <v>132</v>
      </c>
      <c r="E5" s="104" t="s">
        <v>131</v>
      </c>
      <c r="F5" s="224"/>
    </row>
    <row r="6" spans="1:6" ht="19.5" x14ac:dyDescent="0.45">
      <c r="A6" s="173" t="s">
        <v>146</v>
      </c>
      <c r="B6" s="175">
        <v>996</v>
      </c>
      <c r="C6" s="175">
        <v>925</v>
      </c>
      <c r="D6" s="180">
        <f>1662800/1000</f>
        <v>1662.8</v>
      </c>
      <c r="E6" s="184">
        <v>1797.62</v>
      </c>
      <c r="F6" s="174" t="s">
        <v>147</v>
      </c>
    </row>
    <row r="7" spans="1:6" ht="19.5" x14ac:dyDescent="0.45">
      <c r="A7" s="173" t="s">
        <v>148</v>
      </c>
      <c r="B7" s="175">
        <v>71</v>
      </c>
      <c r="C7" s="175">
        <v>130</v>
      </c>
      <c r="D7" s="180">
        <f>25986/1000</f>
        <v>25.986000000000001</v>
      </c>
      <c r="E7" s="185">
        <v>199.89</v>
      </c>
      <c r="F7" s="174" t="s">
        <v>149</v>
      </c>
    </row>
    <row r="8" spans="1:6" ht="19.5" x14ac:dyDescent="0.45">
      <c r="A8" s="173" t="s">
        <v>150</v>
      </c>
      <c r="B8" s="175">
        <v>523</v>
      </c>
      <c r="C8" s="175">
        <v>905</v>
      </c>
      <c r="D8" s="180">
        <f>408520/1000</f>
        <v>408.52</v>
      </c>
      <c r="E8" s="184">
        <v>451.4</v>
      </c>
      <c r="F8" s="174" t="s">
        <v>151</v>
      </c>
    </row>
    <row r="9" spans="1:6" ht="19.5" x14ac:dyDescent="0.45">
      <c r="A9" s="173" t="s">
        <v>152</v>
      </c>
      <c r="B9" s="175">
        <v>5771</v>
      </c>
      <c r="C9" s="175">
        <v>1958</v>
      </c>
      <c r="D9" s="180">
        <f>4057875/1000</f>
        <v>4057.875</v>
      </c>
      <c r="E9" s="184">
        <v>2072.46</v>
      </c>
      <c r="F9" s="174" t="s">
        <v>153</v>
      </c>
    </row>
    <row r="10" spans="1:6" ht="19.5" x14ac:dyDescent="0.45">
      <c r="A10" s="173" t="s">
        <v>154</v>
      </c>
      <c r="B10" s="175">
        <v>920</v>
      </c>
      <c r="C10" s="175">
        <v>179</v>
      </c>
      <c r="D10" s="180">
        <f>81029/1000</f>
        <v>81.028999999999996</v>
      </c>
      <c r="E10" s="184">
        <v>452.68</v>
      </c>
      <c r="F10" s="174" t="s">
        <v>155</v>
      </c>
    </row>
    <row r="11" spans="1:6" ht="19.5" x14ac:dyDescent="0.45">
      <c r="A11" s="173" t="s">
        <v>156</v>
      </c>
      <c r="B11" s="175">
        <v>2248</v>
      </c>
      <c r="C11" s="175">
        <v>1679.5</v>
      </c>
      <c r="D11" s="180">
        <f>1163000/1000</f>
        <v>1163</v>
      </c>
      <c r="E11" s="184">
        <v>692.47</v>
      </c>
      <c r="F11" s="174" t="s">
        <v>157</v>
      </c>
    </row>
    <row r="12" spans="1:6" ht="19.5" x14ac:dyDescent="0.45">
      <c r="A12" s="173" t="s">
        <v>158</v>
      </c>
      <c r="B12" s="175">
        <v>949</v>
      </c>
      <c r="C12" s="175">
        <v>808</v>
      </c>
      <c r="D12" s="180">
        <f>508000/1000</f>
        <v>508</v>
      </c>
      <c r="E12" s="184">
        <v>628.71</v>
      </c>
      <c r="F12" s="174" t="s">
        <v>159</v>
      </c>
    </row>
    <row r="13" spans="1:6" ht="19.5" x14ac:dyDescent="0.45">
      <c r="A13" s="173" t="s">
        <v>176</v>
      </c>
      <c r="B13" s="175">
        <v>30</v>
      </c>
      <c r="C13" s="175">
        <v>30</v>
      </c>
      <c r="D13" s="180">
        <f>30000/1000</f>
        <v>30</v>
      </c>
      <c r="E13" s="184">
        <v>1000</v>
      </c>
      <c r="F13" s="174" t="s">
        <v>177</v>
      </c>
    </row>
    <row r="14" spans="1:6" ht="19.5" x14ac:dyDescent="0.45">
      <c r="A14" s="173" t="s">
        <v>160</v>
      </c>
      <c r="B14" s="175">
        <v>2648.5</v>
      </c>
      <c r="C14" s="175">
        <v>1860.5</v>
      </c>
      <c r="D14" s="180">
        <f>1392750/1000</f>
        <v>1392.75</v>
      </c>
      <c r="E14" s="184">
        <v>748.59</v>
      </c>
      <c r="F14" s="174" t="s">
        <v>161</v>
      </c>
    </row>
    <row r="15" spans="1:6" ht="19.5" x14ac:dyDescent="0.45">
      <c r="A15" s="173" t="s">
        <v>162</v>
      </c>
      <c r="B15" s="175">
        <v>3153</v>
      </c>
      <c r="C15" s="175">
        <v>2557</v>
      </c>
      <c r="D15" s="180">
        <f>1658353/1000</f>
        <v>1658.3530000000001</v>
      </c>
      <c r="E15" s="184">
        <v>648.54999999999995</v>
      </c>
      <c r="F15" s="174" t="s">
        <v>163</v>
      </c>
    </row>
    <row r="16" spans="1:6" ht="19.5" x14ac:dyDescent="0.45">
      <c r="A16" s="173" t="s">
        <v>164</v>
      </c>
      <c r="B16" s="175">
        <v>709</v>
      </c>
      <c r="C16" s="175">
        <v>2152</v>
      </c>
      <c r="D16" s="180">
        <f>1076000/1000</f>
        <v>1076</v>
      </c>
      <c r="E16" s="185">
        <v>500</v>
      </c>
      <c r="F16" s="174" t="s">
        <v>165</v>
      </c>
    </row>
    <row r="17" spans="1:6" ht="19.5" x14ac:dyDescent="0.45">
      <c r="A17" s="173" t="s">
        <v>166</v>
      </c>
      <c r="B17" s="175">
        <v>204</v>
      </c>
      <c r="C17" s="175">
        <v>636</v>
      </c>
      <c r="D17" s="180">
        <f>227200/1000</f>
        <v>227.2</v>
      </c>
      <c r="E17" s="184">
        <v>357.23</v>
      </c>
      <c r="F17" s="174" t="s">
        <v>167</v>
      </c>
    </row>
    <row r="18" spans="1:6" ht="19.5" x14ac:dyDescent="0.45">
      <c r="A18" s="173" t="s">
        <v>168</v>
      </c>
      <c r="B18" s="175">
        <v>25.75</v>
      </c>
      <c r="C18" s="175">
        <v>1.75</v>
      </c>
      <c r="D18" s="180">
        <f>150/1000</f>
        <v>0.15</v>
      </c>
      <c r="E18" s="184">
        <v>85.71</v>
      </c>
      <c r="F18" s="174" t="s">
        <v>169</v>
      </c>
    </row>
    <row r="19" spans="1:6" ht="19.5" x14ac:dyDescent="0.45">
      <c r="A19" s="173" t="s">
        <v>170</v>
      </c>
      <c r="B19" s="175">
        <v>5255</v>
      </c>
      <c r="C19" s="175">
        <v>4770</v>
      </c>
      <c r="D19" s="180">
        <f>5549250/1000</f>
        <v>5549.25</v>
      </c>
      <c r="E19" s="184">
        <v>1163.3599999999999</v>
      </c>
      <c r="F19" s="174" t="s">
        <v>171</v>
      </c>
    </row>
    <row r="20" spans="1:6" ht="19.5" x14ac:dyDescent="0.45">
      <c r="A20" s="173" t="s">
        <v>172</v>
      </c>
      <c r="B20" s="175">
        <v>20</v>
      </c>
      <c r="C20" s="175">
        <v>236</v>
      </c>
      <c r="D20" s="180">
        <f>33440/1000</f>
        <v>33.44</v>
      </c>
      <c r="E20" s="184">
        <v>141.69</v>
      </c>
      <c r="F20" s="174" t="s">
        <v>173</v>
      </c>
    </row>
    <row r="21" spans="1:6" ht="19.5" x14ac:dyDescent="0.45">
      <c r="A21" s="173" t="s">
        <v>174</v>
      </c>
      <c r="B21" s="175">
        <v>223</v>
      </c>
      <c r="C21" s="175">
        <v>1935</v>
      </c>
      <c r="D21" s="180">
        <f>294360/1000</f>
        <v>294.36</v>
      </c>
      <c r="E21" s="184">
        <v>152.12</v>
      </c>
      <c r="F21" s="174" t="s">
        <v>175</v>
      </c>
    </row>
    <row r="22" spans="1:6" ht="19.5" x14ac:dyDescent="0.45">
      <c r="A22" s="182" t="s">
        <v>178</v>
      </c>
      <c r="B22" s="176" t="s">
        <v>143</v>
      </c>
      <c r="C22" s="179" t="s">
        <v>143</v>
      </c>
      <c r="D22" s="181" t="s">
        <v>143</v>
      </c>
      <c r="E22" s="178" t="s">
        <v>143</v>
      </c>
      <c r="F22" s="183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222" t="s">
        <v>140</v>
      </c>
      <c r="B4" s="90" t="s">
        <v>139</v>
      </c>
      <c r="C4" s="91" t="s">
        <v>138</v>
      </c>
      <c r="D4" s="90" t="s">
        <v>137</v>
      </c>
      <c r="E4" s="148" t="s">
        <v>136</v>
      </c>
      <c r="F4" s="222" t="s">
        <v>135</v>
      </c>
    </row>
    <row r="5" spans="1:6" ht="21.75" x14ac:dyDescent="0.2">
      <c r="A5" s="224"/>
      <c r="B5" s="89" t="s">
        <v>134</v>
      </c>
      <c r="C5" s="92" t="s">
        <v>133</v>
      </c>
      <c r="D5" s="89" t="s">
        <v>132</v>
      </c>
      <c r="E5" s="104" t="s">
        <v>131</v>
      </c>
      <c r="F5" s="224"/>
    </row>
    <row r="6" spans="1:6" ht="19.5" x14ac:dyDescent="0.45">
      <c r="A6" s="186" t="s">
        <v>130</v>
      </c>
      <c r="B6" s="188">
        <v>5135.25</v>
      </c>
      <c r="C6" s="189">
        <v>2710.5</v>
      </c>
      <c r="D6" s="188">
        <v>3307.68</v>
      </c>
      <c r="E6" s="190">
        <v>1220.32</v>
      </c>
      <c r="F6" s="187" t="s">
        <v>129</v>
      </c>
    </row>
    <row r="7" spans="1:6" ht="19.5" x14ac:dyDescent="0.45">
      <c r="A7" s="150" t="s">
        <v>128</v>
      </c>
      <c r="B7" s="162">
        <v>637</v>
      </c>
      <c r="C7" s="153">
        <v>247</v>
      </c>
      <c r="D7" s="162">
        <v>677.25</v>
      </c>
      <c r="E7" s="167">
        <v>2741.9</v>
      </c>
      <c r="F7" s="174" t="s">
        <v>127</v>
      </c>
    </row>
    <row r="8" spans="1:6" ht="19.5" x14ac:dyDescent="0.45">
      <c r="A8" s="150" t="s">
        <v>126</v>
      </c>
      <c r="B8" s="162">
        <v>2219</v>
      </c>
      <c r="C8" s="153">
        <v>1419</v>
      </c>
      <c r="D8" s="162">
        <v>3898.5</v>
      </c>
      <c r="E8" s="167">
        <v>2747.36</v>
      </c>
      <c r="F8" s="174" t="s">
        <v>125</v>
      </c>
    </row>
    <row r="9" spans="1:6" ht="19.5" x14ac:dyDescent="0.45">
      <c r="A9" s="150" t="s">
        <v>124</v>
      </c>
      <c r="B9" s="162">
        <v>1285.5</v>
      </c>
      <c r="C9" s="153">
        <v>87</v>
      </c>
      <c r="D9" s="162">
        <v>191.6</v>
      </c>
      <c r="E9" s="167">
        <v>2202.3000000000002</v>
      </c>
      <c r="F9" s="174" t="s">
        <v>123</v>
      </c>
    </row>
    <row r="10" spans="1:6" ht="19.5" x14ac:dyDescent="0.45">
      <c r="A10" s="150" t="s">
        <v>122</v>
      </c>
      <c r="B10" s="162">
        <v>24556.5</v>
      </c>
      <c r="C10" s="153">
        <v>18082.25</v>
      </c>
      <c r="D10" s="162">
        <v>49372.18</v>
      </c>
      <c r="E10" s="167">
        <v>2730.42</v>
      </c>
      <c r="F10" s="174" t="s">
        <v>121</v>
      </c>
    </row>
    <row r="11" spans="1:6" ht="19.5" x14ac:dyDescent="0.45">
      <c r="A11" s="150" t="s">
        <v>120</v>
      </c>
      <c r="B11" s="162">
        <v>1063</v>
      </c>
      <c r="C11" s="153">
        <v>266</v>
      </c>
      <c r="D11" s="162">
        <v>211.38200000000001</v>
      </c>
      <c r="E11" s="167">
        <v>794.67</v>
      </c>
      <c r="F11" s="174" t="s">
        <v>119</v>
      </c>
    </row>
    <row r="12" spans="1:6" ht="19.5" x14ac:dyDescent="0.45">
      <c r="A12" s="150" t="s">
        <v>118</v>
      </c>
      <c r="B12" s="162">
        <v>25422.25</v>
      </c>
      <c r="C12" s="153">
        <v>9235</v>
      </c>
      <c r="D12" s="162">
        <v>12942.070009999999</v>
      </c>
      <c r="E12" s="167">
        <v>1401.42</v>
      </c>
      <c r="F12" s="174" t="s">
        <v>117</v>
      </c>
    </row>
    <row r="13" spans="1:6" ht="19.5" x14ac:dyDescent="0.45">
      <c r="A13" s="150" t="s">
        <v>116</v>
      </c>
      <c r="B13" s="162">
        <v>6088.57</v>
      </c>
      <c r="C13" s="153">
        <v>1530.5</v>
      </c>
      <c r="D13" s="162">
        <v>27367.998</v>
      </c>
      <c r="E13" s="167">
        <v>17881.740000000002</v>
      </c>
      <c r="F13" s="174" t="s">
        <v>115</v>
      </c>
    </row>
    <row r="14" spans="1:6" ht="19.5" x14ac:dyDescent="0.45">
      <c r="A14" s="150" t="s">
        <v>114</v>
      </c>
      <c r="B14" s="162">
        <v>1089.17</v>
      </c>
      <c r="C14" s="153">
        <v>15911</v>
      </c>
      <c r="D14" s="162">
        <v>10206.88148</v>
      </c>
      <c r="E14" s="167">
        <v>641.5</v>
      </c>
      <c r="F14" s="174" t="s">
        <v>113</v>
      </c>
    </row>
    <row r="15" spans="1:6" ht="19.5" x14ac:dyDescent="0.45">
      <c r="A15" s="150" t="s">
        <v>112</v>
      </c>
      <c r="B15" s="162">
        <v>3501.75</v>
      </c>
      <c r="C15" s="153">
        <v>776</v>
      </c>
      <c r="D15" s="162">
        <v>1527.17</v>
      </c>
      <c r="E15" s="167">
        <v>1968</v>
      </c>
      <c r="F15" s="174" t="s">
        <v>111</v>
      </c>
    </row>
    <row r="16" spans="1:6" ht="19.5" x14ac:dyDescent="0.45">
      <c r="A16" s="150" t="s">
        <v>110</v>
      </c>
      <c r="B16" s="162">
        <v>9444</v>
      </c>
      <c r="C16" s="153">
        <v>5169</v>
      </c>
      <c r="D16" s="162">
        <v>1922.49</v>
      </c>
      <c r="E16" s="167">
        <v>371.93</v>
      </c>
      <c r="F16" s="174" t="s">
        <v>109</v>
      </c>
    </row>
    <row r="17" spans="1:6" ht="19.5" x14ac:dyDescent="0.45">
      <c r="A17" s="150" t="s">
        <v>108</v>
      </c>
      <c r="B17" s="162">
        <v>3260.89</v>
      </c>
      <c r="C17" s="153">
        <v>406.5</v>
      </c>
      <c r="D17" s="162">
        <v>411.4</v>
      </c>
      <c r="E17" s="167">
        <v>1012.05</v>
      </c>
      <c r="F17" s="174" t="s">
        <v>107</v>
      </c>
    </row>
    <row r="18" spans="1:6" ht="19.5" x14ac:dyDescent="0.45">
      <c r="A18" s="150" t="s">
        <v>106</v>
      </c>
      <c r="B18" s="162">
        <v>1115</v>
      </c>
      <c r="C18" s="153">
        <v>738</v>
      </c>
      <c r="D18" s="162">
        <v>1713.28</v>
      </c>
      <c r="E18" s="167">
        <v>2321.52</v>
      </c>
      <c r="F18" s="174" t="s">
        <v>105</v>
      </c>
    </row>
    <row r="19" spans="1:6" ht="19.5" x14ac:dyDescent="0.45">
      <c r="A19" s="150" t="s">
        <v>104</v>
      </c>
      <c r="B19" s="162">
        <v>815.75</v>
      </c>
      <c r="C19" s="153">
        <v>470</v>
      </c>
      <c r="D19" s="162">
        <v>1982.491</v>
      </c>
      <c r="E19" s="167">
        <v>4218.07</v>
      </c>
      <c r="F19" s="174" t="s">
        <v>103</v>
      </c>
    </row>
    <row r="20" spans="1:6" ht="19.5" x14ac:dyDescent="0.45">
      <c r="A20" s="150" t="s">
        <v>102</v>
      </c>
      <c r="B20" s="162">
        <v>259</v>
      </c>
      <c r="C20" s="153">
        <v>94</v>
      </c>
      <c r="D20" s="162">
        <v>129</v>
      </c>
      <c r="E20" s="167">
        <v>1372.34</v>
      </c>
      <c r="F20" s="174" t="s">
        <v>101</v>
      </c>
    </row>
    <row r="21" spans="1:6" ht="9" customHeight="1" x14ac:dyDescent="0.45">
      <c r="A21" s="151"/>
      <c r="B21" s="82"/>
      <c r="C21" s="99"/>
      <c r="D21" s="82"/>
      <c r="E21" s="157"/>
      <c r="F21" s="183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225" t="s">
        <v>99</v>
      </c>
      <c r="C23" s="225"/>
      <c r="D23" s="225" t="s">
        <v>98</v>
      </c>
      <c r="E23" s="225"/>
      <c r="F23" s="225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222" t="s">
        <v>140</v>
      </c>
      <c r="B4" s="90" t="s">
        <v>139</v>
      </c>
      <c r="C4" s="91" t="s">
        <v>138</v>
      </c>
      <c r="D4" s="90" t="s">
        <v>137</v>
      </c>
      <c r="E4" s="148" t="s">
        <v>136</v>
      </c>
      <c r="F4" s="222" t="s">
        <v>135</v>
      </c>
    </row>
    <row r="5" spans="1:6" ht="21.75" x14ac:dyDescent="0.2">
      <c r="A5" s="224"/>
      <c r="B5" s="89" t="s">
        <v>134</v>
      </c>
      <c r="C5" s="92" t="s">
        <v>133</v>
      </c>
      <c r="D5" s="89" t="s">
        <v>132</v>
      </c>
      <c r="E5" s="104" t="s">
        <v>131</v>
      </c>
      <c r="F5" s="224"/>
    </row>
    <row r="6" spans="1:6" ht="19.5" x14ac:dyDescent="0.45">
      <c r="A6" s="186" t="s">
        <v>130</v>
      </c>
      <c r="B6" s="188">
        <v>6260</v>
      </c>
      <c r="C6" s="189">
        <v>938</v>
      </c>
      <c r="D6" s="188">
        <v>611.74099999999999</v>
      </c>
      <c r="E6" s="190">
        <v>652.17999999999995</v>
      </c>
      <c r="F6" s="187" t="s">
        <v>129</v>
      </c>
    </row>
    <row r="7" spans="1:6" ht="19.5" x14ac:dyDescent="0.45">
      <c r="A7" s="150" t="s">
        <v>128</v>
      </c>
      <c r="B7" s="162">
        <v>732</v>
      </c>
      <c r="C7" s="153">
        <v>328</v>
      </c>
      <c r="D7" s="162">
        <v>331.9</v>
      </c>
      <c r="E7" s="167">
        <v>1011.89</v>
      </c>
      <c r="F7" s="174" t="s">
        <v>127</v>
      </c>
    </row>
    <row r="8" spans="1:6" ht="19.5" x14ac:dyDescent="0.45">
      <c r="A8" s="150" t="s">
        <v>126</v>
      </c>
      <c r="B8" s="162">
        <v>2019</v>
      </c>
      <c r="C8" s="153">
        <v>13</v>
      </c>
      <c r="D8" s="162">
        <v>5.4660000000000002</v>
      </c>
      <c r="E8" s="167">
        <v>420.46</v>
      </c>
      <c r="F8" s="174" t="s">
        <v>125</v>
      </c>
    </row>
    <row r="9" spans="1:6" ht="19.5" x14ac:dyDescent="0.45">
      <c r="A9" s="150" t="s">
        <v>124</v>
      </c>
      <c r="B9" s="162">
        <v>1622</v>
      </c>
      <c r="C9" s="153">
        <v>40</v>
      </c>
      <c r="D9" s="162">
        <v>14</v>
      </c>
      <c r="E9" s="167">
        <v>350</v>
      </c>
      <c r="F9" s="174" t="s">
        <v>123</v>
      </c>
    </row>
    <row r="10" spans="1:6" ht="19.5" x14ac:dyDescent="0.45">
      <c r="A10" s="150" t="s">
        <v>122</v>
      </c>
      <c r="B10" s="162">
        <v>22733</v>
      </c>
      <c r="C10" s="153">
        <v>15925</v>
      </c>
      <c r="D10" s="162">
        <v>9496.58</v>
      </c>
      <c r="E10" s="167">
        <v>596.33000000000004</v>
      </c>
      <c r="F10" s="174" t="s">
        <v>121</v>
      </c>
    </row>
    <row r="11" spans="1:6" ht="19.5" x14ac:dyDescent="0.45">
      <c r="A11" s="150" t="s">
        <v>120</v>
      </c>
      <c r="B11" s="162">
        <v>843</v>
      </c>
      <c r="C11" s="153">
        <v>162</v>
      </c>
      <c r="D11" s="162">
        <v>130.59399999999999</v>
      </c>
      <c r="E11" s="167">
        <v>806.14</v>
      </c>
      <c r="F11" s="174" t="s">
        <v>119</v>
      </c>
    </row>
    <row r="12" spans="1:6" ht="19.5" x14ac:dyDescent="0.45">
      <c r="A12" s="150" t="s">
        <v>118</v>
      </c>
      <c r="B12" s="162">
        <v>31904.5</v>
      </c>
      <c r="C12" s="153">
        <v>15485</v>
      </c>
      <c r="D12" s="162">
        <v>10755.272000000001</v>
      </c>
      <c r="E12" s="167">
        <v>694.56</v>
      </c>
      <c r="F12" s="174" t="s">
        <v>117</v>
      </c>
    </row>
    <row r="13" spans="1:6" ht="19.5" x14ac:dyDescent="0.45">
      <c r="A13" s="150" t="s">
        <v>116</v>
      </c>
      <c r="B13" s="162">
        <v>5838.32</v>
      </c>
      <c r="C13" s="153">
        <v>840</v>
      </c>
      <c r="D13" s="162">
        <f>4379525/1000</f>
        <v>4379.5249999999996</v>
      </c>
      <c r="E13" s="167">
        <v>5213.72</v>
      </c>
      <c r="F13" s="174" t="s">
        <v>115</v>
      </c>
    </row>
    <row r="14" spans="1:6" ht="19.5" x14ac:dyDescent="0.45">
      <c r="A14" s="150" t="s">
        <v>114</v>
      </c>
      <c r="B14" s="162">
        <v>57972.03</v>
      </c>
      <c r="C14" s="153">
        <v>8015.75</v>
      </c>
      <c r="D14" s="162">
        <f>25449157.6/1000</f>
        <v>25449.157600000002</v>
      </c>
      <c r="E14" s="167">
        <v>3174.89</v>
      </c>
      <c r="F14" s="174" t="s">
        <v>113</v>
      </c>
    </row>
    <row r="15" spans="1:6" ht="19.5" x14ac:dyDescent="0.45">
      <c r="A15" s="150" t="s">
        <v>112</v>
      </c>
      <c r="B15" s="162">
        <v>2354</v>
      </c>
      <c r="C15" s="153">
        <v>642</v>
      </c>
      <c r="D15" s="162">
        <v>885</v>
      </c>
      <c r="E15" s="167">
        <v>1378.5</v>
      </c>
      <c r="F15" s="174" t="s">
        <v>111</v>
      </c>
    </row>
    <row r="16" spans="1:6" ht="19.5" x14ac:dyDescent="0.45">
      <c r="A16" s="150" t="s">
        <v>110</v>
      </c>
      <c r="B16" s="162">
        <v>5789</v>
      </c>
      <c r="C16" s="153">
        <v>2000</v>
      </c>
      <c r="D16" s="162">
        <v>285.89999999999998</v>
      </c>
      <c r="E16" s="167">
        <v>142.94999999999999</v>
      </c>
      <c r="F16" s="174" t="s">
        <v>109</v>
      </c>
    </row>
    <row r="17" spans="1:6" ht="19.5" x14ac:dyDescent="0.45">
      <c r="A17" s="150" t="s">
        <v>108</v>
      </c>
      <c r="B17" s="162">
        <v>3066.89</v>
      </c>
      <c r="C17" s="153">
        <v>324</v>
      </c>
      <c r="D17" s="162">
        <v>572.6</v>
      </c>
      <c r="E17" s="167">
        <v>1767.28</v>
      </c>
      <c r="F17" s="174" t="s">
        <v>107</v>
      </c>
    </row>
    <row r="18" spans="1:6" ht="19.5" x14ac:dyDescent="0.45">
      <c r="A18" s="150" t="s">
        <v>106</v>
      </c>
      <c r="B18" s="162">
        <v>1325</v>
      </c>
      <c r="C18" s="153">
        <v>10</v>
      </c>
      <c r="D18" s="162">
        <v>20</v>
      </c>
      <c r="E18" s="167">
        <v>2000</v>
      </c>
      <c r="F18" s="174" t="s">
        <v>105</v>
      </c>
    </row>
    <row r="19" spans="1:6" ht="19.5" x14ac:dyDescent="0.45">
      <c r="A19" s="150" t="s">
        <v>104</v>
      </c>
      <c r="B19" s="162">
        <v>754</v>
      </c>
      <c r="C19" s="153">
        <v>52</v>
      </c>
      <c r="D19" s="162">
        <v>111.01900000000001</v>
      </c>
      <c r="E19" s="167">
        <v>2134.98</v>
      </c>
      <c r="F19" s="174" t="s">
        <v>103</v>
      </c>
    </row>
    <row r="20" spans="1:6" ht="19.5" x14ac:dyDescent="0.45">
      <c r="A20" s="150" t="s">
        <v>102</v>
      </c>
      <c r="B20" s="162">
        <v>259</v>
      </c>
      <c r="C20" s="153">
        <v>50</v>
      </c>
      <c r="D20" s="162">
        <v>100</v>
      </c>
      <c r="E20" s="167">
        <v>2000</v>
      </c>
      <c r="F20" s="174" t="s">
        <v>101</v>
      </c>
    </row>
    <row r="21" spans="1:6" ht="19.5" x14ac:dyDescent="0.45">
      <c r="A21" s="151"/>
      <c r="B21" s="82"/>
      <c r="C21" s="99"/>
      <c r="D21" s="82"/>
      <c r="E21" s="157"/>
      <c r="F21" s="183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225" t="s">
        <v>99</v>
      </c>
      <c r="C23" s="225"/>
      <c r="D23" s="225" t="s">
        <v>98</v>
      </c>
      <c r="E23" s="225"/>
      <c r="F23" s="225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221" t="s">
        <v>231</v>
      </c>
      <c r="B3" s="221"/>
      <c r="C3" s="221"/>
      <c r="D3" s="221"/>
      <c r="E3" s="221"/>
      <c r="F3" s="221"/>
    </row>
    <row r="4" spans="1:6" ht="21.75" customHeight="1" x14ac:dyDescent="0.2">
      <c r="A4" s="86"/>
      <c r="B4" s="87"/>
      <c r="C4" s="87"/>
      <c r="D4" s="222" t="s">
        <v>259</v>
      </c>
      <c r="E4" s="222"/>
      <c r="F4" s="222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222" t="s">
        <v>140</v>
      </c>
      <c r="B4" s="90" t="s">
        <v>139</v>
      </c>
      <c r="C4" s="91" t="s">
        <v>138</v>
      </c>
      <c r="D4" s="90" t="s">
        <v>137</v>
      </c>
      <c r="E4" s="148" t="s">
        <v>136</v>
      </c>
      <c r="F4" s="222" t="s">
        <v>135</v>
      </c>
    </row>
    <row r="5" spans="1:6" ht="21.75" x14ac:dyDescent="0.2">
      <c r="A5" s="224"/>
      <c r="B5" s="89" t="s">
        <v>134</v>
      </c>
      <c r="C5" s="92" t="s">
        <v>133</v>
      </c>
      <c r="D5" s="89" t="s">
        <v>132</v>
      </c>
      <c r="E5" s="104" t="s">
        <v>131</v>
      </c>
      <c r="F5" s="224"/>
    </row>
    <row r="6" spans="1:6" ht="19.5" x14ac:dyDescent="0.45">
      <c r="A6" s="186" t="s">
        <v>130</v>
      </c>
      <c r="B6" s="188">
        <v>6199</v>
      </c>
      <c r="C6" s="189">
        <v>1276</v>
      </c>
      <c r="D6" s="188">
        <v>789.09299999999996</v>
      </c>
      <c r="E6" s="190">
        <v>618.41</v>
      </c>
      <c r="F6" s="187" t="s">
        <v>129</v>
      </c>
    </row>
    <row r="7" spans="1:6" ht="19.5" x14ac:dyDescent="0.45">
      <c r="A7" s="150" t="s">
        <v>128</v>
      </c>
      <c r="B7" s="162">
        <v>735</v>
      </c>
      <c r="C7" s="153">
        <v>301</v>
      </c>
      <c r="D7" s="162">
        <v>1891.2</v>
      </c>
      <c r="E7" s="167">
        <v>6283.06</v>
      </c>
      <c r="F7" s="174" t="s">
        <v>127</v>
      </c>
    </row>
    <row r="8" spans="1:6" ht="19.5" x14ac:dyDescent="0.45">
      <c r="A8" s="150" t="s">
        <v>126</v>
      </c>
      <c r="B8" s="162">
        <v>2020</v>
      </c>
      <c r="C8" s="153">
        <v>8</v>
      </c>
      <c r="D8" s="162">
        <v>3.2</v>
      </c>
      <c r="E8" s="167">
        <v>400</v>
      </c>
      <c r="F8" s="174" t="s">
        <v>125</v>
      </c>
    </row>
    <row r="9" spans="1:6" ht="19.5" x14ac:dyDescent="0.45">
      <c r="A9" s="150" t="s">
        <v>124</v>
      </c>
      <c r="B9" s="162">
        <v>1542</v>
      </c>
      <c r="C9" s="153">
        <v>191</v>
      </c>
      <c r="D9" s="162">
        <v>129.5</v>
      </c>
      <c r="E9" s="167">
        <v>678.01</v>
      </c>
      <c r="F9" s="174" t="s">
        <v>123</v>
      </c>
    </row>
    <row r="10" spans="1:6" ht="19.5" x14ac:dyDescent="0.45">
      <c r="A10" s="150" t="s">
        <v>122</v>
      </c>
      <c r="B10" s="162">
        <v>22730</v>
      </c>
      <c r="C10" s="153">
        <v>10</v>
      </c>
      <c r="D10" s="162">
        <v>10</v>
      </c>
      <c r="E10" s="167">
        <v>1000</v>
      </c>
      <c r="F10" s="174" t="s">
        <v>121</v>
      </c>
    </row>
    <row r="11" spans="1:6" ht="19.5" x14ac:dyDescent="0.45">
      <c r="A11" s="150" t="s">
        <v>120</v>
      </c>
      <c r="B11" s="162">
        <v>659</v>
      </c>
      <c r="C11" s="153">
        <v>106</v>
      </c>
      <c r="D11" s="162">
        <v>111.592</v>
      </c>
      <c r="E11" s="167">
        <v>1052.75</v>
      </c>
      <c r="F11" s="174" t="s">
        <v>119</v>
      </c>
    </row>
    <row r="12" spans="1:6" ht="19.5" x14ac:dyDescent="0.45">
      <c r="A12" s="150" t="s">
        <v>118</v>
      </c>
      <c r="B12" s="162">
        <v>32235.5</v>
      </c>
      <c r="C12" s="153">
        <v>4578</v>
      </c>
      <c r="D12" s="162">
        <v>3339.4250000000002</v>
      </c>
      <c r="E12" s="167">
        <v>729.45</v>
      </c>
      <c r="F12" s="174" t="s">
        <v>117</v>
      </c>
    </row>
    <row r="13" spans="1:6" ht="19.5" x14ac:dyDescent="0.45">
      <c r="A13" s="150" t="s">
        <v>116</v>
      </c>
      <c r="B13" s="162">
        <v>5860</v>
      </c>
      <c r="C13" s="153">
        <v>979</v>
      </c>
      <c r="D13" s="162">
        <v>1809.55</v>
      </c>
      <c r="E13" s="167">
        <v>1848.37</v>
      </c>
      <c r="F13" s="174" t="s">
        <v>115</v>
      </c>
    </row>
    <row r="14" spans="1:6" ht="19.5" x14ac:dyDescent="0.45">
      <c r="A14" s="150" t="s">
        <v>114</v>
      </c>
      <c r="B14" s="162">
        <v>56114.78</v>
      </c>
      <c r="C14" s="153">
        <v>6645.75</v>
      </c>
      <c r="D14" s="162">
        <v>1953.3373999999999</v>
      </c>
      <c r="E14" s="167">
        <v>293.92</v>
      </c>
      <c r="F14" s="174" t="s">
        <v>113</v>
      </c>
    </row>
    <row r="15" spans="1:6" ht="19.5" x14ac:dyDescent="0.45">
      <c r="A15" s="150" t="s">
        <v>112</v>
      </c>
      <c r="B15" s="162">
        <v>1619</v>
      </c>
      <c r="C15" s="153">
        <v>1</v>
      </c>
      <c r="D15" s="162">
        <v>0.9</v>
      </c>
      <c r="E15" s="167">
        <v>900</v>
      </c>
      <c r="F15" s="174" t="s">
        <v>111</v>
      </c>
    </row>
    <row r="16" spans="1:6" ht="19.5" x14ac:dyDescent="0.45">
      <c r="A16" s="150" t="s">
        <v>110</v>
      </c>
      <c r="B16" s="162">
        <v>2415</v>
      </c>
      <c r="C16" s="153">
        <v>1185</v>
      </c>
      <c r="D16" s="162">
        <v>1484.3</v>
      </c>
      <c r="E16" s="167">
        <v>1252.57</v>
      </c>
      <c r="F16" s="174" t="s">
        <v>109</v>
      </c>
    </row>
    <row r="17" spans="1:6" ht="19.5" x14ac:dyDescent="0.45">
      <c r="A17" s="150" t="s">
        <v>108</v>
      </c>
      <c r="B17" s="162">
        <v>2970</v>
      </c>
      <c r="C17" s="153">
        <v>190</v>
      </c>
      <c r="D17" s="162">
        <v>152.5</v>
      </c>
      <c r="E17" s="167">
        <v>802.63</v>
      </c>
      <c r="F17" s="174" t="s">
        <v>107</v>
      </c>
    </row>
    <row r="18" spans="1:6" ht="19.5" x14ac:dyDescent="0.45">
      <c r="A18" s="150" t="s">
        <v>106</v>
      </c>
      <c r="B18" s="162">
        <v>1325</v>
      </c>
      <c r="C18" s="153">
        <v>521</v>
      </c>
      <c r="D18" s="162">
        <v>130.08000000000001</v>
      </c>
      <c r="E18" s="167">
        <v>249.67</v>
      </c>
      <c r="F18" s="174" t="s">
        <v>105</v>
      </c>
    </row>
    <row r="19" spans="1:6" ht="19.5" x14ac:dyDescent="0.45">
      <c r="A19" s="150" t="s">
        <v>104</v>
      </c>
      <c r="B19" s="162">
        <v>301</v>
      </c>
      <c r="C19" s="153">
        <v>66</v>
      </c>
      <c r="D19" s="162">
        <v>130.94999999999999</v>
      </c>
      <c r="E19" s="167">
        <v>1984.09</v>
      </c>
      <c r="F19" s="174" t="s">
        <v>103</v>
      </c>
    </row>
    <row r="20" spans="1:6" ht="19.5" x14ac:dyDescent="0.45">
      <c r="A20" s="150" t="s">
        <v>102</v>
      </c>
      <c r="B20" s="162">
        <v>259</v>
      </c>
      <c r="C20" s="153" t="s">
        <v>143</v>
      </c>
      <c r="D20" s="162" t="s">
        <v>143</v>
      </c>
      <c r="E20" s="167" t="s">
        <v>143</v>
      </c>
      <c r="F20" s="174" t="s">
        <v>101</v>
      </c>
    </row>
    <row r="21" spans="1:6" ht="19.5" x14ac:dyDescent="0.45">
      <c r="A21" s="151"/>
      <c r="B21" s="82"/>
      <c r="C21" s="99"/>
      <c r="D21" s="82"/>
      <c r="E21" s="157"/>
      <c r="F21" s="183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225" t="s">
        <v>141</v>
      </c>
      <c r="E23" s="225"/>
      <c r="F23" s="225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241" t="s">
        <v>49</v>
      </c>
      <c r="B4" s="242"/>
      <c r="C4" s="242"/>
      <c r="D4" s="242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241" t="s">
        <v>39</v>
      </c>
      <c r="P4" s="242"/>
    </row>
    <row r="5" spans="1:16" s="131" customFormat="1" ht="24" customHeight="1" x14ac:dyDescent="0.45">
      <c r="A5" s="243"/>
      <c r="B5" s="244"/>
      <c r="C5" s="244"/>
      <c r="D5" s="244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243"/>
      <c r="P5" s="244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245" t="s">
        <v>93</v>
      </c>
      <c r="C7" s="245"/>
      <c r="D7" s="246"/>
      <c r="E7" s="14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4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4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4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4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4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4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4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4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4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4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4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4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4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4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4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4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4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4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4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241" t="s">
        <v>49</v>
      </c>
      <c r="B31" s="242"/>
      <c r="C31" s="242"/>
      <c r="D31" s="242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241" t="s">
        <v>39</v>
      </c>
      <c r="P31" s="242"/>
    </row>
    <row r="32" spans="1:18" s="131" customFormat="1" ht="24" customHeight="1" x14ac:dyDescent="0.45">
      <c r="A32" s="243"/>
      <c r="B32" s="244"/>
      <c r="C32" s="244"/>
      <c r="D32" s="244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243"/>
      <c r="P32" s="244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242" t="s">
        <v>49</v>
      </c>
      <c r="B4" s="242"/>
      <c r="C4" s="242"/>
      <c r="D4" s="242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241" t="s">
        <v>39</v>
      </c>
      <c r="P4" s="242"/>
    </row>
    <row r="5" spans="1:16" s="3" customFormat="1" ht="24" customHeight="1" x14ac:dyDescent="0.45">
      <c r="A5" s="247"/>
      <c r="B5" s="247"/>
      <c r="C5" s="247"/>
      <c r="D5" s="247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248"/>
      <c r="P5" s="247"/>
    </row>
    <row r="6" spans="1:16" s="7" customFormat="1" ht="3" customHeight="1" x14ac:dyDescent="0.45">
      <c r="A6" s="68"/>
      <c r="B6" s="68"/>
      <c r="C6" s="68"/>
      <c r="D6" s="68"/>
      <c r="E6" s="14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246" t="s">
        <v>93</v>
      </c>
      <c r="C7" s="246"/>
      <c r="D7" s="246"/>
      <c r="E7" s="14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4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47">
        <f t="shared" ref="E9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4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4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4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4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4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4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4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4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4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4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4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4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4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4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4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4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4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242" t="s">
        <v>49</v>
      </c>
      <c r="B31" s="242"/>
      <c r="C31" s="242"/>
      <c r="D31" s="249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241" t="s">
        <v>39</v>
      </c>
      <c r="P31" s="242"/>
      <c r="Q31" s="3"/>
      <c r="R31" s="3"/>
    </row>
    <row r="32" spans="1:18" s="4" customFormat="1" ht="13.9" customHeight="1" x14ac:dyDescent="0.45">
      <c r="A32" s="247"/>
      <c r="B32" s="247"/>
      <c r="C32" s="247"/>
      <c r="D32" s="250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248"/>
      <c r="P32" s="247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4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4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4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4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4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4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4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4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4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4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4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4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4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16" t="s">
        <v>343</v>
      </c>
    </row>
    <row r="2" spans="1:13" ht="27.75" x14ac:dyDescent="0.65">
      <c r="A2" s="216" t="s">
        <v>344</v>
      </c>
    </row>
    <row r="3" spans="1:13" ht="19.5" x14ac:dyDescent="0.45">
      <c r="A3" s="251" t="s">
        <v>340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ht="21.75" x14ac:dyDescent="0.2">
      <c r="A4" s="222" t="s">
        <v>49</v>
      </c>
      <c r="B4" s="91" t="s">
        <v>253</v>
      </c>
      <c r="C4" s="204" t="s">
        <v>361</v>
      </c>
      <c r="D4" s="205" t="s">
        <v>359</v>
      </c>
      <c r="E4" s="202" t="s">
        <v>357</v>
      </c>
      <c r="F4" s="206" t="s">
        <v>355</v>
      </c>
      <c r="G4" s="204" t="s">
        <v>353</v>
      </c>
      <c r="H4" s="204" t="s">
        <v>351</v>
      </c>
      <c r="I4" s="205" t="s">
        <v>349</v>
      </c>
      <c r="J4" s="202" t="s">
        <v>347</v>
      </c>
      <c r="K4" s="202" t="s">
        <v>345</v>
      </c>
      <c r="L4" s="148" t="s">
        <v>0</v>
      </c>
      <c r="M4" s="222" t="s">
        <v>39</v>
      </c>
    </row>
    <row r="5" spans="1:13" ht="43.5" x14ac:dyDescent="0.2">
      <c r="A5" s="224"/>
      <c r="B5" s="92" t="s">
        <v>92</v>
      </c>
      <c r="C5" s="207" t="s">
        <v>362</v>
      </c>
      <c r="D5" s="208" t="s">
        <v>360</v>
      </c>
      <c r="E5" s="203" t="s">
        <v>358</v>
      </c>
      <c r="F5" s="209" t="s">
        <v>356</v>
      </c>
      <c r="G5" s="207" t="s">
        <v>354</v>
      </c>
      <c r="H5" s="207" t="s">
        <v>352</v>
      </c>
      <c r="I5" s="208" t="s">
        <v>350</v>
      </c>
      <c r="J5" s="203" t="s">
        <v>348</v>
      </c>
      <c r="K5" s="203" t="s">
        <v>346</v>
      </c>
      <c r="L5" s="104" t="s">
        <v>1</v>
      </c>
      <c r="M5" s="224"/>
    </row>
    <row r="6" spans="1:13" ht="19.5" x14ac:dyDescent="0.45">
      <c r="A6" s="149" t="s">
        <v>93</v>
      </c>
      <c r="B6" s="194">
        <v>8346.42</v>
      </c>
      <c r="C6" s="196">
        <v>843</v>
      </c>
      <c r="D6" s="198">
        <v>720.02</v>
      </c>
      <c r="E6" s="197">
        <v>648.26</v>
      </c>
      <c r="F6" s="195">
        <v>1357.66</v>
      </c>
      <c r="G6" s="194">
        <v>1171.48</v>
      </c>
      <c r="H6" s="196">
        <v>12.67</v>
      </c>
      <c r="I6" s="198">
        <v>51.2</v>
      </c>
      <c r="J6" s="197">
        <v>127.74</v>
      </c>
      <c r="K6" s="197">
        <v>0.41</v>
      </c>
      <c r="L6" s="199">
        <v>3413.98</v>
      </c>
      <c r="M6" s="149" t="s">
        <v>92</v>
      </c>
    </row>
    <row r="7" spans="1:13" ht="19.5" x14ac:dyDescent="0.45">
      <c r="A7" s="150" t="s">
        <v>91</v>
      </c>
      <c r="B7" s="154">
        <v>264.83999999999997</v>
      </c>
      <c r="C7" s="154">
        <v>26.75</v>
      </c>
      <c r="D7" s="163">
        <v>22.85</v>
      </c>
      <c r="E7" s="156">
        <v>20.57</v>
      </c>
      <c r="F7" s="141">
        <v>43.08</v>
      </c>
      <c r="G7" s="154">
        <v>37.17</v>
      </c>
      <c r="H7" s="154">
        <v>0.4</v>
      </c>
      <c r="I7" s="163">
        <v>1.62</v>
      </c>
      <c r="J7" s="156">
        <v>4.05</v>
      </c>
      <c r="K7" s="156">
        <v>0.01</v>
      </c>
      <c r="L7" s="156">
        <v>108.33</v>
      </c>
      <c r="M7" s="150" t="s">
        <v>297</v>
      </c>
    </row>
    <row r="8" spans="1:13" ht="19.5" x14ac:dyDescent="0.45">
      <c r="A8" s="150" t="s">
        <v>89</v>
      </c>
      <c r="B8" s="154">
        <v>116.25</v>
      </c>
      <c r="C8" s="154">
        <v>11.74</v>
      </c>
      <c r="D8" s="163">
        <v>10.029999999999999</v>
      </c>
      <c r="E8" s="156">
        <v>9.0299999999999994</v>
      </c>
      <c r="F8" s="141">
        <v>18.91</v>
      </c>
      <c r="G8" s="154">
        <v>16.32</v>
      </c>
      <c r="H8" s="154">
        <v>0.18</v>
      </c>
      <c r="I8" s="163">
        <v>0.71</v>
      </c>
      <c r="J8" s="156">
        <v>1.78</v>
      </c>
      <c r="K8" s="156">
        <v>0.01</v>
      </c>
      <c r="L8" s="156">
        <v>47.55</v>
      </c>
      <c r="M8" s="150" t="s">
        <v>296</v>
      </c>
    </row>
    <row r="9" spans="1:13" ht="19.5" x14ac:dyDescent="0.45">
      <c r="A9" s="150" t="s">
        <v>87</v>
      </c>
      <c r="B9" s="154">
        <v>256.68</v>
      </c>
      <c r="C9" s="154">
        <v>25.92</v>
      </c>
      <c r="D9" s="163">
        <v>22.14</v>
      </c>
      <c r="E9" s="156">
        <v>19.940000000000001</v>
      </c>
      <c r="F9" s="141">
        <v>41.75</v>
      </c>
      <c r="G9" s="154">
        <v>36.03</v>
      </c>
      <c r="H9" s="154">
        <v>0.39</v>
      </c>
      <c r="I9" s="163">
        <v>1.57</v>
      </c>
      <c r="J9" s="156">
        <v>3.93</v>
      </c>
      <c r="K9" s="156">
        <v>0.01</v>
      </c>
      <c r="L9" s="156">
        <v>104.99</v>
      </c>
      <c r="M9" s="150" t="s">
        <v>295</v>
      </c>
    </row>
    <row r="10" spans="1:13" ht="19.5" x14ac:dyDescent="0.45">
      <c r="A10" s="150" t="s">
        <v>85</v>
      </c>
      <c r="B10" s="154">
        <v>231.91</v>
      </c>
      <c r="C10" s="154">
        <v>23.42</v>
      </c>
      <c r="D10" s="163">
        <v>20.010000000000002</v>
      </c>
      <c r="E10" s="156">
        <v>18.010000000000002</v>
      </c>
      <c r="F10" s="141">
        <v>37.72</v>
      </c>
      <c r="G10" s="154">
        <v>32.549999999999997</v>
      </c>
      <c r="H10" s="154">
        <v>0.35</v>
      </c>
      <c r="I10" s="163">
        <v>1.42</v>
      </c>
      <c r="J10" s="156">
        <v>3.55</v>
      </c>
      <c r="K10" s="156">
        <v>0.01</v>
      </c>
      <c r="L10" s="156">
        <v>94.86</v>
      </c>
      <c r="M10" s="150" t="s">
        <v>294</v>
      </c>
    </row>
    <row r="11" spans="1:13" ht="19.5" x14ac:dyDescent="0.45">
      <c r="A11" s="150" t="s">
        <v>83</v>
      </c>
      <c r="B11" s="154">
        <v>76.91</v>
      </c>
      <c r="C11" s="154">
        <v>7.76</v>
      </c>
      <c r="D11" s="163">
        <v>6.64</v>
      </c>
      <c r="E11" s="156">
        <v>5.97</v>
      </c>
      <c r="F11" s="141">
        <v>12.51</v>
      </c>
      <c r="G11" s="154">
        <v>10.8</v>
      </c>
      <c r="H11" s="154">
        <v>0.12</v>
      </c>
      <c r="I11" s="163">
        <v>0.47</v>
      </c>
      <c r="J11" s="156">
        <v>1.18</v>
      </c>
      <c r="K11" s="156">
        <v>0</v>
      </c>
      <c r="L11" s="156">
        <v>31.46</v>
      </c>
      <c r="M11" s="150" t="s">
        <v>293</v>
      </c>
    </row>
    <row r="12" spans="1:13" ht="19.5" x14ac:dyDescent="0.45">
      <c r="A12" s="150" t="s">
        <v>81</v>
      </c>
      <c r="B12" s="154">
        <v>650.59</v>
      </c>
      <c r="C12" s="154">
        <v>65.709999999999994</v>
      </c>
      <c r="D12" s="163">
        <v>56.12</v>
      </c>
      <c r="E12" s="156">
        <v>50.53</v>
      </c>
      <c r="F12" s="141">
        <v>105.83</v>
      </c>
      <c r="G12" s="154">
        <v>91.32</v>
      </c>
      <c r="H12" s="154">
        <v>0.99</v>
      </c>
      <c r="I12" s="163">
        <v>3.99</v>
      </c>
      <c r="J12" s="156">
        <v>9.9600000000000009</v>
      </c>
      <c r="K12" s="156">
        <v>0.03</v>
      </c>
      <c r="L12" s="156">
        <v>266.12</v>
      </c>
      <c r="M12" s="150" t="s">
        <v>292</v>
      </c>
    </row>
    <row r="13" spans="1:13" ht="19.5" x14ac:dyDescent="0.45">
      <c r="A13" s="150" t="s">
        <v>79</v>
      </c>
      <c r="B13" s="154">
        <v>107.51</v>
      </c>
      <c r="C13" s="154">
        <v>10.86</v>
      </c>
      <c r="D13" s="163">
        <v>9.27</v>
      </c>
      <c r="E13" s="156">
        <v>8.35</v>
      </c>
      <c r="F13" s="141">
        <v>17.489999999999998</v>
      </c>
      <c r="G13" s="154">
        <v>15.09</v>
      </c>
      <c r="H13" s="154">
        <v>0.16</v>
      </c>
      <c r="I13" s="163">
        <v>0.66</v>
      </c>
      <c r="J13" s="156">
        <v>1.65</v>
      </c>
      <c r="K13" s="156">
        <v>0.01</v>
      </c>
      <c r="L13" s="156">
        <v>43.98</v>
      </c>
      <c r="M13" s="150" t="s">
        <v>291</v>
      </c>
    </row>
    <row r="14" spans="1:13" ht="19.5" x14ac:dyDescent="0.45">
      <c r="A14" s="150" t="s">
        <v>77</v>
      </c>
      <c r="B14" s="154">
        <v>237.45</v>
      </c>
      <c r="C14" s="154">
        <v>23.98</v>
      </c>
      <c r="D14" s="163">
        <v>20.48</v>
      </c>
      <c r="E14" s="156">
        <v>18.440000000000001</v>
      </c>
      <c r="F14" s="141">
        <v>38.630000000000003</v>
      </c>
      <c r="G14" s="154">
        <v>33.33</v>
      </c>
      <c r="H14" s="154">
        <v>0.36</v>
      </c>
      <c r="I14" s="163">
        <v>1.46</v>
      </c>
      <c r="J14" s="156">
        <v>3.63</v>
      </c>
      <c r="K14" s="156">
        <v>0.01</v>
      </c>
      <c r="L14" s="156">
        <v>97.13</v>
      </c>
      <c r="M14" s="150" t="s">
        <v>290</v>
      </c>
    </row>
    <row r="15" spans="1:13" ht="19.5" x14ac:dyDescent="0.45">
      <c r="A15" s="150" t="s">
        <v>75</v>
      </c>
      <c r="B15" s="154">
        <v>426.25</v>
      </c>
      <c r="C15" s="154">
        <v>43.05</v>
      </c>
      <c r="D15" s="163">
        <v>36.770000000000003</v>
      </c>
      <c r="E15" s="156">
        <v>33.11</v>
      </c>
      <c r="F15" s="141">
        <v>69.34</v>
      </c>
      <c r="G15" s="154">
        <v>59.83</v>
      </c>
      <c r="H15" s="154">
        <v>0.65</v>
      </c>
      <c r="I15" s="163">
        <v>2.61</v>
      </c>
      <c r="J15" s="156">
        <v>6.52</v>
      </c>
      <c r="K15" s="156">
        <v>0.02</v>
      </c>
      <c r="L15" s="156">
        <v>174.35</v>
      </c>
      <c r="M15" s="150" t="s">
        <v>289</v>
      </c>
    </row>
    <row r="16" spans="1:13" ht="19.5" x14ac:dyDescent="0.45">
      <c r="A16" s="150" t="s">
        <v>73</v>
      </c>
      <c r="B16" s="154">
        <v>411.97</v>
      </c>
      <c r="C16" s="154">
        <v>41.61</v>
      </c>
      <c r="D16" s="163">
        <v>35.54</v>
      </c>
      <c r="E16" s="156">
        <v>32</v>
      </c>
      <c r="F16" s="141">
        <v>67.010000000000005</v>
      </c>
      <c r="G16" s="154">
        <v>57.82</v>
      </c>
      <c r="H16" s="154">
        <v>0.63</v>
      </c>
      <c r="I16" s="163">
        <v>2.5299999999999998</v>
      </c>
      <c r="J16" s="156">
        <v>6.31</v>
      </c>
      <c r="K16" s="156">
        <v>0.02</v>
      </c>
      <c r="L16" s="156">
        <v>168.51</v>
      </c>
      <c r="M16" s="150" t="s">
        <v>288</v>
      </c>
    </row>
    <row r="17" spans="1:13" ht="19.5" x14ac:dyDescent="0.45">
      <c r="A17" s="150" t="s">
        <v>71</v>
      </c>
      <c r="B17" s="154">
        <v>17.78</v>
      </c>
      <c r="C17" s="154">
        <v>1.8</v>
      </c>
      <c r="D17" s="163">
        <v>1.53</v>
      </c>
      <c r="E17" s="156">
        <v>1.38</v>
      </c>
      <c r="F17" s="141">
        <v>2.89</v>
      </c>
      <c r="G17" s="154">
        <v>2.4900000000000002</v>
      </c>
      <c r="H17" s="154">
        <v>0.03</v>
      </c>
      <c r="I17" s="163">
        <v>0.11</v>
      </c>
      <c r="J17" s="156">
        <v>0.27</v>
      </c>
      <c r="K17" s="156">
        <v>0</v>
      </c>
      <c r="L17" s="156">
        <v>7.27</v>
      </c>
      <c r="M17" s="150" t="s">
        <v>287</v>
      </c>
    </row>
    <row r="18" spans="1:13" ht="19.5" x14ac:dyDescent="0.45">
      <c r="A18" s="150" t="s">
        <v>69</v>
      </c>
      <c r="B18" s="154">
        <v>199</v>
      </c>
      <c r="C18" s="154">
        <v>20.100000000000001</v>
      </c>
      <c r="D18" s="163">
        <v>17.170000000000002</v>
      </c>
      <c r="E18" s="156">
        <v>15.46</v>
      </c>
      <c r="F18" s="141">
        <v>32.369999999999997</v>
      </c>
      <c r="G18" s="154">
        <v>27.93</v>
      </c>
      <c r="H18" s="154">
        <v>0.3</v>
      </c>
      <c r="I18" s="163">
        <v>1.22</v>
      </c>
      <c r="J18" s="156">
        <v>3.05</v>
      </c>
      <c r="K18" s="156">
        <v>0.01</v>
      </c>
      <c r="L18" s="156">
        <v>81.400000000000006</v>
      </c>
      <c r="M18" s="150" t="s">
        <v>286</v>
      </c>
    </row>
    <row r="19" spans="1:13" ht="19.5" x14ac:dyDescent="0.45">
      <c r="A19" s="150" t="s">
        <v>67</v>
      </c>
      <c r="B19" s="154">
        <v>113.34</v>
      </c>
      <c r="C19" s="154">
        <v>11.45</v>
      </c>
      <c r="D19" s="163">
        <v>9.7799999999999994</v>
      </c>
      <c r="E19" s="156">
        <v>8.8000000000000007</v>
      </c>
      <c r="F19" s="141">
        <v>18.440000000000001</v>
      </c>
      <c r="G19" s="154">
        <v>15.91</v>
      </c>
      <c r="H19" s="154">
        <v>0.17</v>
      </c>
      <c r="I19" s="163">
        <v>0.7</v>
      </c>
      <c r="J19" s="156">
        <v>1.73</v>
      </c>
      <c r="K19" s="156">
        <v>0.01</v>
      </c>
      <c r="L19" s="156">
        <v>46.36</v>
      </c>
      <c r="M19" s="150" t="s">
        <v>285</v>
      </c>
    </row>
    <row r="20" spans="1:13" ht="19.5" x14ac:dyDescent="0.45">
      <c r="A20" s="150" t="s">
        <v>65</v>
      </c>
      <c r="B20" s="154">
        <v>97.9</v>
      </c>
      <c r="C20" s="154">
        <v>9.89</v>
      </c>
      <c r="D20" s="163">
        <v>8.4499999999999993</v>
      </c>
      <c r="E20" s="156">
        <v>7.6</v>
      </c>
      <c r="F20" s="141">
        <v>15.92</v>
      </c>
      <c r="G20" s="154">
        <v>13.74</v>
      </c>
      <c r="H20" s="154">
        <v>0.15</v>
      </c>
      <c r="I20" s="163">
        <v>0.6</v>
      </c>
      <c r="J20" s="156">
        <v>1.5</v>
      </c>
      <c r="K20" s="156">
        <v>0</v>
      </c>
      <c r="L20" s="156">
        <v>40.04</v>
      </c>
      <c r="M20" s="150" t="s">
        <v>284</v>
      </c>
    </row>
    <row r="21" spans="1:13" ht="19.5" x14ac:dyDescent="0.45">
      <c r="A21" s="150" t="s">
        <v>63</v>
      </c>
      <c r="B21" s="154">
        <v>754.32</v>
      </c>
      <c r="C21" s="154">
        <v>76.19</v>
      </c>
      <c r="D21" s="163">
        <v>65.069999999999993</v>
      </c>
      <c r="E21" s="156">
        <v>58.59</v>
      </c>
      <c r="F21" s="141">
        <v>122.7</v>
      </c>
      <c r="G21" s="154">
        <v>105.87</v>
      </c>
      <c r="H21" s="154">
        <v>1.1499999999999999</v>
      </c>
      <c r="I21" s="163">
        <v>4.63</v>
      </c>
      <c r="J21" s="156">
        <v>11.54</v>
      </c>
      <c r="K21" s="156">
        <v>0.04</v>
      </c>
      <c r="L21" s="156">
        <v>308.54000000000002</v>
      </c>
      <c r="M21" s="150" t="s">
        <v>283</v>
      </c>
    </row>
    <row r="22" spans="1:13" ht="19.5" x14ac:dyDescent="0.45">
      <c r="A22" s="150" t="s">
        <v>61</v>
      </c>
      <c r="B22" s="154">
        <v>372.06</v>
      </c>
      <c r="C22" s="154">
        <v>37.58</v>
      </c>
      <c r="D22" s="163">
        <v>32.1</v>
      </c>
      <c r="E22" s="156">
        <v>28.9</v>
      </c>
      <c r="F22" s="141">
        <v>60.52</v>
      </c>
      <c r="G22" s="154">
        <v>52.22</v>
      </c>
      <c r="H22" s="154">
        <v>0.56000000000000005</v>
      </c>
      <c r="I22" s="163">
        <v>2.2799999999999998</v>
      </c>
      <c r="J22" s="156">
        <v>5.69</v>
      </c>
      <c r="K22" s="156">
        <v>0.02</v>
      </c>
      <c r="L22" s="156">
        <v>152.19</v>
      </c>
      <c r="M22" s="150" t="s">
        <v>282</v>
      </c>
    </row>
    <row r="23" spans="1:13" ht="19.5" x14ac:dyDescent="0.45">
      <c r="A23" s="150" t="s">
        <v>59</v>
      </c>
      <c r="B23" s="154">
        <v>670.7</v>
      </c>
      <c r="C23" s="154">
        <v>67.739999999999995</v>
      </c>
      <c r="D23" s="163">
        <v>57.86</v>
      </c>
      <c r="E23" s="156">
        <v>52.09</v>
      </c>
      <c r="F23" s="141">
        <v>109.1</v>
      </c>
      <c r="G23" s="154">
        <v>94.14</v>
      </c>
      <c r="H23" s="154">
        <v>1.02</v>
      </c>
      <c r="I23" s="163">
        <v>4.1100000000000003</v>
      </c>
      <c r="J23" s="156">
        <v>10.26</v>
      </c>
      <c r="K23" s="156">
        <v>0.03</v>
      </c>
      <c r="L23" s="156">
        <v>274.33999999999997</v>
      </c>
      <c r="M23" s="150" t="s">
        <v>281</v>
      </c>
    </row>
    <row r="24" spans="1:13" ht="19.5" x14ac:dyDescent="0.45">
      <c r="A24" s="150" t="s">
        <v>57</v>
      </c>
      <c r="B24" s="154">
        <v>164.33</v>
      </c>
      <c r="C24" s="154">
        <v>16.600000000000001</v>
      </c>
      <c r="D24" s="163">
        <v>14.18</v>
      </c>
      <c r="E24" s="156">
        <v>12.76</v>
      </c>
      <c r="F24" s="141">
        <v>26.73</v>
      </c>
      <c r="G24" s="154">
        <v>23.06</v>
      </c>
      <c r="H24" s="154">
        <v>0.25</v>
      </c>
      <c r="I24" s="163">
        <v>1.01</v>
      </c>
      <c r="J24" s="156">
        <v>2.5099999999999998</v>
      </c>
      <c r="K24" s="156">
        <v>0.01</v>
      </c>
      <c r="L24" s="156">
        <v>67.209999999999994</v>
      </c>
      <c r="M24" s="150" t="s">
        <v>280</v>
      </c>
    </row>
    <row r="25" spans="1:13" ht="19.5" x14ac:dyDescent="0.45">
      <c r="A25" s="150" t="s">
        <v>55</v>
      </c>
      <c r="B25" s="154">
        <v>309.70999999999998</v>
      </c>
      <c r="C25" s="154">
        <v>31.28</v>
      </c>
      <c r="D25" s="163">
        <v>26.72</v>
      </c>
      <c r="E25" s="156">
        <v>24.05</v>
      </c>
      <c r="F25" s="141">
        <v>50.38</v>
      </c>
      <c r="G25" s="154">
        <v>43.47</v>
      </c>
      <c r="H25" s="154">
        <v>0.47</v>
      </c>
      <c r="I25" s="163">
        <v>1.9</v>
      </c>
      <c r="J25" s="156">
        <v>4.74</v>
      </c>
      <c r="K25" s="156">
        <v>0.02</v>
      </c>
      <c r="L25" s="156">
        <v>126.68</v>
      </c>
      <c r="M25" s="150" t="s">
        <v>279</v>
      </c>
    </row>
    <row r="26" spans="1:13" ht="19.5" x14ac:dyDescent="0.45">
      <c r="A26" s="150" t="s">
        <v>29</v>
      </c>
      <c r="B26" s="154">
        <v>317.29000000000002</v>
      </c>
      <c r="C26" s="154">
        <v>32.049999999999997</v>
      </c>
      <c r="D26" s="163">
        <v>27.37</v>
      </c>
      <c r="E26" s="156">
        <v>24.64</v>
      </c>
      <c r="F26" s="141">
        <v>51.61</v>
      </c>
      <c r="G26" s="154">
        <v>44.53</v>
      </c>
      <c r="H26" s="154">
        <v>0.48</v>
      </c>
      <c r="I26" s="163">
        <v>1.95</v>
      </c>
      <c r="J26" s="156">
        <v>4.8600000000000003</v>
      </c>
      <c r="K26" s="156">
        <v>0.02</v>
      </c>
      <c r="L26" s="156">
        <v>129.78</v>
      </c>
      <c r="M26" s="150" t="s">
        <v>278</v>
      </c>
    </row>
    <row r="27" spans="1:13" ht="19.5" x14ac:dyDescent="0.45">
      <c r="A27" s="150" t="s">
        <v>27</v>
      </c>
      <c r="B27" s="154">
        <v>115.08</v>
      </c>
      <c r="C27" s="154">
        <v>11.62</v>
      </c>
      <c r="D27" s="163">
        <v>9.93</v>
      </c>
      <c r="E27" s="156">
        <v>8.94</v>
      </c>
      <c r="F27" s="141">
        <v>18.72</v>
      </c>
      <c r="G27" s="154">
        <v>16.149999999999999</v>
      </c>
      <c r="H27" s="154">
        <v>0.17</v>
      </c>
      <c r="I27" s="163">
        <v>0.71</v>
      </c>
      <c r="J27" s="156">
        <v>1.76</v>
      </c>
      <c r="K27" s="156">
        <v>0.01</v>
      </c>
      <c r="L27" s="156">
        <v>47.07</v>
      </c>
      <c r="M27" s="150" t="s">
        <v>277</v>
      </c>
    </row>
    <row r="28" spans="1:13" ht="19.5" x14ac:dyDescent="0.45">
      <c r="A28" s="150" t="s">
        <v>25</v>
      </c>
      <c r="B28" s="154">
        <v>268.63</v>
      </c>
      <c r="C28" s="154">
        <v>27.13</v>
      </c>
      <c r="D28" s="163">
        <v>23.17</v>
      </c>
      <c r="E28" s="156">
        <v>20.86</v>
      </c>
      <c r="F28" s="141">
        <v>43.7</v>
      </c>
      <c r="G28" s="154">
        <v>37.700000000000003</v>
      </c>
      <c r="H28" s="154">
        <v>0.41</v>
      </c>
      <c r="I28" s="163">
        <v>1.65</v>
      </c>
      <c r="J28" s="156">
        <v>4.1100000000000003</v>
      </c>
      <c r="K28" s="156">
        <v>0.01</v>
      </c>
      <c r="L28" s="156">
        <v>109.88</v>
      </c>
      <c r="M28" s="150" t="s">
        <v>276</v>
      </c>
    </row>
    <row r="29" spans="1:13" ht="19.5" x14ac:dyDescent="0.45">
      <c r="A29" s="150" t="s">
        <v>23</v>
      </c>
      <c r="B29" s="154">
        <v>544.54</v>
      </c>
      <c r="C29" s="154">
        <v>55</v>
      </c>
      <c r="D29" s="163">
        <v>46.98</v>
      </c>
      <c r="E29" s="156">
        <v>42.29</v>
      </c>
      <c r="F29" s="141">
        <v>88.58</v>
      </c>
      <c r="G29" s="154">
        <v>76.430000000000007</v>
      </c>
      <c r="H29" s="154">
        <v>0.83</v>
      </c>
      <c r="I29" s="163">
        <v>3.34</v>
      </c>
      <c r="J29" s="156">
        <v>8.33</v>
      </c>
      <c r="K29" s="156">
        <v>0.03</v>
      </c>
      <c r="L29" s="156">
        <v>222.74</v>
      </c>
      <c r="M29" s="150" t="s">
        <v>275</v>
      </c>
    </row>
    <row r="30" spans="1:13" ht="19.5" x14ac:dyDescent="0.45">
      <c r="A30" s="150" t="s">
        <v>21</v>
      </c>
      <c r="B30" s="154">
        <v>290.48</v>
      </c>
      <c r="C30" s="154">
        <v>29.34</v>
      </c>
      <c r="D30" s="163">
        <v>25.06</v>
      </c>
      <c r="E30" s="156">
        <v>22.56</v>
      </c>
      <c r="F30" s="141">
        <v>47.25</v>
      </c>
      <c r="G30" s="154">
        <v>40.770000000000003</v>
      </c>
      <c r="H30" s="154">
        <v>0.44</v>
      </c>
      <c r="I30" s="163">
        <v>1.78</v>
      </c>
      <c r="J30" s="156">
        <v>4.45</v>
      </c>
      <c r="K30" s="156">
        <v>0.01</v>
      </c>
      <c r="L30" s="156">
        <v>118.82</v>
      </c>
      <c r="M30" s="150" t="s">
        <v>274</v>
      </c>
    </row>
    <row r="31" spans="1:13" ht="19.5" x14ac:dyDescent="0.45">
      <c r="A31" s="150" t="s">
        <v>19</v>
      </c>
      <c r="B31" s="154">
        <v>19.52</v>
      </c>
      <c r="C31" s="154">
        <v>1.97</v>
      </c>
      <c r="D31" s="163">
        <v>1.68</v>
      </c>
      <c r="E31" s="156">
        <v>1.52</v>
      </c>
      <c r="F31" s="141">
        <v>3.18</v>
      </c>
      <c r="G31" s="154">
        <v>2.74</v>
      </c>
      <c r="H31" s="154">
        <v>0.03</v>
      </c>
      <c r="I31" s="163">
        <v>0.12</v>
      </c>
      <c r="J31" s="156">
        <v>0.3</v>
      </c>
      <c r="K31" s="156">
        <v>0</v>
      </c>
      <c r="L31" s="156">
        <v>7.98</v>
      </c>
      <c r="M31" s="150" t="s">
        <v>273</v>
      </c>
    </row>
    <row r="32" spans="1:13" ht="19.5" x14ac:dyDescent="0.45">
      <c r="A32" s="150" t="s">
        <v>17</v>
      </c>
      <c r="B32" s="154">
        <v>356.03</v>
      </c>
      <c r="C32" s="154">
        <v>35.96</v>
      </c>
      <c r="D32" s="163">
        <v>30.71</v>
      </c>
      <c r="E32" s="156">
        <v>27.65</v>
      </c>
      <c r="F32" s="141">
        <v>57.91</v>
      </c>
      <c r="G32" s="154">
        <v>49.97</v>
      </c>
      <c r="H32" s="154">
        <v>0.54</v>
      </c>
      <c r="I32" s="163">
        <v>2.1800000000000002</v>
      </c>
      <c r="J32" s="156">
        <v>5.45</v>
      </c>
      <c r="K32" s="156">
        <v>0.02</v>
      </c>
      <c r="L32" s="156">
        <v>145.63</v>
      </c>
      <c r="M32" s="150" t="s">
        <v>272</v>
      </c>
    </row>
    <row r="33" spans="1:13" ht="19.5" x14ac:dyDescent="0.45">
      <c r="A33" s="150" t="s">
        <v>15</v>
      </c>
      <c r="B33" s="154">
        <v>149.18</v>
      </c>
      <c r="C33" s="154">
        <v>15.07</v>
      </c>
      <c r="D33" s="163">
        <v>12.87</v>
      </c>
      <c r="E33" s="156">
        <v>11.59</v>
      </c>
      <c r="F33" s="141">
        <v>24.27</v>
      </c>
      <c r="G33" s="154">
        <v>20.94</v>
      </c>
      <c r="H33" s="154">
        <v>0.23</v>
      </c>
      <c r="I33" s="163">
        <v>0.92</v>
      </c>
      <c r="J33" s="156">
        <v>2.2799999999999998</v>
      </c>
      <c r="K33" s="156">
        <v>0.01</v>
      </c>
      <c r="L33" s="156">
        <v>61.02</v>
      </c>
      <c r="M33" s="150" t="s">
        <v>271</v>
      </c>
    </row>
    <row r="34" spans="1:13" ht="19.5" x14ac:dyDescent="0.45">
      <c r="A34" s="150" t="s">
        <v>13</v>
      </c>
      <c r="B34" s="154">
        <v>204.24</v>
      </c>
      <c r="C34" s="154">
        <v>20.63</v>
      </c>
      <c r="D34" s="163">
        <v>17.62</v>
      </c>
      <c r="E34" s="156">
        <v>15.86</v>
      </c>
      <c r="F34" s="141">
        <v>33.22</v>
      </c>
      <c r="G34" s="154">
        <v>28.67</v>
      </c>
      <c r="H34" s="154">
        <v>0.31</v>
      </c>
      <c r="I34" s="163">
        <v>1.25</v>
      </c>
      <c r="J34" s="156">
        <v>3.13</v>
      </c>
      <c r="K34" s="156">
        <v>0.01</v>
      </c>
      <c r="L34" s="156">
        <v>83.54</v>
      </c>
      <c r="M34" s="150" t="s">
        <v>270</v>
      </c>
    </row>
    <row r="35" spans="1:13" ht="19.5" x14ac:dyDescent="0.45">
      <c r="A35" s="150" t="s">
        <v>11</v>
      </c>
      <c r="B35" s="154">
        <v>361.28</v>
      </c>
      <c r="C35" s="154">
        <v>36.49</v>
      </c>
      <c r="D35" s="163">
        <v>31.17</v>
      </c>
      <c r="E35" s="156">
        <v>28.06</v>
      </c>
      <c r="F35" s="141">
        <v>58.77</v>
      </c>
      <c r="G35" s="154">
        <v>50.71</v>
      </c>
      <c r="H35" s="154">
        <v>0.55000000000000004</v>
      </c>
      <c r="I35" s="163">
        <v>2.2200000000000002</v>
      </c>
      <c r="J35" s="156">
        <v>5.53</v>
      </c>
      <c r="K35" s="156">
        <v>0.02</v>
      </c>
      <c r="L35" s="156">
        <v>147.78</v>
      </c>
      <c r="M35" s="150" t="s">
        <v>269</v>
      </c>
    </row>
    <row r="36" spans="1:13" ht="19.5" x14ac:dyDescent="0.45">
      <c r="A36" s="150" t="s">
        <v>9</v>
      </c>
      <c r="B36" s="154">
        <v>25.35</v>
      </c>
      <c r="C36" s="154">
        <v>2.56</v>
      </c>
      <c r="D36" s="163">
        <v>2.19</v>
      </c>
      <c r="E36" s="156">
        <v>1.97</v>
      </c>
      <c r="F36" s="141">
        <v>4.12</v>
      </c>
      <c r="G36" s="154">
        <v>3.56</v>
      </c>
      <c r="H36" s="154">
        <v>0.04</v>
      </c>
      <c r="I36" s="163">
        <v>0.16</v>
      </c>
      <c r="J36" s="156">
        <v>0.39</v>
      </c>
      <c r="K36" s="156">
        <v>0</v>
      </c>
      <c r="L36" s="156">
        <v>10.37</v>
      </c>
      <c r="M36" s="150" t="s">
        <v>268</v>
      </c>
    </row>
    <row r="37" spans="1:13" ht="19.5" x14ac:dyDescent="0.45">
      <c r="A37" s="150" t="s">
        <v>7</v>
      </c>
      <c r="B37" s="154">
        <v>76.33</v>
      </c>
      <c r="C37" s="154">
        <v>7.71</v>
      </c>
      <c r="D37" s="163">
        <v>6.59</v>
      </c>
      <c r="E37" s="156">
        <v>5.93</v>
      </c>
      <c r="F37" s="141">
        <v>12.42</v>
      </c>
      <c r="G37" s="154">
        <v>10.71</v>
      </c>
      <c r="H37" s="154">
        <v>0.12</v>
      </c>
      <c r="I37" s="163">
        <v>0.47</v>
      </c>
      <c r="J37" s="156">
        <v>1.17</v>
      </c>
      <c r="K37" s="156">
        <v>0</v>
      </c>
      <c r="L37" s="156">
        <v>31.22</v>
      </c>
      <c r="M37" s="150" t="s">
        <v>267</v>
      </c>
    </row>
    <row r="38" spans="1:13" ht="19.5" x14ac:dyDescent="0.45">
      <c r="A38" s="201" t="s">
        <v>5</v>
      </c>
      <c r="B38" s="155">
        <v>138.97999999999999</v>
      </c>
      <c r="C38" s="155">
        <v>14.04</v>
      </c>
      <c r="D38" s="164">
        <v>11.99</v>
      </c>
      <c r="E38" s="157">
        <v>10.79</v>
      </c>
      <c r="F38" s="140">
        <v>22.61</v>
      </c>
      <c r="G38" s="155">
        <v>19.510000000000002</v>
      </c>
      <c r="H38" s="155">
        <v>0.21</v>
      </c>
      <c r="I38" s="164">
        <v>0.85</v>
      </c>
      <c r="J38" s="157">
        <v>2.31</v>
      </c>
      <c r="K38" s="157">
        <v>0.01</v>
      </c>
      <c r="L38" s="157">
        <v>56.85</v>
      </c>
      <c r="M38" s="200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193" t="s">
        <v>100</v>
      </c>
      <c r="B40" s="29" t="s">
        <v>341</v>
      </c>
      <c r="C40" s="129"/>
      <c r="D40" s="129"/>
      <c r="E40" s="129"/>
      <c r="F40" s="193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16" t="s">
        <v>377</v>
      </c>
    </row>
    <row r="2" spans="1:9" ht="27.75" x14ac:dyDescent="0.65">
      <c r="A2" s="216" t="s">
        <v>378</v>
      </c>
    </row>
    <row r="4" spans="1:9" ht="21.75" customHeight="1" x14ac:dyDescent="0.2">
      <c r="A4" s="222" t="s">
        <v>49</v>
      </c>
      <c r="B4" s="87"/>
      <c r="C4" s="222" t="s">
        <v>363</v>
      </c>
      <c r="D4" s="222"/>
      <c r="E4" s="222"/>
      <c r="F4" s="222"/>
      <c r="G4" s="222"/>
      <c r="H4" s="87" t="s">
        <v>382</v>
      </c>
      <c r="I4" s="222" t="s">
        <v>39</v>
      </c>
    </row>
    <row r="5" spans="1:9" ht="21.75" x14ac:dyDescent="0.2">
      <c r="A5" s="223"/>
      <c r="B5" s="124"/>
      <c r="C5" s="223" t="s">
        <v>364</v>
      </c>
      <c r="D5" s="223"/>
      <c r="E5" s="223"/>
      <c r="F5" s="223"/>
      <c r="G5" s="223"/>
      <c r="H5" s="88" t="s">
        <v>381</v>
      </c>
      <c r="I5" s="223"/>
    </row>
    <row r="6" spans="1:9" ht="21.75" x14ac:dyDescent="0.2">
      <c r="A6" s="223"/>
      <c r="B6" s="88" t="s">
        <v>379</v>
      </c>
      <c r="C6" s="142" t="s">
        <v>366</v>
      </c>
      <c r="D6" s="91" t="s">
        <v>367</v>
      </c>
      <c r="E6" s="90" t="s">
        <v>368</v>
      </c>
      <c r="F6" s="148" t="s">
        <v>369</v>
      </c>
      <c r="G6" s="142" t="s">
        <v>370</v>
      </c>
      <c r="H6" s="88" t="s">
        <v>365</v>
      </c>
      <c r="I6" s="223"/>
    </row>
    <row r="7" spans="1:9" ht="21.75" x14ac:dyDescent="0.2">
      <c r="A7" s="224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224"/>
    </row>
    <row r="8" spans="1:9" ht="19.5" x14ac:dyDescent="0.45">
      <c r="A8" s="149" t="s">
        <v>93</v>
      </c>
      <c r="B8" s="210">
        <v>15897</v>
      </c>
      <c r="C8" s="213">
        <v>19955.7</v>
      </c>
      <c r="D8" s="213">
        <v>19783.7</v>
      </c>
      <c r="E8" s="214">
        <v>12.5</v>
      </c>
      <c r="F8" s="215">
        <v>139</v>
      </c>
      <c r="G8" s="215">
        <v>20.5</v>
      </c>
      <c r="H8" s="152">
        <v>13412690</v>
      </c>
      <c r="I8" s="211" t="s">
        <v>92</v>
      </c>
    </row>
    <row r="9" spans="1:9" ht="19.5" x14ac:dyDescent="0.45">
      <c r="A9" s="150" t="s">
        <v>91</v>
      </c>
      <c r="B9" s="163">
        <v>847</v>
      </c>
      <c r="C9" s="153">
        <v>1515.2</v>
      </c>
      <c r="D9" s="153">
        <v>1391.2</v>
      </c>
      <c r="E9" s="162" t="s">
        <v>143</v>
      </c>
      <c r="F9" s="160">
        <v>124</v>
      </c>
      <c r="G9" s="160" t="s">
        <v>143</v>
      </c>
      <c r="H9" s="153">
        <v>1138960</v>
      </c>
      <c r="I9" s="212" t="s">
        <v>297</v>
      </c>
    </row>
    <row r="10" spans="1:9" ht="19.5" x14ac:dyDescent="0.45">
      <c r="A10" s="150" t="s">
        <v>89</v>
      </c>
      <c r="B10" s="163">
        <v>571</v>
      </c>
      <c r="C10" s="153">
        <v>338.3</v>
      </c>
      <c r="D10" s="153">
        <v>319.10000000000002</v>
      </c>
      <c r="E10" s="162" t="s">
        <v>143</v>
      </c>
      <c r="F10" s="160" t="s">
        <v>143</v>
      </c>
      <c r="G10" s="160">
        <v>19.2</v>
      </c>
      <c r="H10" s="153">
        <v>3258170</v>
      </c>
      <c r="I10" s="212" t="s">
        <v>296</v>
      </c>
    </row>
    <row r="11" spans="1:9" ht="19.5" x14ac:dyDescent="0.45">
      <c r="A11" s="150" t="s">
        <v>87</v>
      </c>
      <c r="B11" s="163">
        <v>330</v>
      </c>
      <c r="C11" s="153">
        <v>197.1</v>
      </c>
      <c r="D11" s="153">
        <v>197.1</v>
      </c>
      <c r="E11" s="162" t="s">
        <v>143</v>
      </c>
      <c r="F11" s="160" t="s">
        <v>143</v>
      </c>
      <c r="G11" s="160" t="s">
        <v>143</v>
      </c>
      <c r="H11" s="153">
        <v>230550</v>
      </c>
      <c r="I11" s="212" t="s">
        <v>295</v>
      </c>
    </row>
    <row r="12" spans="1:9" ht="19.5" x14ac:dyDescent="0.45">
      <c r="A12" s="150" t="s">
        <v>85</v>
      </c>
      <c r="B12" s="163">
        <v>170</v>
      </c>
      <c r="C12" s="153">
        <v>267.10000000000002</v>
      </c>
      <c r="D12" s="153">
        <v>267.10000000000002</v>
      </c>
      <c r="E12" s="162" t="s">
        <v>143</v>
      </c>
      <c r="F12" s="160" t="s">
        <v>143</v>
      </c>
      <c r="G12" s="160" t="s">
        <v>143</v>
      </c>
      <c r="H12" s="153">
        <v>139730</v>
      </c>
      <c r="I12" s="212" t="s">
        <v>294</v>
      </c>
    </row>
    <row r="13" spans="1:9" ht="19.5" x14ac:dyDescent="0.45">
      <c r="A13" s="150" t="s">
        <v>83</v>
      </c>
      <c r="B13" s="163">
        <v>591</v>
      </c>
      <c r="C13" s="153">
        <v>2557.6999999999998</v>
      </c>
      <c r="D13" s="153">
        <v>2557.6999999999998</v>
      </c>
      <c r="E13" s="162" t="s">
        <v>143</v>
      </c>
      <c r="F13" s="160" t="s">
        <v>143</v>
      </c>
      <c r="G13" s="160" t="s">
        <v>143</v>
      </c>
      <c r="H13" s="153">
        <v>1897870</v>
      </c>
      <c r="I13" s="212" t="s">
        <v>293</v>
      </c>
    </row>
    <row r="14" spans="1:9" ht="19.5" x14ac:dyDescent="0.45">
      <c r="A14" s="150" t="s">
        <v>81</v>
      </c>
      <c r="B14" s="163">
        <v>335</v>
      </c>
      <c r="C14" s="153">
        <v>233.9</v>
      </c>
      <c r="D14" s="153">
        <v>233.9</v>
      </c>
      <c r="E14" s="162" t="s">
        <v>143</v>
      </c>
      <c r="F14" s="160" t="s">
        <v>143</v>
      </c>
      <c r="G14" s="160" t="s">
        <v>143</v>
      </c>
      <c r="H14" s="153">
        <v>72540</v>
      </c>
      <c r="I14" s="212" t="s">
        <v>292</v>
      </c>
    </row>
    <row r="15" spans="1:9" ht="19.5" x14ac:dyDescent="0.45">
      <c r="A15" s="150" t="s">
        <v>79</v>
      </c>
      <c r="B15" s="163">
        <v>394</v>
      </c>
      <c r="C15" s="153">
        <v>568.4</v>
      </c>
      <c r="D15" s="153">
        <v>568.4</v>
      </c>
      <c r="E15" s="162" t="s">
        <v>143</v>
      </c>
      <c r="F15" s="160" t="s">
        <v>143</v>
      </c>
      <c r="G15" s="160" t="s">
        <v>143</v>
      </c>
      <c r="H15" s="153">
        <v>414050</v>
      </c>
      <c r="I15" s="212" t="s">
        <v>291</v>
      </c>
    </row>
    <row r="16" spans="1:9" ht="19.5" x14ac:dyDescent="0.45">
      <c r="A16" s="150" t="s">
        <v>77</v>
      </c>
      <c r="B16" s="81">
        <v>1385</v>
      </c>
      <c r="C16" s="153">
        <v>2278.4</v>
      </c>
      <c r="D16" s="153">
        <v>2278.4</v>
      </c>
      <c r="E16" s="162" t="s">
        <v>143</v>
      </c>
      <c r="F16" s="160" t="s">
        <v>143</v>
      </c>
      <c r="G16" s="160" t="s">
        <v>143</v>
      </c>
      <c r="H16" s="153">
        <v>206100</v>
      </c>
      <c r="I16" s="212" t="s">
        <v>290</v>
      </c>
    </row>
    <row r="17" spans="1:9" ht="19.5" x14ac:dyDescent="0.45">
      <c r="A17" s="150" t="s">
        <v>75</v>
      </c>
      <c r="B17" s="81">
        <v>1310</v>
      </c>
      <c r="C17" s="153">
        <v>1350.8</v>
      </c>
      <c r="D17" s="153">
        <v>1339</v>
      </c>
      <c r="E17" s="162" t="s">
        <v>143</v>
      </c>
      <c r="F17" s="160">
        <v>11.8</v>
      </c>
      <c r="G17" s="160" t="s">
        <v>143</v>
      </c>
      <c r="H17" s="153">
        <v>540330</v>
      </c>
      <c r="I17" s="212" t="s">
        <v>289</v>
      </c>
    </row>
    <row r="18" spans="1:9" ht="19.5" x14ac:dyDescent="0.45">
      <c r="A18" s="150" t="s">
        <v>73</v>
      </c>
      <c r="B18" s="163">
        <v>745</v>
      </c>
      <c r="C18" s="153">
        <v>729.6</v>
      </c>
      <c r="D18" s="153">
        <v>729.6</v>
      </c>
      <c r="E18" s="162" t="s">
        <v>143</v>
      </c>
      <c r="F18" s="160" t="s">
        <v>143</v>
      </c>
      <c r="G18" s="160" t="s">
        <v>143</v>
      </c>
      <c r="H18" s="153">
        <v>624180</v>
      </c>
      <c r="I18" s="212" t="s">
        <v>288</v>
      </c>
    </row>
    <row r="19" spans="1:9" ht="19.5" x14ac:dyDescent="0.45">
      <c r="A19" s="150" t="s">
        <v>71</v>
      </c>
      <c r="B19" s="163">
        <v>222</v>
      </c>
      <c r="C19" s="153">
        <v>221.8</v>
      </c>
      <c r="D19" s="153">
        <v>221.8</v>
      </c>
      <c r="E19" s="162" t="s">
        <v>143</v>
      </c>
      <c r="F19" s="160" t="s">
        <v>143</v>
      </c>
      <c r="G19" s="160" t="s">
        <v>143</v>
      </c>
      <c r="H19" s="153">
        <v>44750</v>
      </c>
      <c r="I19" s="212" t="s">
        <v>287</v>
      </c>
    </row>
    <row r="20" spans="1:9" ht="19.5" x14ac:dyDescent="0.45">
      <c r="A20" s="150" t="s">
        <v>69</v>
      </c>
      <c r="B20" s="163">
        <v>843</v>
      </c>
      <c r="C20" s="153">
        <v>678.8</v>
      </c>
      <c r="D20" s="153">
        <v>678.8</v>
      </c>
      <c r="E20" s="162" t="s">
        <v>143</v>
      </c>
      <c r="F20" s="160" t="s">
        <v>143</v>
      </c>
      <c r="G20" s="160" t="s">
        <v>143</v>
      </c>
      <c r="H20" s="153">
        <v>358070</v>
      </c>
      <c r="I20" s="212" t="s">
        <v>286</v>
      </c>
    </row>
    <row r="21" spans="1:9" ht="19.5" x14ac:dyDescent="0.45">
      <c r="A21" s="150" t="s">
        <v>67</v>
      </c>
      <c r="B21" s="163">
        <v>329</v>
      </c>
      <c r="C21" s="153">
        <v>293</v>
      </c>
      <c r="D21" s="153">
        <v>293</v>
      </c>
      <c r="E21" s="162" t="s">
        <v>143</v>
      </c>
      <c r="F21" s="160" t="s">
        <v>143</v>
      </c>
      <c r="G21" s="160" t="s">
        <v>143</v>
      </c>
      <c r="H21" s="153">
        <v>81370</v>
      </c>
      <c r="I21" s="212" t="s">
        <v>285</v>
      </c>
    </row>
    <row r="22" spans="1:9" ht="19.5" x14ac:dyDescent="0.45">
      <c r="A22" s="150" t="s">
        <v>65</v>
      </c>
      <c r="B22" s="163">
        <v>956</v>
      </c>
      <c r="C22" s="153">
        <v>860.2</v>
      </c>
      <c r="D22" s="153">
        <v>860.2</v>
      </c>
      <c r="E22" s="162" t="s">
        <v>143</v>
      </c>
      <c r="F22" s="160" t="s">
        <v>143</v>
      </c>
      <c r="G22" s="160" t="s">
        <v>143</v>
      </c>
      <c r="H22" s="153">
        <v>661010</v>
      </c>
      <c r="I22" s="212" t="s">
        <v>284</v>
      </c>
    </row>
    <row r="23" spans="1:9" ht="19.5" x14ac:dyDescent="0.45">
      <c r="A23" s="150" t="s">
        <v>63</v>
      </c>
      <c r="B23" s="163">
        <v>778</v>
      </c>
      <c r="C23" s="153">
        <v>643.6</v>
      </c>
      <c r="D23" s="153">
        <v>639.1</v>
      </c>
      <c r="E23" s="162" t="s">
        <v>143</v>
      </c>
      <c r="F23" s="160">
        <v>3.2</v>
      </c>
      <c r="G23" s="160">
        <v>1.3</v>
      </c>
      <c r="H23" s="153">
        <v>289180</v>
      </c>
      <c r="I23" s="212" t="s">
        <v>283</v>
      </c>
    </row>
    <row r="24" spans="1:9" ht="19.5" x14ac:dyDescent="0.45">
      <c r="A24" s="150" t="s">
        <v>61</v>
      </c>
      <c r="B24" s="163">
        <v>382</v>
      </c>
      <c r="C24" s="153">
        <v>393.4</v>
      </c>
      <c r="D24" s="153">
        <v>393.4</v>
      </c>
      <c r="E24" s="162" t="s">
        <v>143</v>
      </c>
      <c r="F24" s="160" t="s">
        <v>143</v>
      </c>
      <c r="G24" s="160" t="s">
        <v>143</v>
      </c>
      <c r="H24" s="153">
        <v>130100</v>
      </c>
      <c r="I24" s="212" t="s">
        <v>282</v>
      </c>
    </row>
    <row r="25" spans="1:9" ht="19.5" x14ac:dyDescent="0.45">
      <c r="A25" s="150" t="s">
        <v>59</v>
      </c>
      <c r="B25" s="163">
        <v>504</v>
      </c>
      <c r="C25" s="153">
        <v>360.7</v>
      </c>
      <c r="D25" s="153">
        <v>360.7</v>
      </c>
      <c r="E25" s="162" t="s">
        <v>143</v>
      </c>
      <c r="F25" s="160" t="s">
        <v>143</v>
      </c>
      <c r="G25" s="160" t="s">
        <v>143</v>
      </c>
      <c r="H25" s="153">
        <v>214280</v>
      </c>
      <c r="I25" s="212" t="s">
        <v>281</v>
      </c>
    </row>
    <row r="26" spans="1:9" ht="19.5" x14ac:dyDescent="0.45">
      <c r="A26" s="150" t="s">
        <v>57</v>
      </c>
      <c r="B26" s="163">
        <v>760</v>
      </c>
      <c r="C26" s="153">
        <v>1070.5</v>
      </c>
      <c r="D26" s="153">
        <v>1058</v>
      </c>
      <c r="E26" s="162">
        <v>12.5</v>
      </c>
      <c r="F26" s="160" t="s">
        <v>143</v>
      </c>
      <c r="G26" s="160" t="s">
        <v>143</v>
      </c>
      <c r="H26" s="153">
        <v>578920</v>
      </c>
      <c r="I26" s="212" t="s">
        <v>280</v>
      </c>
    </row>
    <row r="27" spans="1:9" ht="19.5" x14ac:dyDescent="0.45">
      <c r="A27" s="150" t="s">
        <v>55</v>
      </c>
      <c r="B27" s="163">
        <v>149</v>
      </c>
      <c r="C27" s="153">
        <v>365</v>
      </c>
      <c r="D27" s="153">
        <v>365</v>
      </c>
      <c r="E27" s="162" t="s">
        <v>143</v>
      </c>
      <c r="F27" s="160" t="s">
        <v>143</v>
      </c>
      <c r="G27" s="160" t="s">
        <v>143</v>
      </c>
      <c r="H27" s="153">
        <v>52390</v>
      </c>
      <c r="I27" s="212" t="s">
        <v>279</v>
      </c>
    </row>
    <row r="28" spans="1:9" ht="19.5" x14ac:dyDescent="0.45">
      <c r="A28" s="150" t="s">
        <v>29</v>
      </c>
      <c r="B28" s="81">
        <v>1678</v>
      </c>
      <c r="C28" s="153">
        <v>2299.9</v>
      </c>
      <c r="D28" s="153">
        <v>2299.9</v>
      </c>
      <c r="E28" s="162" t="s">
        <v>143</v>
      </c>
      <c r="F28" s="160" t="s">
        <v>143</v>
      </c>
      <c r="G28" s="160" t="s">
        <v>143</v>
      </c>
      <c r="H28" s="153">
        <v>1131660</v>
      </c>
      <c r="I28" s="212" t="s">
        <v>278</v>
      </c>
    </row>
    <row r="29" spans="1:9" ht="19.5" x14ac:dyDescent="0.45">
      <c r="A29" s="150" t="s">
        <v>27</v>
      </c>
      <c r="B29" s="163">
        <v>86</v>
      </c>
      <c r="C29" s="153">
        <v>223</v>
      </c>
      <c r="D29" s="153">
        <v>223</v>
      </c>
      <c r="E29" s="162" t="s">
        <v>143</v>
      </c>
      <c r="F29" s="160" t="s">
        <v>143</v>
      </c>
      <c r="G29" s="160" t="s">
        <v>143</v>
      </c>
      <c r="H29" s="153">
        <v>68040</v>
      </c>
      <c r="I29" s="212" t="s">
        <v>277</v>
      </c>
    </row>
    <row r="30" spans="1:9" ht="19.5" x14ac:dyDescent="0.45">
      <c r="A30" s="150" t="s">
        <v>25</v>
      </c>
      <c r="B30" s="163">
        <v>71</v>
      </c>
      <c r="C30" s="153">
        <v>76.2</v>
      </c>
      <c r="D30" s="153">
        <v>76.2</v>
      </c>
      <c r="E30" s="162" t="s">
        <v>143</v>
      </c>
      <c r="F30" s="160" t="s">
        <v>143</v>
      </c>
      <c r="G30" s="160" t="s">
        <v>143</v>
      </c>
      <c r="H30" s="153">
        <v>55280</v>
      </c>
      <c r="I30" s="212" t="s">
        <v>276</v>
      </c>
    </row>
    <row r="31" spans="1:9" ht="19.5" x14ac:dyDescent="0.45">
      <c r="A31" s="150" t="s">
        <v>23</v>
      </c>
      <c r="B31" s="163">
        <v>195</v>
      </c>
      <c r="C31" s="153">
        <v>256.7</v>
      </c>
      <c r="D31" s="153">
        <v>256.7</v>
      </c>
      <c r="E31" s="162" t="s">
        <v>143</v>
      </c>
      <c r="F31" s="160" t="s">
        <v>143</v>
      </c>
      <c r="G31" s="160" t="s">
        <v>143</v>
      </c>
      <c r="H31" s="153">
        <v>164680</v>
      </c>
      <c r="I31" s="212" t="s">
        <v>275</v>
      </c>
    </row>
    <row r="32" spans="1:9" ht="19.5" x14ac:dyDescent="0.45">
      <c r="A32" s="150" t="s">
        <v>21</v>
      </c>
      <c r="B32" s="163">
        <v>27</v>
      </c>
      <c r="C32" s="153">
        <v>39.9</v>
      </c>
      <c r="D32" s="153">
        <v>39.9</v>
      </c>
      <c r="E32" s="162" t="s">
        <v>143</v>
      </c>
      <c r="F32" s="160" t="s">
        <v>143</v>
      </c>
      <c r="G32" s="160" t="s">
        <v>143</v>
      </c>
      <c r="H32" s="153">
        <v>12310</v>
      </c>
      <c r="I32" s="212" t="s">
        <v>274</v>
      </c>
    </row>
    <row r="33" spans="1:9" ht="19.5" x14ac:dyDescent="0.45">
      <c r="A33" s="150" t="s">
        <v>19</v>
      </c>
      <c r="B33" s="163">
        <v>39</v>
      </c>
      <c r="C33" s="153">
        <v>37</v>
      </c>
      <c r="D33" s="153">
        <v>37</v>
      </c>
      <c r="E33" s="162" t="s">
        <v>143</v>
      </c>
      <c r="F33" s="160" t="s">
        <v>143</v>
      </c>
      <c r="G33" s="160" t="s">
        <v>143</v>
      </c>
      <c r="H33" s="153">
        <v>3910</v>
      </c>
      <c r="I33" s="212" t="s">
        <v>273</v>
      </c>
    </row>
    <row r="34" spans="1:9" ht="19.5" x14ac:dyDescent="0.45">
      <c r="A34" s="150" t="s">
        <v>17</v>
      </c>
      <c r="B34" s="163">
        <v>311</v>
      </c>
      <c r="C34" s="153">
        <v>337.5</v>
      </c>
      <c r="D34" s="153">
        <v>337.5</v>
      </c>
      <c r="E34" s="162" t="s">
        <v>143</v>
      </c>
      <c r="F34" s="160" t="s">
        <v>143</v>
      </c>
      <c r="G34" s="160" t="s">
        <v>143</v>
      </c>
      <c r="H34" s="153">
        <v>23550</v>
      </c>
      <c r="I34" s="212" t="s">
        <v>272</v>
      </c>
    </row>
    <row r="35" spans="1:9" ht="19.5" x14ac:dyDescent="0.45">
      <c r="A35" s="150" t="s">
        <v>15</v>
      </c>
      <c r="B35" s="163">
        <v>465</v>
      </c>
      <c r="C35" s="153">
        <v>269.3</v>
      </c>
      <c r="D35" s="153">
        <v>269.3</v>
      </c>
      <c r="E35" s="162" t="s">
        <v>143</v>
      </c>
      <c r="F35" s="160" t="s">
        <v>143</v>
      </c>
      <c r="G35" s="160" t="s">
        <v>143</v>
      </c>
      <c r="H35" s="153">
        <v>201560</v>
      </c>
      <c r="I35" s="212" t="s">
        <v>271</v>
      </c>
    </row>
    <row r="36" spans="1:9" ht="19.5" x14ac:dyDescent="0.45">
      <c r="A36" s="150" t="s">
        <v>13</v>
      </c>
      <c r="B36" s="163">
        <v>730</v>
      </c>
      <c r="C36" s="153">
        <v>950.7</v>
      </c>
      <c r="D36" s="153">
        <v>950.7</v>
      </c>
      <c r="E36" s="162" t="s">
        <v>143</v>
      </c>
      <c r="F36" s="160" t="s">
        <v>143</v>
      </c>
      <c r="G36" s="160" t="s">
        <v>143</v>
      </c>
      <c r="H36" s="153">
        <v>426800</v>
      </c>
      <c r="I36" s="212" t="s">
        <v>270</v>
      </c>
    </row>
    <row r="37" spans="1:9" ht="19.5" x14ac:dyDescent="0.45">
      <c r="A37" s="150" t="s">
        <v>11</v>
      </c>
      <c r="B37" s="163">
        <v>266</v>
      </c>
      <c r="C37" s="153">
        <v>123.2</v>
      </c>
      <c r="D37" s="153">
        <v>123.2</v>
      </c>
      <c r="E37" s="162" t="s">
        <v>143</v>
      </c>
      <c r="F37" s="160" t="s">
        <v>143</v>
      </c>
      <c r="G37" s="160" t="s">
        <v>143</v>
      </c>
      <c r="H37" s="153">
        <v>152950</v>
      </c>
      <c r="I37" s="212" t="s">
        <v>269</v>
      </c>
    </row>
    <row r="38" spans="1:9" ht="19.5" x14ac:dyDescent="0.45">
      <c r="A38" s="150" t="s">
        <v>9</v>
      </c>
      <c r="B38" s="163">
        <v>251</v>
      </c>
      <c r="C38" s="153">
        <v>233.3</v>
      </c>
      <c r="D38" s="153">
        <v>233.3</v>
      </c>
      <c r="E38" s="162" t="s">
        <v>143</v>
      </c>
      <c r="F38" s="160" t="s">
        <v>143</v>
      </c>
      <c r="G38" s="160" t="s">
        <v>143</v>
      </c>
      <c r="H38" s="153">
        <v>153070</v>
      </c>
      <c r="I38" s="212" t="s">
        <v>268</v>
      </c>
    </row>
    <row r="39" spans="1:9" ht="19.5" x14ac:dyDescent="0.45">
      <c r="A39" s="150" t="s">
        <v>7</v>
      </c>
      <c r="B39" s="163">
        <v>67</v>
      </c>
      <c r="C39" s="153">
        <v>103.8</v>
      </c>
      <c r="D39" s="153">
        <v>103.8</v>
      </c>
      <c r="E39" s="162" t="s">
        <v>143</v>
      </c>
      <c r="F39" s="160" t="s">
        <v>143</v>
      </c>
      <c r="G39" s="160" t="s">
        <v>143</v>
      </c>
      <c r="H39" s="153">
        <v>61800</v>
      </c>
      <c r="I39" s="212" t="s">
        <v>267</v>
      </c>
    </row>
    <row r="40" spans="1:9" ht="19.5" x14ac:dyDescent="0.45">
      <c r="A40" s="201" t="s">
        <v>5</v>
      </c>
      <c r="B40" s="164">
        <v>110</v>
      </c>
      <c r="C40" s="170">
        <v>81.599999999999994</v>
      </c>
      <c r="D40" s="170">
        <v>81.599999999999994</v>
      </c>
      <c r="E40" s="168" t="s">
        <v>143</v>
      </c>
      <c r="F40" s="169" t="s">
        <v>143</v>
      </c>
      <c r="G40" s="169" t="s">
        <v>143</v>
      </c>
      <c r="H40" s="170">
        <v>24530</v>
      </c>
      <c r="I40" s="200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193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B19" sqref="B19"/>
    </sheetView>
  </sheetViews>
  <sheetFormatPr defaultRowHeight="15" x14ac:dyDescent="0.25"/>
  <cols>
    <col min="1" max="1" width="17.375" style="252" customWidth="1"/>
    <col min="2" max="2" width="16.625" style="252" customWidth="1"/>
    <col min="3" max="3" width="4.625" style="252" customWidth="1"/>
    <col min="4" max="4" width="12.625" style="252" customWidth="1"/>
    <col min="5" max="5" width="12" style="252" customWidth="1"/>
    <col min="6" max="6" width="24" style="252" customWidth="1"/>
    <col min="7" max="7" width="8" style="252" customWidth="1"/>
    <col min="8" max="8" width="8.625" style="252" customWidth="1"/>
    <col min="9" max="9" width="16" style="252" customWidth="1"/>
    <col min="10" max="10" width="13.375" style="252" customWidth="1"/>
    <col min="11" max="11" width="27.375" style="252" customWidth="1"/>
    <col min="12" max="12" width="24" style="252" customWidth="1"/>
    <col min="13" max="13" width="0.625" style="252" customWidth="1"/>
    <col min="14" max="16384" width="9" style="252"/>
  </cols>
  <sheetData>
    <row r="1" spans="1:12" s="266" customFormat="1" ht="22.5" x14ac:dyDescent="0.25">
      <c r="A1" s="268" t="s">
        <v>398</v>
      </c>
      <c r="B1" s="268" t="s">
        <v>397</v>
      </c>
      <c r="C1" s="269" t="s">
        <v>230</v>
      </c>
      <c r="D1" s="268" t="s">
        <v>229</v>
      </c>
      <c r="E1" s="268" t="s">
        <v>209</v>
      </c>
      <c r="F1" s="268" t="s">
        <v>396</v>
      </c>
      <c r="G1" s="268" t="s">
        <v>227</v>
      </c>
      <c r="H1" s="268" t="s">
        <v>395</v>
      </c>
      <c r="I1" s="268" t="s">
        <v>394</v>
      </c>
      <c r="J1" s="268" t="s">
        <v>393</v>
      </c>
      <c r="K1" s="268" t="s">
        <v>392</v>
      </c>
      <c r="L1" s="267" t="s">
        <v>391</v>
      </c>
    </row>
    <row r="2" spans="1:12" s="252" customFormat="1" x14ac:dyDescent="0.25">
      <c r="A2" s="265" t="s">
        <v>390</v>
      </c>
      <c r="B2" s="265" t="s">
        <v>390</v>
      </c>
      <c r="C2" s="259" t="s">
        <v>387</v>
      </c>
      <c r="D2" s="263">
        <v>320696888</v>
      </c>
      <c r="E2" s="263">
        <v>102174805</v>
      </c>
      <c r="F2" s="263">
        <v>149260164</v>
      </c>
      <c r="G2" s="263">
        <v>68729987</v>
      </c>
      <c r="H2" s="263">
        <v>30735295</v>
      </c>
      <c r="I2" s="263">
        <v>36935557</v>
      </c>
      <c r="J2" s="263">
        <v>1401594</v>
      </c>
      <c r="K2" s="263">
        <v>11457731</v>
      </c>
      <c r="L2" s="262">
        <v>69261919</v>
      </c>
    </row>
    <row r="3" spans="1:12" s="252" customFormat="1" x14ac:dyDescent="0.25">
      <c r="A3" s="264"/>
      <c r="B3" s="264"/>
      <c r="C3" s="259" t="s">
        <v>386</v>
      </c>
      <c r="D3" s="263">
        <v>320696888</v>
      </c>
      <c r="E3" s="263">
        <v>102156351</v>
      </c>
      <c r="F3" s="263">
        <v>149253717</v>
      </c>
      <c r="G3" s="263">
        <v>68728288</v>
      </c>
      <c r="H3" s="263">
        <v>30734029</v>
      </c>
      <c r="I3" s="263">
        <v>36932123</v>
      </c>
      <c r="J3" s="263">
        <v>1400999</v>
      </c>
      <c r="K3" s="263">
        <v>11458278</v>
      </c>
      <c r="L3" s="262">
        <v>69286820</v>
      </c>
    </row>
    <row r="4" spans="1:12" s="252" customFormat="1" x14ac:dyDescent="0.25">
      <c r="A4" s="264"/>
      <c r="B4" s="264"/>
      <c r="C4" s="259" t="s">
        <v>385</v>
      </c>
      <c r="D4" s="263">
        <v>320696888</v>
      </c>
      <c r="E4" s="263">
        <v>102488302.2</v>
      </c>
      <c r="F4" s="263">
        <v>149244274</v>
      </c>
      <c r="G4" s="263">
        <v>68718193</v>
      </c>
      <c r="H4" s="263">
        <v>30732882</v>
      </c>
      <c r="I4" s="263">
        <v>36932558</v>
      </c>
      <c r="J4" s="263">
        <v>1401970</v>
      </c>
      <c r="K4" s="263">
        <v>11458671</v>
      </c>
      <c r="L4" s="262">
        <v>68964311.799999997</v>
      </c>
    </row>
    <row r="5" spans="1:12" s="252" customFormat="1" x14ac:dyDescent="0.25">
      <c r="A5" s="264"/>
      <c r="B5" s="264"/>
      <c r="C5" s="259" t="s">
        <v>384</v>
      </c>
      <c r="D5" s="263">
        <v>320696888</v>
      </c>
      <c r="E5" s="263">
        <v>102484072.7</v>
      </c>
      <c r="F5" s="263">
        <v>149252451</v>
      </c>
      <c r="G5" s="263">
        <v>68722388</v>
      </c>
      <c r="H5" s="263">
        <v>30736029</v>
      </c>
      <c r="I5" s="263">
        <v>36936484</v>
      </c>
      <c r="J5" s="263">
        <v>1402143</v>
      </c>
      <c r="K5" s="263">
        <v>11455407</v>
      </c>
      <c r="L5" s="262">
        <v>68960364.299999997</v>
      </c>
    </row>
    <row r="6" spans="1:12" s="252" customFormat="1" x14ac:dyDescent="0.25">
      <c r="A6" s="264"/>
      <c r="B6" s="264"/>
      <c r="C6" s="259" t="s">
        <v>383</v>
      </c>
      <c r="D6" s="263">
        <v>323528699</v>
      </c>
      <c r="E6" s="263">
        <v>102353485</v>
      </c>
      <c r="F6" s="263">
        <v>149251941</v>
      </c>
      <c r="G6" s="263">
        <v>69070333</v>
      </c>
      <c r="H6" s="263">
        <v>31281698</v>
      </c>
      <c r="I6" s="263">
        <v>38524949</v>
      </c>
      <c r="J6" s="263">
        <v>1572392</v>
      </c>
      <c r="K6" s="263">
        <v>8802567</v>
      </c>
      <c r="L6" s="262">
        <v>71923274</v>
      </c>
    </row>
    <row r="7" spans="1:12" s="252" customFormat="1" x14ac:dyDescent="0.25">
      <c r="A7" s="261" t="s">
        <v>389</v>
      </c>
      <c r="B7" s="261" t="s">
        <v>389</v>
      </c>
      <c r="C7" s="259" t="s">
        <v>387</v>
      </c>
      <c r="D7" s="258">
        <v>105533963</v>
      </c>
      <c r="E7" s="258">
        <v>15647823</v>
      </c>
      <c r="F7" s="258">
        <v>63865824</v>
      </c>
      <c r="G7" s="258">
        <v>41750651</v>
      </c>
      <c r="H7" s="258">
        <v>11448934</v>
      </c>
      <c r="I7" s="258">
        <v>5904428</v>
      </c>
      <c r="J7" s="258">
        <v>318111</v>
      </c>
      <c r="K7" s="258">
        <v>4443700</v>
      </c>
      <c r="L7" s="257">
        <v>26020316</v>
      </c>
    </row>
    <row r="8" spans="1:12" s="252" customFormat="1" x14ac:dyDescent="0.25">
      <c r="A8" s="260"/>
      <c r="B8" s="260"/>
      <c r="C8" s="259" t="s">
        <v>386</v>
      </c>
      <c r="D8" s="258">
        <v>105533963</v>
      </c>
      <c r="E8" s="258">
        <v>15655554</v>
      </c>
      <c r="F8" s="258">
        <v>63858125</v>
      </c>
      <c r="G8" s="258">
        <v>41747008</v>
      </c>
      <c r="H8" s="258">
        <v>11446544</v>
      </c>
      <c r="I8" s="258">
        <v>5902798</v>
      </c>
      <c r="J8" s="258">
        <v>318047</v>
      </c>
      <c r="K8" s="258">
        <v>4443728</v>
      </c>
      <c r="L8" s="257">
        <v>26020284</v>
      </c>
    </row>
    <row r="9" spans="1:12" s="252" customFormat="1" x14ac:dyDescent="0.25">
      <c r="A9" s="260"/>
      <c r="B9" s="260"/>
      <c r="C9" s="259" t="s">
        <v>385</v>
      </c>
      <c r="D9" s="258">
        <v>105533963</v>
      </c>
      <c r="E9" s="258">
        <v>15750098.539999999</v>
      </c>
      <c r="F9" s="258">
        <v>63853250</v>
      </c>
      <c r="G9" s="258">
        <v>41743105</v>
      </c>
      <c r="H9" s="258">
        <v>11446224</v>
      </c>
      <c r="I9" s="258">
        <v>5901930</v>
      </c>
      <c r="J9" s="258">
        <v>318041</v>
      </c>
      <c r="K9" s="258">
        <v>4443950</v>
      </c>
      <c r="L9" s="257">
        <v>25930614.460000001</v>
      </c>
    </row>
    <row r="10" spans="1:12" s="252" customFormat="1" x14ac:dyDescent="0.25">
      <c r="A10" s="260"/>
      <c r="B10" s="260"/>
      <c r="C10" s="259" t="s">
        <v>384</v>
      </c>
      <c r="D10" s="258">
        <v>105533963</v>
      </c>
      <c r="E10" s="258">
        <v>15751998.41</v>
      </c>
      <c r="F10" s="258">
        <v>63857027</v>
      </c>
      <c r="G10" s="258">
        <v>41745365</v>
      </c>
      <c r="H10" s="258">
        <v>11447347</v>
      </c>
      <c r="I10" s="258">
        <v>5903827</v>
      </c>
      <c r="J10" s="258">
        <v>318157</v>
      </c>
      <c r="K10" s="258">
        <v>4442331</v>
      </c>
      <c r="L10" s="257">
        <v>25924937.59</v>
      </c>
    </row>
    <row r="11" spans="1:12" s="252" customFormat="1" x14ac:dyDescent="0.25">
      <c r="A11" s="260"/>
      <c r="B11" s="260"/>
      <c r="C11" s="259" t="s">
        <v>383</v>
      </c>
      <c r="D11" s="258">
        <v>104823709</v>
      </c>
      <c r="E11" s="258">
        <v>15718050</v>
      </c>
      <c r="F11" s="258">
        <v>63477239</v>
      </c>
      <c r="G11" s="258">
        <v>41854941</v>
      </c>
      <c r="H11" s="258">
        <v>11827969</v>
      </c>
      <c r="I11" s="258">
        <v>5987870</v>
      </c>
      <c r="J11" s="258">
        <v>326435</v>
      </c>
      <c r="K11" s="258">
        <v>3480024</v>
      </c>
      <c r="L11" s="257">
        <v>25628421</v>
      </c>
    </row>
    <row r="12" spans="1:12" s="252" customFormat="1" x14ac:dyDescent="0.25">
      <c r="A12" s="260"/>
      <c r="B12" s="261" t="s">
        <v>388</v>
      </c>
      <c r="C12" s="259" t="s">
        <v>387</v>
      </c>
      <c r="D12" s="258">
        <v>12808728</v>
      </c>
      <c r="E12" s="258">
        <v>1938928</v>
      </c>
      <c r="F12" s="258">
        <v>8386293</v>
      </c>
      <c r="G12" s="258">
        <v>4083956</v>
      </c>
      <c r="H12" s="258">
        <v>3755489</v>
      </c>
      <c r="I12" s="258">
        <v>106326</v>
      </c>
      <c r="J12" s="258">
        <v>41534</v>
      </c>
      <c r="K12" s="258">
        <v>398988</v>
      </c>
      <c r="L12" s="257">
        <v>2483507</v>
      </c>
    </row>
    <row r="13" spans="1:12" s="252" customFormat="1" x14ac:dyDescent="0.25">
      <c r="A13" s="260"/>
      <c r="B13" s="260"/>
      <c r="C13" s="259" t="s">
        <v>386</v>
      </c>
      <c r="D13" s="258">
        <v>12808728</v>
      </c>
      <c r="E13" s="258">
        <v>1958505</v>
      </c>
      <c r="F13" s="258">
        <v>8384561</v>
      </c>
      <c r="G13" s="258">
        <v>4083415</v>
      </c>
      <c r="H13" s="258">
        <v>3754679</v>
      </c>
      <c r="I13" s="258">
        <v>106354</v>
      </c>
      <c r="J13" s="258">
        <v>41249</v>
      </c>
      <c r="K13" s="258">
        <v>398864</v>
      </c>
      <c r="L13" s="257">
        <v>2465662</v>
      </c>
    </row>
    <row r="14" spans="1:12" s="252" customFormat="1" x14ac:dyDescent="0.25">
      <c r="A14" s="260"/>
      <c r="B14" s="260"/>
      <c r="C14" s="259" t="s">
        <v>385</v>
      </c>
      <c r="D14" s="258">
        <v>12808728</v>
      </c>
      <c r="E14" s="258">
        <v>1988600.95</v>
      </c>
      <c r="F14" s="258">
        <v>8386320</v>
      </c>
      <c r="G14" s="258">
        <v>4083512</v>
      </c>
      <c r="H14" s="258">
        <v>3755611</v>
      </c>
      <c r="I14" s="258">
        <v>106541</v>
      </c>
      <c r="J14" s="258">
        <v>41254</v>
      </c>
      <c r="K14" s="258">
        <v>399402</v>
      </c>
      <c r="L14" s="257">
        <v>2433807.0499999998</v>
      </c>
    </row>
    <row r="15" spans="1:12" s="252" customFormat="1" x14ac:dyDescent="0.25">
      <c r="A15" s="260"/>
      <c r="B15" s="260"/>
      <c r="C15" s="259" t="s">
        <v>384</v>
      </c>
      <c r="D15" s="258">
        <v>12808728</v>
      </c>
      <c r="E15" s="258">
        <v>1995327.44</v>
      </c>
      <c r="F15" s="258">
        <v>8384953</v>
      </c>
      <c r="G15" s="258">
        <v>4082782</v>
      </c>
      <c r="H15" s="258">
        <v>3755199</v>
      </c>
      <c r="I15" s="258">
        <v>106507</v>
      </c>
      <c r="J15" s="258">
        <v>41243</v>
      </c>
      <c r="K15" s="258">
        <v>399222</v>
      </c>
      <c r="L15" s="257">
        <v>2428447.56</v>
      </c>
    </row>
    <row r="16" spans="1:12" s="252" customFormat="1" x14ac:dyDescent="0.25">
      <c r="A16" s="256"/>
      <c r="B16" s="256"/>
      <c r="C16" s="255" t="s">
        <v>383</v>
      </c>
      <c r="D16" s="254">
        <v>12960079</v>
      </c>
      <c r="E16" s="254">
        <v>1993488</v>
      </c>
      <c r="F16" s="254">
        <v>8346551</v>
      </c>
      <c r="G16" s="254">
        <v>4083089</v>
      </c>
      <c r="H16" s="254">
        <v>3755374</v>
      </c>
      <c r="I16" s="254">
        <v>106487</v>
      </c>
      <c r="J16" s="254">
        <v>41270</v>
      </c>
      <c r="K16" s="254">
        <v>360331</v>
      </c>
      <c r="L16" s="253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workbookViewId="0">
      <selection activeCell="B19" sqref="B19"/>
    </sheetView>
  </sheetViews>
  <sheetFormatPr defaultRowHeight="15" x14ac:dyDescent="0.25"/>
  <cols>
    <col min="1" max="1" width="17.375" style="252" customWidth="1"/>
    <col min="2" max="2" width="16.625" style="252" customWidth="1"/>
    <col min="3" max="3" width="4.625" style="252" customWidth="1"/>
    <col min="4" max="4" width="12.625" style="252" customWidth="1"/>
    <col min="5" max="5" width="8.625" style="252" customWidth="1"/>
    <col min="6" max="6" width="8" style="252" customWidth="1"/>
    <col min="7" max="7" width="12.625" style="252" customWidth="1"/>
    <col min="8" max="8" width="6.625" style="252" customWidth="1"/>
    <col min="9" max="9" width="15.375" style="252" customWidth="1"/>
    <col min="10" max="10" width="8" style="252" customWidth="1"/>
    <col min="11" max="11" width="10" style="252" customWidth="1"/>
    <col min="12" max="12" width="7.375" style="252" customWidth="1"/>
    <col min="13" max="13" width="8" style="252" customWidth="1"/>
    <col min="14" max="14" width="21.375" style="252" customWidth="1"/>
    <col min="15" max="15" width="8" style="252" customWidth="1"/>
    <col min="16" max="16384" width="9" style="252"/>
  </cols>
  <sheetData>
    <row r="1" spans="1:15" s="266" customFormat="1" x14ac:dyDescent="0.25">
      <c r="A1" s="278"/>
      <c r="B1" s="277"/>
      <c r="C1" s="277"/>
      <c r="D1" s="268" t="s">
        <v>229</v>
      </c>
      <c r="E1" s="276" t="s">
        <v>258</v>
      </c>
      <c r="F1" s="275"/>
      <c r="G1" s="275"/>
      <c r="H1" s="275"/>
      <c r="I1" s="275"/>
      <c r="J1" s="276" t="s">
        <v>407</v>
      </c>
      <c r="K1" s="275"/>
      <c r="L1" s="275"/>
      <c r="M1" s="275"/>
      <c r="N1" s="275"/>
      <c r="O1" s="274"/>
    </row>
    <row r="2" spans="1:15" s="266" customFormat="1" x14ac:dyDescent="0.25">
      <c r="A2" s="268" t="s">
        <v>398</v>
      </c>
      <c r="B2" s="268" t="s">
        <v>397</v>
      </c>
      <c r="C2" s="269" t="s">
        <v>230</v>
      </c>
      <c r="D2" s="268" t="s">
        <v>253</v>
      </c>
      <c r="E2" s="268" t="s">
        <v>253</v>
      </c>
      <c r="F2" s="268" t="s">
        <v>406</v>
      </c>
      <c r="G2" s="268" t="s">
        <v>405</v>
      </c>
      <c r="H2" s="268" t="s">
        <v>404</v>
      </c>
      <c r="I2" s="268" t="s">
        <v>403</v>
      </c>
      <c r="J2" s="268" t="s">
        <v>253</v>
      </c>
      <c r="K2" s="268" t="s">
        <v>252</v>
      </c>
      <c r="L2" s="268" t="s">
        <v>402</v>
      </c>
      <c r="M2" s="268" t="s">
        <v>401</v>
      </c>
      <c r="N2" s="268" t="s">
        <v>400</v>
      </c>
      <c r="O2" s="267" t="s">
        <v>399</v>
      </c>
    </row>
    <row r="3" spans="1:15" x14ac:dyDescent="0.25">
      <c r="A3" s="265" t="s">
        <v>390</v>
      </c>
      <c r="B3" s="265" t="s">
        <v>390</v>
      </c>
      <c r="C3" s="259" t="s">
        <v>387</v>
      </c>
      <c r="D3" s="263">
        <v>149260164</v>
      </c>
      <c r="E3" s="263">
        <v>71579737.192778498</v>
      </c>
      <c r="F3" s="263">
        <v>41720266.731504798</v>
      </c>
      <c r="G3" s="263">
        <v>29743451.808091499</v>
      </c>
      <c r="H3" s="263">
        <v>116018.653182219</v>
      </c>
      <c r="I3" s="273"/>
      <c r="J3" s="263">
        <v>77680426.807221502</v>
      </c>
      <c r="K3" s="263">
        <v>29234820.208477199</v>
      </c>
      <c r="L3" s="263">
        <v>704284.06036532496</v>
      </c>
      <c r="M3" s="263">
        <v>52683.217527993504</v>
      </c>
      <c r="N3" s="273"/>
      <c r="O3" s="262">
        <v>47688639.320850998</v>
      </c>
    </row>
    <row r="4" spans="1:15" x14ac:dyDescent="0.25">
      <c r="A4" s="264"/>
      <c r="B4" s="264"/>
      <c r="C4" s="259" t="s">
        <v>386</v>
      </c>
      <c r="D4" s="263">
        <v>149253717</v>
      </c>
      <c r="E4" s="263">
        <v>71593348.986931294</v>
      </c>
      <c r="F4" s="263">
        <v>41727748.536597803</v>
      </c>
      <c r="G4" s="263">
        <v>29749619.274681602</v>
      </c>
      <c r="H4" s="263">
        <v>115981.17565188299</v>
      </c>
      <c r="I4" s="273"/>
      <c r="J4" s="263">
        <v>77660368.013068706</v>
      </c>
      <c r="K4" s="263">
        <v>29228816.636731301</v>
      </c>
      <c r="L4" s="263">
        <v>704548.16610805702</v>
      </c>
      <c r="M4" s="263">
        <v>52655.087080963996</v>
      </c>
      <c r="N4" s="273"/>
      <c r="O4" s="262">
        <v>47674348.1231483</v>
      </c>
    </row>
    <row r="5" spans="1:15" x14ac:dyDescent="0.25">
      <c r="A5" s="264"/>
      <c r="B5" s="264"/>
      <c r="C5" s="259" t="s">
        <v>385</v>
      </c>
      <c r="D5" s="263">
        <v>149244274</v>
      </c>
      <c r="E5" s="263">
        <v>71587039</v>
      </c>
      <c r="F5" s="263">
        <v>41720247</v>
      </c>
      <c r="G5" s="273"/>
      <c r="H5" s="273"/>
      <c r="I5" s="263">
        <v>29866794</v>
      </c>
      <c r="J5" s="263">
        <v>77657235</v>
      </c>
      <c r="K5" s="263">
        <v>29224513</v>
      </c>
      <c r="L5" s="273"/>
      <c r="M5" s="273"/>
      <c r="N5" s="263">
        <v>48432722</v>
      </c>
      <c r="O5" s="272"/>
    </row>
    <row r="6" spans="1:15" x14ac:dyDescent="0.25">
      <c r="A6" s="264"/>
      <c r="B6" s="264"/>
      <c r="C6" s="259" t="s">
        <v>384</v>
      </c>
      <c r="D6" s="263">
        <v>149252451</v>
      </c>
      <c r="E6" s="263">
        <v>71587043.281303197</v>
      </c>
      <c r="F6" s="263">
        <v>41713854.676444001</v>
      </c>
      <c r="G6" s="273"/>
      <c r="H6" s="273"/>
      <c r="I6" s="263">
        <v>29873188.604859199</v>
      </c>
      <c r="J6" s="263">
        <v>77665407.718696803</v>
      </c>
      <c r="K6" s="263">
        <v>29226839.733538799</v>
      </c>
      <c r="L6" s="273"/>
      <c r="M6" s="273"/>
      <c r="N6" s="263">
        <v>48438567.9851579</v>
      </c>
      <c r="O6" s="272"/>
    </row>
    <row r="7" spans="1:15" x14ac:dyDescent="0.25">
      <c r="A7" s="264"/>
      <c r="B7" s="264"/>
      <c r="C7" s="259" t="s">
        <v>383</v>
      </c>
      <c r="D7" s="263">
        <v>149251940.56131801</v>
      </c>
      <c r="E7" s="263">
        <v>71604916.657276198</v>
      </c>
      <c r="F7" s="263">
        <v>41702356.025937296</v>
      </c>
      <c r="G7" s="273"/>
      <c r="H7" s="273"/>
      <c r="I7" s="263">
        <v>29902560.631338902</v>
      </c>
      <c r="J7" s="263">
        <v>77647023.904041603</v>
      </c>
      <c r="K7" s="263">
        <v>29030459.221874502</v>
      </c>
      <c r="L7" s="273"/>
      <c r="M7" s="273"/>
      <c r="N7" s="263">
        <v>48616564.682167202</v>
      </c>
      <c r="O7" s="272"/>
    </row>
    <row r="8" spans="1:15" x14ac:dyDescent="0.25">
      <c r="A8" s="261" t="s">
        <v>389</v>
      </c>
      <c r="B8" s="261" t="s">
        <v>389</v>
      </c>
      <c r="C8" s="259" t="s">
        <v>387</v>
      </c>
      <c r="D8" s="258">
        <v>63865824</v>
      </c>
      <c r="E8" s="258">
        <v>36960725.868950397</v>
      </c>
      <c r="F8" s="258">
        <v>21553999.9422029</v>
      </c>
      <c r="G8" s="258">
        <v>15293819.267544599</v>
      </c>
      <c r="H8" s="258">
        <v>112906.65920287601</v>
      </c>
      <c r="I8" s="273"/>
      <c r="J8" s="258">
        <v>26905098.131049599</v>
      </c>
      <c r="K8" s="258">
        <v>7654408.3649613503</v>
      </c>
      <c r="L8" s="258">
        <v>584995.23445354798</v>
      </c>
      <c r="M8" s="258">
        <v>32643.085546540598</v>
      </c>
      <c r="N8" s="273"/>
      <c r="O8" s="257">
        <v>18633051.446088199</v>
      </c>
    </row>
    <row r="9" spans="1:15" x14ac:dyDescent="0.25">
      <c r="A9" s="260"/>
      <c r="B9" s="260"/>
      <c r="C9" s="259" t="s">
        <v>386</v>
      </c>
      <c r="D9" s="258">
        <v>63858125</v>
      </c>
      <c r="E9" s="258">
        <v>36962012.0447587</v>
      </c>
      <c r="F9" s="258">
        <v>21554453.162251901</v>
      </c>
      <c r="G9" s="258">
        <v>15294751.9848586</v>
      </c>
      <c r="H9" s="258">
        <v>112806.89764818401</v>
      </c>
      <c r="I9" s="273"/>
      <c r="J9" s="258">
        <v>26896112.9552413</v>
      </c>
      <c r="K9" s="258">
        <v>7650473.4940865096</v>
      </c>
      <c r="L9" s="258">
        <v>585257.33853182197</v>
      </c>
      <c r="M9" s="258">
        <v>32629.321594184399</v>
      </c>
      <c r="N9" s="273"/>
      <c r="O9" s="257">
        <v>18627752.801028799</v>
      </c>
    </row>
    <row r="10" spans="1:15" x14ac:dyDescent="0.25">
      <c r="A10" s="260"/>
      <c r="B10" s="260"/>
      <c r="C10" s="259" t="s">
        <v>385</v>
      </c>
      <c r="D10" s="258">
        <v>63853250</v>
      </c>
      <c r="E10" s="258">
        <v>36955557</v>
      </c>
      <c r="F10" s="258">
        <v>21547762</v>
      </c>
      <c r="G10" s="273"/>
      <c r="H10" s="273"/>
      <c r="I10" s="258">
        <v>15407795</v>
      </c>
      <c r="J10" s="258">
        <v>26897693</v>
      </c>
      <c r="K10" s="258">
        <v>7649606</v>
      </c>
      <c r="L10" s="273"/>
      <c r="M10" s="273"/>
      <c r="N10" s="258">
        <v>19248087</v>
      </c>
      <c r="O10" s="272"/>
    </row>
    <row r="11" spans="1:15" x14ac:dyDescent="0.25">
      <c r="A11" s="260"/>
      <c r="B11" s="260"/>
      <c r="C11" s="259" t="s">
        <v>384</v>
      </c>
      <c r="D11" s="258">
        <v>63857027</v>
      </c>
      <c r="E11" s="258">
        <v>36954797.186853401</v>
      </c>
      <c r="F11" s="258">
        <v>21543543.434769399</v>
      </c>
      <c r="G11" s="273"/>
      <c r="H11" s="273"/>
      <c r="I11" s="258">
        <v>15411253.752084</v>
      </c>
      <c r="J11" s="258">
        <v>26902229.813146599</v>
      </c>
      <c r="K11" s="258">
        <v>7648898.7422306202</v>
      </c>
      <c r="L11" s="273"/>
      <c r="M11" s="273"/>
      <c r="N11" s="258">
        <v>19253331.070916001</v>
      </c>
      <c r="O11" s="272"/>
    </row>
    <row r="12" spans="1:15" x14ac:dyDescent="0.25">
      <c r="A12" s="260"/>
      <c r="B12" s="260"/>
      <c r="C12" s="259" t="s">
        <v>383</v>
      </c>
      <c r="D12" s="258">
        <v>63477238.196236297</v>
      </c>
      <c r="E12" s="258">
        <v>36734434.385087997</v>
      </c>
      <c r="F12" s="258">
        <v>21410339.118794899</v>
      </c>
      <c r="G12" s="273"/>
      <c r="H12" s="273"/>
      <c r="I12" s="258">
        <v>15324095.266293099</v>
      </c>
      <c r="J12" s="258">
        <v>26742803.811148301</v>
      </c>
      <c r="K12" s="258">
        <v>7606625.9337358</v>
      </c>
      <c r="L12" s="273"/>
      <c r="M12" s="273"/>
      <c r="N12" s="258">
        <v>19136177.877412599</v>
      </c>
      <c r="O12" s="272"/>
    </row>
    <row r="13" spans="1:15" x14ac:dyDescent="0.25">
      <c r="A13" s="260"/>
      <c r="B13" s="261" t="s">
        <v>388</v>
      </c>
      <c r="C13" s="259" t="s">
        <v>387</v>
      </c>
      <c r="D13" s="258">
        <v>8386293</v>
      </c>
      <c r="E13" s="258">
        <v>3924018.86286713</v>
      </c>
      <c r="F13" s="258">
        <v>2096156.4617095001</v>
      </c>
      <c r="G13" s="258">
        <v>1765530.03470736</v>
      </c>
      <c r="H13" s="258">
        <v>62332.366450277797</v>
      </c>
      <c r="I13" s="273"/>
      <c r="J13" s="258">
        <v>4462274.13713287</v>
      </c>
      <c r="K13" s="258">
        <v>2668297.08053823</v>
      </c>
      <c r="L13" s="258">
        <v>29337.7811961919</v>
      </c>
      <c r="M13" s="258">
        <v>203.38003702108699</v>
      </c>
      <c r="N13" s="273"/>
      <c r="O13" s="257">
        <v>1764435.89536142</v>
      </c>
    </row>
    <row r="14" spans="1:15" x14ac:dyDescent="0.25">
      <c r="A14" s="260"/>
      <c r="B14" s="260"/>
      <c r="C14" s="259" t="s">
        <v>386</v>
      </c>
      <c r="D14" s="258">
        <v>8384561</v>
      </c>
      <c r="E14" s="258">
        <v>3923858.1142535699</v>
      </c>
      <c r="F14" s="258">
        <v>2096381.5067622201</v>
      </c>
      <c r="G14" s="258">
        <v>1765210.69201847</v>
      </c>
      <c r="H14" s="258">
        <v>62265.9154728789</v>
      </c>
      <c r="I14" s="273"/>
      <c r="J14" s="258">
        <v>4460702.8857464297</v>
      </c>
      <c r="K14" s="258">
        <v>2666446.7807409698</v>
      </c>
      <c r="L14" s="258">
        <v>29840.872816273601</v>
      </c>
      <c r="M14" s="258">
        <v>203.13476106146601</v>
      </c>
      <c r="N14" s="273"/>
      <c r="O14" s="257">
        <v>1764212.09742812</v>
      </c>
    </row>
    <row r="15" spans="1:15" x14ac:dyDescent="0.25">
      <c r="A15" s="260"/>
      <c r="B15" s="260"/>
      <c r="C15" s="259" t="s">
        <v>385</v>
      </c>
      <c r="D15" s="258">
        <v>8386320</v>
      </c>
      <c r="E15" s="258">
        <v>3923778</v>
      </c>
      <c r="F15" s="258">
        <v>2095352</v>
      </c>
      <c r="G15" s="273"/>
      <c r="H15" s="273"/>
      <c r="I15" s="258">
        <v>1828426</v>
      </c>
      <c r="J15" s="258">
        <v>4462542</v>
      </c>
      <c r="K15" s="258">
        <v>2666003</v>
      </c>
      <c r="L15" s="273"/>
      <c r="M15" s="273"/>
      <c r="N15" s="258">
        <v>1796539</v>
      </c>
      <c r="O15" s="272"/>
    </row>
    <row r="16" spans="1:15" x14ac:dyDescent="0.25">
      <c r="A16" s="260"/>
      <c r="B16" s="260"/>
      <c r="C16" s="259" t="s">
        <v>384</v>
      </c>
      <c r="D16" s="258">
        <v>8384953</v>
      </c>
      <c r="E16" s="258">
        <v>3922833.87996078</v>
      </c>
      <c r="F16" s="258">
        <v>2094427.3827634701</v>
      </c>
      <c r="G16" s="273"/>
      <c r="H16" s="273"/>
      <c r="I16" s="258">
        <v>1828406.49719731</v>
      </c>
      <c r="J16" s="258">
        <v>4462119.12003922</v>
      </c>
      <c r="K16" s="258">
        <v>2665551.6464992701</v>
      </c>
      <c r="L16" s="273"/>
      <c r="M16" s="273"/>
      <c r="N16" s="258">
        <v>1796567.4735399401</v>
      </c>
      <c r="O16" s="272"/>
    </row>
    <row r="17" spans="1:15" x14ac:dyDescent="0.25">
      <c r="A17" s="256"/>
      <c r="B17" s="256"/>
      <c r="C17" s="255" t="s">
        <v>383</v>
      </c>
      <c r="D17" s="254">
        <v>8346551.0427261395</v>
      </c>
      <c r="E17" s="254">
        <v>3904075.08374862</v>
      </c>
      <c r="F17" s="254">
        <v>2083180.4276157401</v>
      </c>
      <c r="G17" s="271"/>
      <c r="H17" s="271"/>
      <c r="I17" s="254">
        <v>1820894.6561328699</v>
      </c>
      <c r="J17" s="254">
        <v>4442475.9589775298</v>
      </c>
      <c r="K17" s="254">
        <v>2652968.1864980101</v>
      </c>
      <c r="L17" s="271"/>
      <c r="M17" s="271"/>
      <c r="N17" s="254">
        <v>1789507.7724795199</v>
      </c>
      <c r="O17" s="270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221" t="s">
        <v>231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0" ht="25.5" customHeight="1" x14ac:dyDescent="0.2">
      <c r="A4" s="148" t="s">
        <v>230</v>
      </c>
      <c r="B4" s="142" t="s">
        <v>229</v>
      </c>
      <c r="C4" s="218" t="s">
        <v>245</v>
      </c>
      <c r="D4" s="219"/>
      <c r="E4" s="219"/>
      <c r="F4" s="219"/>
      <c r="G4" s="219"/>
      <c r="H4" s="220"/>
      <c r="I4" s="148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48" t="s">
        <v>242</v>
      </c>
      <c r="H5" s="148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191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191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191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191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191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191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191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192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193" t="s">
        <v>100</v>
      </c>
      <c r="B19" s="29" t="s">
        <v>235</v>
      </c>
      <c r="C19" s="129"/>
      <c r="D19" s="129"/>
      <c r="E19" s="129"/>
      <c r="F19" s="193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222" t="s">
        <v>49</v>
      </c>
      <c r="B4" s="228" t="s">
        <v>303</v>
      </c>
      <c r="C4" s="222"/>
      <c r="D4" s="228" t="s">
        <v>138</v>
      </c>
      <c r="E4" s="229"/>
      <c r="F4" s="222" t="s">
        <v>137</v>
      </c>
      <c r="G4" s="222"/>
      <c r="H4" s="228" t="s">
        <v>136</v>
      </c>
      <c r="I4" s="229"/>
      <c r="J4" s="222" t="s">
        <v>39</v>
      </c>
    </row>
    <row r="5" spans="1:10" ht="21.75" x14ac:dyDescent="0.2">
      <c r="A5" s="223"/>
      <c r="B5" s="226" t="s">
        <v>134</v>
      </c>
      <c r="C5" s="223"/>
      <c r="D5" s="226" t="s">
        <v>133</v>
      </c>
      <c r="E5" s="227"/>
      <c r="F5" s="223" t="s">
        <v>132</v>
      </c>
      <c r="G5" s="223"/>
      <c r="H5" s="226" t="s">
        <v>131</v>
      </c>
      <c r="I5" s="227"/>
      <c r="J5" s="223"/>
    </row>
    <row r="6" spans="1:10" ht="21.75" x14ac:dyDescent="0.2">
      <c r="A6" s="223"/>
      <c r="B6" s="91" t="s">
        <v>302</v>
      </c>
      <c r="C6" s="91" t="s">
        <v>301</v>
      </c>
      <c r="D6" s="90" t="s">
        <v>302</v>
      </c>
      <c r="E6" s="148" t="s">
        <v>301</v>
      </c>
      <c r="F6" s="148" t="s">
        <v>302</v>
      </c>
      <c r="G6" s="91" t="s">
        <v>301</v>
      </c>
      <c r="H6" s="90" t="s">
        <v>302</v>
      </c>
      <c r="I6" s="90" t="s">
        <v>301</v>
      </c>
      <c r="J6" s="223"/>
    </row>
    <row r="7" spans="1:10" ht="21.75" x14ac:dyDescent="0.2">
      <c r="A7" s="22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223"/>
    </row>
    <row r="8" spans="1:10" ht="21.75" x14ac:dyDescent="0.2">
      <c r="A8" s="224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224"/>
    </row>
    <row r="9" spans="1:10" ht="19.5" x14ac:dyDescent="0.45">
      <c r="A9" s="149" t="s">
        <v>93</v>
      </c>
      <c r="B9" s="152">
        <v>3449252.94</v>
      </c>
      <c r="C9" s="152">
        <v>68711</v>
      </c>
      <c r="D9" s="152">
        <v>3072937.44</v>
      </c>
      <c r="E9" s="152">
        <v>50941</v>
      </c>
      <c r="F9" s="161">
        <v>1171823.7027999999</v>
      </c>
      <c r="G9" s="159">
        <v>21198.03</v>
      </c>
      <c r="H9" s="171">
        <v>381.33666098975317</v>
      </c>
      <c r="I9" s="172">
        <v>416.13</v>
      </c>
      <c r="J9" s="149" t="s">
        <v>92</v>
      </c>
    </row>
    <row r="10" spans="1:10" ht="16.5" customHeight="1" x14ac:dyDescent="0.45">
      <c r="A10" s="150" t="s">
        <v>91</v>
      </c>
      <c r="B10" s="153">
        <v>75830</v>
      </c>
      <c r="C10" s="153" t="s">
        <v>143</v>
      </c>
      <c r="D10" s="153">
        <v>75308.25</v>
      </c>
      <c r="E10" s="153"/>
      <c r="F10" s="162">
        <v>30262</v>
      </c>
      <c r="G10" s="160" t="s">
        <v>143</v>
      </c>
      <c r="H10" s="158">
        <v>401.84176368458969</v>
      </c>
      <c r="I10" s="156" t="s">
        <v>143</v>
      </c>
      <c r="J10" s="150" t="s">
        <v>297</v>
      </c>
    </row>
    <row r="11" spans="1:10" ht="16.5" customHeight="1" x14ac:dyDescent="0.45">
      <c r="A11" s="150" t="s">
        <v>89</v>
      </c>
      <c r="B11" s="153">
        <v>84685</v>
      </c>
      <c r="C11" s="153" t="s">
        <v>143</v>
      </c>
      <c r="D11" s="153">
        <v>84685</v>
      </c>
      <c r="E11" s="153"/>
      <c r="F11" s="162">
        <v>41325.300000000003</v>
      </c>
      <c r="G11" s="160" t="s">
        <v>143</v>
      </c>
      <c r="H11" s="158">
        <v>487.98842770266282</v>
      </c>
      <c r="I11" s="156" t="s">
        <v>143</v>
      </c>
      <c r="J11" s="150" t="s">
        <v>296</v>
      </c>
    </row>
    <row r="12" spans="1:10" ht="16.5" customHeight="1" x14ac:dyDescent="0.45">
      <c r="A12" s="150" t="s">
        <v>87</v>
      </c>
      <c r="B12" s="153">
        <v>58149</v>
      </c>
      <c r="C12" s="153" t="s">
        <v>143</v>
      </c>
      <c r="D12" s="153">
        <v>58149</v>
      </c>
      <c r="E12" s="153"/>
      <c r="F12" s="162">
        <v>8397.8549999999996</v>
      </c>
      <c r="G12" s="160" t="s">
        <v>143</v>
      </c>
      <c r="H12" s="158">
        <v>144.41959449001703</v>
      </c>
      <c r="I12" s="156" t="s">
        <v>143</v>
      </c>
      <c r="J12" s="150" t="s">
        <v>295</v>
      </c>
    </row>
    <row r="13" spans="1:10" ht="16.5" customHeight="1" x14ac:dyDescent="0.45">
      <c r="A13" s="150" t="s">
        <v>85</v>
      </c>
      <c r="B13" s="153">
        <v>233571.98</v>
      </c>
      <c r="C13" s="153" t="s">
        <v>143</v>
      </c>
      <c r="D13" s="153">
        <v>233571.98</v>
      </c>
      <c r="E13" s="153"/>
      <c r="F13" s="162">
        <v>97425.987999999998</v>
      </c>
      <c r="G13" s="160" t="s">
        <v>143</v>
      </c>
      <c r="H13" s="158">
        <v>417.11333696790172</v>
      </c>
      <c r="I13" s="156" t="s">
        <v>143</v>
      </c>
      <c r="J13" s="150" t="s">
        <v>294</v>
      </c>
    </row>
    <row r="14" spans="1:10" ht="16.5" customHeight="1" x14ac:dyDescent="0.45">
      <c r="A14" s="150" t="s">
        <v>83</v>
      </c>
      <c r="B14" s="153">
        <v>49339</v>
      </c>
      <c r="C14" s="153" t="s">
        <v>143</v>
      </c>
      <c r="D14" s="153">
        <v>49339</v>
      </c>
      <c r="E14" s="153"/>
      <c r="F14" s="162">
        <v>12988.378279999999</v>
      </c>
      <c r="G14" s="160" t="s">
        <v>143</v>
      </c>
      <c r="H14" s="158">
        <v>263.247700196599</v>
      </c>
      <c r="I14" s="156" t="s">
        <v>143</v>
      </c>
      <c r="J14" s="150" t="s">
        <v>293</v>
      </c>
    </row>
    <row r="15" spans="1:10" ht="16.5" customHeight="1" x14ac:dyDescent="0.45">
      <c r="A15" s="150" t="s">
        <v>81</v>
      </c>
      <c r="B15" s="153">
        <v>88369</v>
      </c>
      <c r="C15" s="153">
        <v>4480</v>
      </c>
      <c r="D15" s="153" t="s">
        <v>143</v>
      </c>
      <c r="E15" s="153" t="s">
        <v>143</v>
      </c>
      <c r="F15" s="162" t="s">
        <v>143</v>
      </c>
      <c r="G15" s="160" t="s">
        <v>143</v>
      </c>
      <c r="H15" s="156" t="s">
        <v>143</v>
      </c>
      <c r="I15" s="156" t="s">
        <v>143</v>
      </c>
      <c r="J15" s="150" t="s">
        <v>292</v>
      </c>
    </row>
    <row r="16" spans="1:10" ht="16.5" customHeight="1" x14ac:dyDescent="0.45">
      <c r="A16" s="150" t="s">
        <v>79</v>
      </c>
      <c r="B16" s="153">
        <v>41368</v>
      </c>
      <c r="C16" s="153" t="s">
        <v>143</v>
      </c>
      <c r="D16" s="153">
        <v>36165.25</v>
      </c>
      <c r="E16" s="153"/>
      <c r="F16" s="162">
        <v>18009.385999999999</v>
      </c>
      <c r="G16" s="160" t="s">
        <v>143</v>
      </c>
      <c r="H16" s="158">
        <v>497.97487920033734</v>
      </c>
      <c r="I16" s="156" t="s">
        <v>143</v>
      </c>
      <c r="J16" s="150" t="s">
        <v>291</v>
      </c>
    </row>
    <row r="17" spans="1:10" ht="16.5" customHeight="1" x14ac:dyDescent="0.45">
      <c r="A17" s="150" t="s">
        <v>77</v>
      </c>
      <c r="B17" s="153">
        <v>211093</v>
      </c>
      <c r="C17" s="153" t="s">
        <v>143</v>
      </c>
      <c r="D17" s="153">
        <v>209806</v>
      </c>
      <c r="E17" s="153"/>
      <c r="F17" s="162">
        <v>81838.595000000001</v>
      </c>
      <c r="G17" s="160" t="s">
        <v>143</v>
      </c>
      <c r="H17" s="158">
        <v>390.06794371943607</v>
      </c>
      <c r="I17" s="156" t="s">
        <v>143</v>
      </c>
      <c r="J17" s="150" t="s">
        <v>290</v>
      </c>
    </row>
    <row r="18" spans="1:10" ht="16.5" customHeight="1" x14ac:dyDescent="0.45">
      <c r="A18" s="150" t="s">
        <v>75</v>
      </c>
      <c r="B18" s="153">
        <v>167123</v>
      </c>
      <c r="C18" s="153" t="s">
        <v>143</v>
      </c>
      <c r="D18" s="153">
        <v>167123</v>
      </c>
      <c r="E18" s="153"/>
      <c r="F18" s="162">
        <v>58493.05</v>
      </c>
      <c r="G18" s="160" t="s">
        <v>143</v>
      </c>
      <c r="H18" s="158">
        <v>350</v>
      </c>
      <c r="I18" s="156" t="s">
        <v>143</v>
      </c>
      <c r="J18" s="150" t="s">
        <v>289</v>
      </c>
    </row>
    <row r="19" spans="1:10" ht="16.5" customHeight="1" x14ac:dyDescent="0.45">
      <c r="A19" s="150" t="s">
        <v>73</v>
      </c>
      <c r="B19" s="153">
        <v>293159</v>
      </c>
      <c r="C19" s="153" t="s">
        <v>143</v>
      </c>
      <c r="D19" s="153">
        <v>291839.25</v>
      </c>
      <c r="E19" s="153"/>
      <c r="F19" s="162">
        <v>124046.008</v>
      </c>
      <c r="G19" s="160" t="s">
        <v>143</v>
      </c>
      <c r="H19" s="158">
        <v>425.04909123772762</v>
      </c>
      <c r="I19" s="156" t="s">
        <v>143</v>
      </c>
      <c r="J19" s="150" t="s">
        <v>288</v>
      </c>
    </row>
    <row r="20" spans="1:10" ht="16.5" customHeight="1" x14ac:dyDescent="0.45">
      <c r="A20" s="150" t="s">
        <v>71</v>
      </c>
      <c r="B20" s="153">
        <v>79400</v>
      </c>
      <c r="C20" s="153" t="s">
        <v>143</v>
      </c>
      <c r="D20" s="153">
        <v>76824</v>
      </c>
      <c r="E20" s="153"/>
      <c r="F20" s="162">
        <v>38412</v>
      </c>
      <c r="G20" s="160" t="s">
        <v>143</v>
      </c>
      <c r="H20" s="158">
        <v>500</v>
      </c>
      <c r="I20" s="156" t="s">
        <v>143</v>
      </c>
      <c r="J20" s="150" t="s">
        <v>287</v>
      </c>
    </row>
    <row r="21" spans="1:10" ht="16.5" customHeight="1" x14ac:dyDescent="0.45">
      <c r="A21" s="150" t="s">
        <v>69</v>
      </c>
      <c r="B21" s="153">
        <v>196000</v>
      </c>
      <c r="C21" s="153" t="s">
        <v>143</v>
      </c>
      <c r="D21" s="153">
        <v>196000</v>
      </c>
      <c r="E21" s="153"/>
      <c r="F21" s="162">
        <v>78205.2</v>
      </c>
      <c r="G21" s="160" t="s">
        <v>143</v>
      </c>
      <c r="H21" s="158">
        <v>399.00612244897957</v>
      </c>
      <c r="I21" s="156" t="s">
        <v>143</v>
      </c>
      <c r="J21" s="150" t="s">
        <v>286</v>
      </c>
    </row>
    <row r="22" spans="1:10" ht="16.5" customHeight="1" x14ac:dyDescent="0.45">
      <c r="A22" s="150" t="s">
        <v>67</v>
      </c>
      <c r="B22" s="153">
        <v>245942.34000000003</v>
      </c>
      <c r="C22" s="153">
        <v>16659</v>
      </c>
      <c r="D22" s="153">
        <v>243540.34</v>
      </c>
      <c r="E22" s="153">
        <v>16659</v>
      </c>
      <c r="F22" s="162">
        <v>97416.176000000007</v>
      </c>
      <c r="G22" s="160">
        <v>6663.6</v>
      </c>
      <c r="H22" s="158">
        <v>400.00016424383739</v>
      </c>
      <c r="I22" s="165">
        <v>400</v>
      </c>
      <c r="J22" s="150" t="s">
        <v>285</v>
      </c>
    </row>
    <row r="23" spans="1:10" ht="16.5" customHeight="1" x14ac:dyDescent="0.45">
      <c r="A23" s="150" t="s">
        <v>65</v>
      </c>
      <c r="B23" s="153">
        <v>125519</v>
      </c>
      <c r="C23" s="153" t="s">
        <v>143</v>
      </c>
      <c r="D23" s="153" t="s">
        <v>143</v>
      </c>
      <c r="E23" s="153" t="s">
        <v>143</v>
      </c>
      <c r="F23" s="162" t="s">
        <v>143</v>
      </c>
      <c r="G23" s="160" t="s">
        <v>143</v>
      </c>
      <c r="H23" s="156" t="s">
        <v>143</v>
      </c>
      <c r="I23" s="156" t="s">
        <v>143</v>
      </c>
      <c r="J23" s="150" t="s">
        <v>284</v>
      </c>
    </row>
    <row r="24" spans="1:10" ht="16.5" customHeight="1" x14ac:dyDescent="0.45">
      <c r="A24" s="150" t="s">
        <v>63</v>
      </c>
      <c r="B24" s="153">
        <v>288520</v>
      </c>
      <c r="C24" s="153" t="s">
        <v>143</v>
      </c>
      <c r="D24" s="153">
        <v>288520</v>
      </c>
      <c r="E24" s="153"/>
      <c r="F24" s="162">
        <v>108645.5</v>
      </c>
      <c r="G24" s="160" t="s">
        <v>143</v>
      </c>
      <c r="H24" s="158">
        <v>376.56141688617771</v>
      </c>
      <c r="I24" s="156" t="s">
        <v>143</v>
      </c>
      <c r="J24" s="150" t="s">
        <v>283</v>
      </c>
    </row>
    <row r="25" spans="1:10" ht="16.5" customHeight="1" x14ac:dyDescent="0.45">
      <c r="A25" s="150" t="s">
        <v>61</v>
      </c>
      <c r="B25" s="153">
        <v>165806</v>
      </c>
      <c r="C25" s="153" t="s">
        <v>143</v>
      </c>
      <c r="D25" s="153">
        <v>164363</v>
      </c>
      <c r="E25" s="153"/>
      <c r="F25" s="162">
        <v>58030.35</v>
      </c>
      <c r="G25" s="160" t="s">
        <v>143</v>
      </c>
      <c r="H25" s="158">
        <v>353.06212468742967</v>
      </c>
      <c r="I25" s="156" t="s">
        <v>143</v>
      </c>
      <c r="J25" s="150" t="s">
        <v>282</v>
      </c>
    </row>
    <row r="26" spans="1:10" ht="16.5" customHeight="1" x14ac:dyDescent="0.45">
      <c r="A26" s="150" t="s">
        <v>59</v>
      </c>
      <c r="B26" s="153">
        <v>204656</v>
      </c>
      <c r="C26" s="153">
        <v>11098</v>
      </c>
      <c r="D26" s="153">
        <v>196231.5</v>
      </c>
      <c r="E26" s="153">
        <v>11098</v>
      </c>
      <c r="F26" s="162">
        <v>68031.615019999997</v>
      </c>
      <c r="G26" s="160">
        <v>4351.28</v>
      </c>
      <c r="H26" s="158">
        <v>346.69059259089391</v>
      </c>
      <c r="I26" s="165">
        <v>392.08</v>
      </c>
      <c r="J26" s="150" t="s">
        <v>281</v>
      </c>
    </row>
    <row r="27" spans="1:10" ht="16.5" customHeight="1" x14ac:dyDescent="0.45">
      <c r="A27" s="150" t="s">
        <v>57</v>
      </c>
      <c r="B27" s="153">
        <v>79631.37</v>
      </c>
      <c r="C27" s="153" t="s">
        <v>143</v>
      </c>
      <c r="D27" s="153">
        <v>73788.62</v>
      </c>
      <c r="E27" s="153"/>
      <c r="F27" s="162">
        <v>52025.911999999997</v>
      </c>
      <c r="G27" s="160" t="s">
        <v>143</v>
      </c>
      <c r="H27" s="158">
        <v>705.06687887644466</v>
      </c>
      <c r="I27" s="156" t="s">
        <v>143</v>
      </c>
      <c r="J27" s="150" t="s">
        <v>280</v>
      </c>
    </row>
    <row r="28" spans="1:10" ht="16.5" customHeight="1" x14ac:dyDescent="0.45">
      <c r="A28" s="150" t="s">
        <v>55</v>
      </c>
      <c r="B28" s="153">
        <v>30288</v>
      </c>
      <c r="C28" s="153" t="s">
        <v>143</v>
      </c>
      <c r="D28" s="153">
        <v>30288</v>
      </c>
      <c r="E28" s="153"/>
      <c r="F28" s="162">
        <v>12145.74</v>
      </c>
      <c r="G28" s="160" t="s">
        <v>143</v>
      </c>
      <c r="H28" s="158">
        <v>401.00832012678291</v>
      </c>
      <c r="I28" s="156" t="s">
        <v>143</v>
      </c>
      <c r="J28" s="150" t="s">
        <v>279</v>
      </c>
    </row>
    <row r="29" spans="1:10" ht="16.5" customHeight="1" x14ac:dyDescent="0.45">
      <c r="A29" s="150" t="s">
        <v>29</v>
      </c>
      <c r="B29" s="153">
        <v>91014</v>
      </c>
      <c r="C29" s="153">
        <v>140</v>
      </c>
      <c r="D29" s="153">
        <v>89948</v>
      </c>
      <c r="E29" s="153">
        <v>140</v>
      </c>
      <c r="F29" s="162">
        <v>37382.572</v>
      </c>
      <c r="G29" s="160">
        <v>63</v>
      </c>
      <c r="H29" s="158">
        <v>415.60203673233423</v>
      </c>
      <c r="I29" s="165">
        <v>450</v>
      </c>
      <c r="J29" s="150" t="s">
        <v>278</v>
      </c>
    </row>
    <row r="30" spans="1:10" ht="16.5" customHeight="1" x14ac:dyDescent="0.45">
      <c r="A30" s="150" t="s">
        <v>27</v>
      </c>
      <c r="B30" s="153">
        <v>3632.75</v>
      </c>
      <c r="C30" s="153" t="s">
        <v>143</v>
      </c>
      <c r="D30" s="153">
        <v>3530.75</v>
      </c>
      <c r="E30" s="153"/>
      <c r="F30" s="162">
        <v>1556.1375</v>
      </c>
      <c r="G30" s="160" t="s">
        <v>143</v>
      </c>
      <c r="H30" s="158">
        <v>440.73851164766694</v>
      </c>
      <c r="I30" s="156" t="s">
        <v>143</v>
      </c>
      <c r="J30" s="150" t="s">
        <v>277</v>
      </c>
    </row>
    <row r="31" spans="1:10" ht="16.5" customHeight="1" x14ac:dyDescent="0.45">
      <c r="A31" s="150" t="s">
        <v>25</v>
      </c>
      <c r="B31" s="153">
        <v>66354.5</v>
      </c>
      <c r="C31" s="153" t="s">
        <v>143</v>
      </c>
      <c r="D31" s="153">
        <v>66354.5</v>
      </c>
      <c r="E31" s="153"/>
      <c r="F31" s="162">
        <v>25214.71</v>
      </c>
      <c r="G31" s="160" t="s">
        <v>143</v>
      </c>
      <c r="H31" s="158">
        <v>380</v>
      </c>
      <c r="I31" s="156" t="s">
        <v>143</v>
      </c>
      <c r="J31" s="150" t="s">
        <v>276</v>
      </c>
    </row>
    <row r="32" spans="1:10" ht="16.5" customHeight="1" x14ac:dyDescent="0.45">
      <c r="A32" s="150" t="s">
        <v>23</v>
      </c>
      <c r="B32" s="153">
        <v>49190</v>
      </c>
      <c r="C32" s="153">
        <v>23044</v>
      </c>
      <c r="D32" s="153">
        <v>49071</v>
      </c>
      <c r="E32" s="153">
        <v>23044</v>
      </c>
      <c r="F32" s="162">
        <v>16822.560000000001</v>
      </c>
      <c r="G32" s="160">
        <v>10120.15</v>
      </c>
      <c r="H32" s="158">
        <v>342.82081066210185</v>
      </c>
      <c r="I32" s="165">
        <v>439.17</v>
      </c>
      <c r="J32" s="150" t="s">
        <v>275</v>
      </c>
    </row>
    <row r="33" spans="1:10" ht="16.5" customHeight="1" x14ac:dyDescent="0.45">
      <c r="A33" s="150" t="s">
        <v>21</v>
      </c>
      <c r="B33" s="153">
        <v>65500</v>
      </c>
      <c r="C33" s="153" t="s">
        <v>143</v>
      </c>
      <c r="D33" s="153">
        <v>65500</v>
      </c>
      <c r="E33" s="153"/>
      <c r="F33" s="162">
        <v>4.8</v>
      </c>
      <c r="G33" s="160" t="s">
        <v>143</v>
      </c>
      <c r="H33" s="158">
        <v>7.3282442748091606E-2</v>
      </c>
      <c r="I33" s="156" t="s">
        <v>143</v>
      </c>
      <c r="J33" s="150" t="s">
        <v>274</v>
      </c>
    </row>
    <row r="34" spans="1:10" ht="16.5" customHeight="1" x14ac:dyDescent="0.45">
      <c r="A34" s="150" t="s">
        <v>19</v>
      </c>
      <c r="B34" s="153">
        <v>11418</v>
      </c>
      <c r="C34" s="153" t="s">
        <v>143</v>
      </c>
      <c r="D34" s="153">
        <v>11418</v>
      </c>
      <c r="E34" s="153"/>
      <c r="F34" s="162">
        <v>4567.2</v>
      </c>
      <c r="G34" s="160" t="s">
        <v>143</v>
      </c>
      <c r="H34" s="158">
        <v>400</v>
      </c>
      <c r="I34" s="156" t="s">
        <v>143</v>
      </c>
      <c r="J34" s="150" t="s">
        <v>273</v>
      </c>
    </row>
    <row r="35" spans="1:10" ht="16.5" customHeight="1" x14ac:dyDescent="0.45">
      <c r="A35" s="150" t="s">
        <v>17</v>
      </c>
      <c r="B35" s="153">
        <v>31542</v>
      </c>
      <c r="C35" s="153" t="s">
        <v>143</v>
      </c>
      <c r="D35" s="153">
        <v>31524</v>
      </c>
      <c r="E35" s="153"/>
      <c r="F35" s="162">
        <v>12609.6</v>
      </c>
      <c r="G35" s="160" t="s">
        <v>143</v>
      </c>
      <c r="H35" s="158">
        <v>400</v>
      </c>
      <c r="I35" s="156" t="s">
        <v>143</v>
      </c>
      <c r="J35" s="150" t="s">
        <v>272</v>
      </c>
    </row>
    <row r="36" spans="1:10" ht="16.5" customHeight="1" x14ac:dyDescent="0.45">
      <c r="A36" s="150" t="s">
        <v>15</v>
      </c>
      <c r="B36" s="153">
        <v>118951</v>
      </c>
      <c r="C36" s="153" t="s">
        <v>143</v>
      </c>
      <c r="D36" s="153">
        <v>105417</v>
      </c>
      <c r="E36" s="153"/>
      <c r="F36" s="162">
        <v>36895.949999999997</v>
      </c>
      <c r="G36" s="160" t="s">
        <v>143</v>
      </c>
      <c r="H36" s="158">
        <v>350</v>
      </c>
      <c r="I36" s="156" t="s">
        <v>143</v>
      </c>
      <c r="J36" s="150" t="s">
        <v>271</v>
      </c>
    </row>
    <row r="37" spans="1:10" ht="16.5" customHeight="1" x14ac:dyDescent="0.45">
      <c r="A37" s="150" t="s">
        <v>13</v>
      </c>
      <c r="B37" s="153">
        <v>83105</v>
      </c>
      <c r="C37" s="153" t="s">
        <v>143</v>
      </c>
      <c r="D37" s="153">
        <v>80500</v>
      </c>
      <c r="E37" s="153"/>
      <c r="F37" s="162">
        <v>31319</v>
      </c>
      <c r="G37" s="160" t="s">
        <v>143</v>
      </c>
      <c r="H37" s="158">
        <v>389.05590062111798</v>
      </c>
      <c r="I37" s="156" t="s">
        <v>143</v>
      </c>
      <c r="J37" s="150" t="s">
        <v>270</v>
      </c>
    </row>
    <row r="38" spans="1:10" ht="16.5" customHeight="1" x14ac:dyDescent="0.45">
      <c r="A38" s="150" t="s">
        <v>11</v>
      </c>
      <c r="B38" s="97">
        <v>63630</v>
      </c>
      <c r="C38" s="97">
        <v>3850</v>
      </c>
      <c r="D38" s="154" t="s">
        <v>143</v>
      </c>
      <c r="E38" s="154" t="s">
        <v>143</v>
      </c>
      <c r="F38" s="163" t="s">
        <v>143</v>
      </c>
      <c r="G38" s="156" t="s">
        <v>143</v>
      </c>
      <c r="H38" s="156" t="s">
        <v>143</v>
      </c>
      <c r="I38" s="156" t="s">
        <v>143</v>
      </c>
      <c r="J38" s="150" t="s">
        <v>269</v>
      </c>
    </row>
    <row r="39" spans="1:10" ht="16.5" customHeight="1" x14ac:dyDescent="0.45">
      <c r="A39" s="150" t="s">
        <v>9</v>
      </c>
      <c r="B39" s="97">
        <v>32561</v>
      </c>
      <c r="C39" s="97">
        <v>9440</v>
      </c>
      <c r="D39" s="154" t="s">
        <v>143</v>
      </c>
      <c r="E39" s="154" t="s">
        <v>143</v>
      </c>
      <c r="F39" s="163" t="s">
        <v>143</v>
      </c>
      <c r="G39" s="156" t="s">
        <v>143</v>
      </c>
      <c r="H39" s="156" t="s">
        <v>143</v>
      </c>
      <c r="I39" s="156" t="s">
        <v>143</v>
      </c>
      <c r="J39" s="150" t="s">
        <v>268</v>
      </c>
    </row>
    <row r="40" spans="1:10" ht="16.5" customHeight="1" x14ac:dyDescent="0.45">
      <c r="A40" s="150" t="s">
        <v>7</v>
      </c>
      <c r="B40" s="154" t="s">
        <v>143</v>
      </c>
      <c r="C40" s="154" t="s">
        <v>143</v>
      </c>
      <c r="D40" s="154" t="s">
        <v>143</v>
      </c>
      <c r="E40" s="154" t="s">
        <v>143</v>
      </c>
      <c r="F40" s="163" t="s">
        <v>143</v>
      </c>
      <c r="G40" s="156" t="s">
        <v>143</v>
      </c>
      <c r="H40" s="156" t="s">
        <v>143</v>
      </c>
      <c r="I40" s="156" t="s">
        <v>143</v>
      </c>
      <c r="J40" s="150" t="s">
        <v>267</v>
      </c>
    </row>
    <row r="41" spans="1:10" ht="19.5" x14ac:dyDescent="0.45">
      <c r="A41" s="151" t="s">
        <v>5</v>
      </c>
      <c r="B41" s="155" t="s">
        <v>143</v>
      </c>
      <c r="C41" s="155" t="s">
        <v>143</v>
      </c>
      <c r="D41" s="155" t="s">
        <v>143</v>
      </c>
      <c r="E41" s="155" t="s">
        <v>143</v>
      </c>
      <c r="F41" s="164" t="s">
        <v>143</v>
      </c>
      <c r="G41" s="157" t="s">
        <v>143</v>
      </c>
      <c r="H41" s="157" t="s">
        <v>143</v>
      </c>
      <c r="I41" s="157" t="s">
        <v>143</v>
      </c>
      <c r="J41" s="151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225" t="s">
        <v>99</v>
      </c>
      <c r="C43" s="225"/>
      <c r="D43" s="225"/>
      <c r="E43" s="26" t="s">
        <v>142</v>
      </c>
      <c r="F43" s="225" t="s">
        <v>141</v>
      </c>
      <c r="G43" s="225"/>
      <c r="H43" s="225"/>
      <c r="I43" s="225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222" t="s">
        <v>49</v>
      </c>
      <c r="B4" s="228" t="s">
        <v>303</v>
      </c>
      <c r="C4" s="222"/>
      <c r="D4" s="228" t="s">
        <v>138</v>
      </c>
      <c r="E4" s="229"/>
      <c r="F4" s="222" t="s">
        <v>137</v>
      </c>
      <c r="G4" s="222"/>
      <c r="H4" s="228" t="s">
        <v>136</v>
      </c>
      <c r="I4" s="229"/>
      <c r="J4" s="222" t="s">
        <v>39</v>
      </c>
    </row>
    <row r="5" spans="1:10" ht="22.5" customHeight="1" x14ac:dyDescent="0.2">
      <c r="A5" s="223"/>
      <c r="B5" s="226" t="s">
        <v>134</v>
      </c>
      <c r="C5" s="223"/>
      <c r="D5" s="226" t="s">
        <v>133</v>
      </c>
      <c r="E5" s="227"/>
      <c r="F5" s="223" t="s">
        <v>132</v>
      </c>
      <c r="G5" s="223"/>
      <c r="H5" s="226" t="s">
        <v>131</v>
      </c>
      <c r="I5" s="227"/>
      <c r="J5" s="223"/>
    </row>
    <row r="6" spans="1:10" ht="21.75" x14ac:dyDescent="0.2">
      <c r="A6" s="223"/>
      <c r="B6" s="91" t="s">
        <v>302</v>
      </c>
      <c r="C6" s="91" t="s">
        <v>301</v>
      </c>
      <c r="D6" s="90" t="s">
        <v>302</v>
      </c>
      <c r="E6" s="148" t="s">
        <v>301</v>
      </c>
      <c r="F6" s="148" t="s">
        <v>302</v>
      </c>
      <c r="G6" s="91" t="s">
        <v>301</v>
      </c>
      <c r="H6" s="90" t="s">
        <v>302</v>
      </c>
      <c r="I6" s="90" t="s">
        <v>301</v>
      </c>
      <c r="J6" s="223"/>
    </row>
    <row r="7" spans="1:10" ht="21.75" x14ac:dyDescent="0.2">
      <c r="A7" s="22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223"/>
    </row>
    <row r="8" spans="1:10" ht="21.75" x14ac:dyDescent="0.2">
      <c r="A8" s="224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224"/>
    </row>
    <row r="9" spans="1:10" ht="19.5" x14ac:dyDescent="0.45">
      <c r="A9" s="149" t="s">
        <v>93</v>
      </c>
      <c r="B9" s="152">
        <v>3535040.7399999998</v>
      </c>
      <c r="C9" s="152">
        <v>87325.62</v>
      </c>
      <c r="D9" s="152">
        <v>2094377.9399999997</v>
      </c>
      <c r="E9" s="152">
        <v>72061.820000000007</v>
      </c>
      <c r="F9" s="161">
        <v>846240.9889</v>
      </c>
      <c r="G9" s="159">
        <v>29055048.600000001</v>
      </c>
      <c r="H9" s="171">
        <v>404.05362028402578</v>
      </c>
      <c r="I9" s="172">
        <v>403.2</v>
      </c>
      <c r="J9" s="149" t="s">
        <v>92</v>
      </c>
    </row>
    <row r="10" spans="1:10" ht="19.5" x14ac:dyDescent="0.45">
      <c r="A10" s="150" t="s">
        <v>91</v>
      </c>
      <c r="B10" s="153">
        <v>84797</v>
      </c>
      <c r="C10" s="153" t="s">
        <v>143</v>
      </c>
      <c r="D10" s="153">
        <v>40306</v>
      </c>
      <c r="E10" s="153" t="s">
        <v>143</v>
      </c>
      <c r="F10" s="162">
        <v>15455</v>
      </c>
      <c r="G10" s="160" t="s">
        <v>143</v>
      </c>
      <c r="H10" s="158">
        <v>383.44167121520371</v>
      </c>
      <c r="I10" s="165" t="s">
        <v>143</v>
      </c>
      <c r="J10" s="150" t="s">
        <v>297</v>
      </c>
    </row>
    <row r="11" spans="1:10" ht="19.5" x14ac:dyDescent="0.45">
      <c r="A11" s="150" t="s">
        <v>89</v>
      </c>
      <c r="B11" s="153">
        <v>96062</v>
      </c>
      <c r="C11" s="153" t="s">
        <v>143</v>
      </c>
      <c r="D11" s="153">
        <v>96062</v>
      </c>
      <c r="E11" s="153" t="s">
        <v>143</v>
      </c>
      <c r="F11" s="162">
        <v>48031</v>
      </c>
      <c r="G11" s="160" t="s">
        <v>143</v>
      </c>
      <c r="H11" s="158">
        <v>500</v>
      </c>
      <c r="I11" s="165" t="s">
        <v>143</v>
      </c>
      <c r="J11" s="150" t="s">
        <v>296</v>
      </c>
    </row>
    <row r="12" spans="1:10" ht="19.5" x14ac:dyDescent="0.45">
      <c r="A12" s="150" t="s">
        <v>87</v>
      </c>
      <c r="B12" s="153">
        <v>37907</v>
      </c>
      <c r="C12" s="153" t="s">
        <v>143</v>
      </c>
      <c r="D12" s="153">
        <v>37907</v>
      </c>
      <c r="E12" s="153" t="s">
        <v>143</v>
      </c>
      <c r="F12" s="162">
        <v>18953.5</v>
      </c>
      <c r="G12" s="160" t="s">
        <v>143</v>
      </c>
      <c r="H12" s="158">
        <v>500</v>
      </c>
      <c r="I12" s="165" t="s">
        <v>143</v>
      </c>
      <c r="J12" s="150" t="s">
        <v>295</v>
      </c>
    </row>
    <row r="13" spans="1:10" ht="19.5" x14ac:dyDescent="0.45">
      <c r="A13" s="150" t="s">
        <v>85</v>
      </c>
      <c r="B13" s="153">
        <v>246690.48</v>
      </c>
      <c r="C13" s="153" t="s">
        <v>143</v>
      </c>
      <c r="D13" s="153">
        <v>24099.23</v>
      </c>
      <c r="E13" s="153" t="s">
        <v>143</v>
      </c>
      <c r="F13" s="162">
        <v>8438.2304999999997</v>
      </c>
      <c r="G13" s="160" t="s">
        <v>143</v>
      </c>
      <c r="H13" s="158">
        <v>350.1452328559875</v>
      </c>
      <c r="I13" s="165" t="s">
        <v>143</v>
      </c>
      <c r="J13" s="150" t="s">
        <v>294</v>
      </c>
    </row>
    <row r="14" spans="1:10" ht="19.5" x14ac:dyDescent="0.45">
      <c r="A14" s="150" t="s">
        <v>83</v>
      </c>
      <c r="B14" s="153">
        <v>49225</v>
      </c>
      <c r="C14" s="153">
        <v>1184</v>
      </c>
      <c r="D14" s="153">
        <v>8129</v>
      </c>
      <c r="E14" s="153">
        <v>467</v>
      </c>
      <c r="F14" s="162">
        <v>2654.7939999999999</v>
      </c>
      <c r="G14" s="160">
        <v>240380</v>
      </c>
      <c r="H14" s="158">
        <v>326.58309755197439</v>
      </c>
      <c r="I14" s="165">
        <v>514.73</v>
      </c>
      <c r="J14" s="150" t="s">
        <v>293</v>
      </c>
    </row>
    <row r="15" spans="1:10" ht="19.5" x14ac:dyDescent="0.45">
      <c r="A15" s="150" t="s">
        <v>81</v>
      </c>
      <c r="B15" s="153">
        <v>97292</v>
      </c>
      <c r="C15" s="153">
        <v>8837</v>
      </c>
      <c r="D15" s="153">
        <v>97292</v>
      </c>
      <c r="E15" s="153">
        <v>8837</v>
      </c>
      <c r="F15" s="162">
        <v>37686.964999999997</v>
      </c>
      <c r="G15" s="160">
        <v>3342920</v>
      </c>
      <c r="H15" s="156">
        <v>387.35934095300746</v>
      </c>
      <c r="I15" s="165">
        <v>378.29</v>
      </c>
      <c r="J15" s="150" t="s">
        <v>292</v>
      </c>
    </row>
    <row r="16" spans="1:10" ht="19.5" x14ac:dyDescent="0.45">
      <c r="A16" s="150" t="s">
        <v>79</v>
      </c>
      <c r="B16" s="153">
        <v>103384</v>
      </c>
      <c r="C16" s="153" t="s">
        <v>143</v>
      </c>
      <c r="D16" s="153">
        <v>103384</v>
      </c>
      <c r="E16" s="153" t="s">
        <v>143</v>
      </c>
      <c r="F16" s="162">
        <v>52552.510999999999</v>
      </c>
      <c r="G16" s="160" t="s">
        <v>143</v>
      </c>
      <c r="H16" s="158">
        <v>508.32344463359902</v>
      </c>
      <c r="I16" s="165" t="s">
        <v>143</v>
      </c>
      <c r="J16" s="150" t="s">
        <v>291</v>
      </c>
    </row>
    <row r="17" spans="1:10" ht="19.5" x14ac:dyDescent="0.45">
      <c r="A17" s="150" t="s">
        <v>77</v>
      </c>
      <c r="B17" s="153">
        <v>207394</v>
      </c>
      <c r="C17" s="153" t="s">
        <v>143</v>
      </c>
      <c r="D17" s="153">
        <v>70392</v>
      </c>
      <c r="E17" s="153" t="s">
        <v>143</v>
      </c>
      <c r="F17" s="162">
        <v>25490.2</v>
      </c>
      <c r="G17" s="160" t="s">
        <v>143</v>
      </c>
      <c r="H17" s="158">
        <v>362.11785430162519</v>
      </c>
      <c r="I17" s="165" t="s">
        <v>143</v>
      </c>
      <c r="J17" s="150" t="s">
        <v>290</v>
      </c>
    </row>
    <row r="18" spans="1:10" ht="19.5" x14ac:dyDescent="0.45">
      <c r="A18" s="150" t="s">
        <v>75</v>
      </c>
      <c r="B18" s="153">
        <v>164350</v>
      </c>
      <c r="C18" s="153" t="s">
        <v>143</v>
      </c>
      <c r="D18" s="153">
        <v>11015</v>
      </c>
      <c r="E18" s="153" t="s">
        <v>143</v>
      </c>
      <c r="F18" s="162">
        <v>3987.43</v>
      </c>
      <c r="G18" s="160" t="s">
        <v>143</v>
      </c>
      <c r="H18" s="158">
        <v>362</v>
      </c>
      <c r="I18" s="165" t="s">
        <v>143</v>
      </c>
      <c r="J18" s="150" t="s">
        <v>289</v>
      </c>
    </row>
    <row r="19" spans="1:10" ht="19.5" x14ac:dyDescent="0.45">
      <c r="A19" s="150" t="s">
        <v>73</v>
      </c>
      <c r="B19" s="153">
        <v>288955</v>
      </c>
      <c r="C19" s="153" t="s">
        <v>143</v>
      </c>
      <c r="D19" s="153">
        <v>33789</v>
      </c>
      <c r="E19" s="153" t="s">
        <v>143</v>
      </c>
      <c r="F19" s="162">
        <v>10742.661</v>
      </c>
      <c r="G19" s="160" t="s">
        <v>143</v>
      </c>
      <c r="H19" s="158">
        <v>317.93367664032672</v>
      </c>
      <c r="I19" s="165" t="s">
        <v>143</v>
      </c>
      <c r="J19" s="150" t="s">
        <v>288</v>
      </c>
    </row>
    <row r="20" spans="1:10" ht="19.5" x14ac:dyDescent="0.45">
      <c r="A20" s="150" t="s">
        <v>71</v>
      </c>
      <c r="B20" s="153">
        <v>83280</v>
      </c>
      <c r="C20" s="153" t="s">
        <v>143</v>
      </c>
      <c r="D20" s="153">
        <v>6685</v>
      </c>
      <c r="E20" s="153" t="s">
        <v>143</v>
      </c>
      <c r="F20" s="162">
        <v>1671.24955</v>
      </c>
      <c r="G20" s="160" t="s">
        <v>143</v>
      </c>
      <c r="H20" s="158">
        <v>249.99993268511594</v>
      </c>
      <c r="I20" s="165" t="s">
        <v>143</v>
      </c>
      <c r="J20" s="150" t="s">
        <v>287</v>
      </c>
    </row>
    <row r="21" spans="1:10" ht="19.5" x14ac:dyDescent="0.45">
      <c r="A21" s="150" t="s">
        <v>69</v>
      </c>
      <c r="B21" s="153">
        <v>228363</v>
      </c>
      <c r="C21" s="153">
        <v>4627</v>
      </c>
      <c r="D21" s="153">
        <v>118485.4</v>
      </c>
      <c r="E21" s="153">
        <v>3372</v>
      </c>
      <c r="F21" s="162">
        <v>36100.565000000002</v>
      </c>
      <c r="G21" s="160">
        <v>1142400</v>
      </c>
      <c r="H21" s="158">
        <v>304.68365722696637</v>
      </c>
      <c r="I21" s="165">
        <v>338.79</v>
      </c>
      <c r="J21" s="150" t="s">
        <v>286</v>
      </c>
    </row>
    <row r="22" spans="1:10" ht="19.5" x14ac:dyDescent="0.45">
      <c r="A22" s="150" t="s">
        <v>67</v>
      </c>
      <c r="B22" s="153">
        <v>228604.26</v>
      </c>
      <c r="C22" s="153">
        <v>23886.62</v>
      </c>
      <c r="D22" s="153">
        <v>190859.56</v>
      </c>
      <c r="E22" s="153">
        <v>19961.32</v>
      </c>
      <c r="F22" s="162">
        <v>76155.539400000009</v>
      </c>
      <c r="G22" s="160">
        <v>7813158.5999999996</v>
      </c>
      <c r="H22" s="158">
        <v>399.01349138602228</v>
      </c>
      <c r="I22" s="165">
        <v>391.41</v>
      </c>
      <c r="J22" s="150" t="s">
        <v>285</v>
      </c>
    </row>
    <row r="23" spans="1:10" ht="19.5" x14ac:dyDescent="0.45">
      <c r="A23" s="150" t="s">
        <v>65</v>
      </c>
      <c r="B23" s="153">
        <v>114132</v>
      </c>
      <c r="C23" s="153" t="s">
        <v>143</v>
      </c>
      <c r="D23" s="153">
        <v>87277.75</v>
      </c>
      <c r="E23" s="153" t="s">
        <v>143</v>
      </c>
      <c r="F23" s="162">
        <v>45469.33</v>
      </c>
      <c r="G23" s="160" t="s">
        <v>143</v>
      </c>
      <c r="H23" s="156">
        <v>520.97275651583595</v>
      </c>
      <c r="I23" s="165" t="s">
        <v>143</v>
      </c>
      <c r="J23" s="150" t="s">
        <v>284</v>
      </c>
    </row>
    <row r="24" spans="1:10" ht="19.5" x14ac:dyDescent="0.45">
      <c r="A24" s="150" t="s">
        <v>63</v>
      </c>
      <c r="B24" s="153">
        <v>277111</v>
      </c>
      <c r="C24" s="153" t="s">
        <v>143</v>
      </c>
      <c r="D24" s="153">
        <v>277111</v>
      </c>
      <c r="E24" s="153" t="s">
        <v>143</v>
      </c>
      <c r="F24" s="162">
        <v>124699.95</v>
      </c>
      <c r="G24" s="160" t="s">
        <v>143</v>
      </c>
      <c r="H24" s="158">
        <v>450</v>
      </c>
      <c r="I24" s="165" t="s">
        <v>143</v>
      </c>
      <c r="J24" s="150" t="s">
        <v>283</v>
      </c>
    </row>
    <row r="25" spans="1:10" ht="19.5" x14ac:dyDescent="0.45">
      <c r="A25" s="150" t="s">
        <v>61</v>
      </c>
      <c r="B25" s="153">
        <v>164955</v>
      </c>
      <c r="C25" s="153" t="s">
        <v>143</v>
      </c>
      <c r="D25" s="153">
        <v>164955</v>
      </c>
      <c r="E25" s="153" t="s">
        <v>143</v>
      </c>
      <c r="F25" s="162">
        <v>58337.599999999999</v>
      </c>
      <c r="G25" s="160" t="s">
        <v>143</v>
      </c>
      <c r="H25" s="158">
        <v>353.65766421145162</v>
      </c>
      <c r="I25" s="165" t="s">
        <v>143</v>
      </c>
      <c r="J25" s="150" t="s">
        <v>282</v>
      </c>
    </row>
    <row r="26" spans="1:10" ht="19.5" x14ac:dyDescent="0.45">
      <c r="A26" s="150" t="s">
        <v>59</v>
      </c>
      <c r="B26" s="153">
        <v>201093</v>
      </c>
      <c r="C26" s="153">
        <v>17901</v>
      </c>
      <c r="D26" s="153">
        <v>151850.5</v>
      </c>
      <c r="E26" s="153">
        <v>8618.5</v>
      </c>
      <c r="F26" s="162">
        <v>58939.750749999999</v>
      </c>
      <c r="G26" s="160">
        <v>3144590</v>
      </c>
      <c r="H26" s="158">
        <v>388.14327743405522</v>
      </c>
      <c r="I26" s="165">
        <v>364.87</v>
      </c>
      <c r="J26" s="150" t="s">
        <v>281</v>
      </c>
    </row>
    <row r="27" spans="1:10" ht="19.5" x14ac:dyDescent="0.45">
      <c r="A27" s="150" t="s">
        <v>57</v>
      </c>
      <c r="B27" s="153">
        <v>73593</v>
      </c>
      <c r="C27" s="153" t="s">
        <v>143</v>
      </c>
      <c r="D27" s="153">
        <v>38897.25</v>
      </c>
      <c r="E27" s="153" t="s">
        <v>143</v>
      </c>
      <c r="F27" s="162">
        <v>19434.55</v>
      </c>
      <c r="G27" s="160" t="s">
        <v>143</v>
      </c>
      <c r="H27" s="158">
        <v>499.63814922648771</v>
      </c>
      <c r="I27" s="165" t="s">
        <v>143</v>
      </c>
      <c r="J27" s="150" t="s">
        <v>280</v>
      </c>
    </row>
    <row r="28" spans="1:10" ht="19.5" x14ac:dyDescent="0.45">
      <c r="A28" s="150" t="s">
        <v>55</v>
      </c>
      <c r="B28" s="153">
        <v>37278</v>
      </c>
      <c r="C28" s="153" t="s">
        <v>143</v>
      </c>
      <c r="D28" s="153">
        <v>13025.75</v>
      </c>
      <c r="E28" s="153" t="s">
        <v>143</v>
      </c>
      <c r="F28" s="162">
        <v>5916.45</v>
      </c>
      <c r="G28" s="160" t="s">
        <v>143</v>
      </c>
      <c r="H28" s="158">
        <v>454.21184960558895</v>
      </c>
      <c r="I28" s="165" t="s">
        <v>143</v>
      </c>
      <c r="J28" s="150" t="s">
        <v>279</v>
      </c>
    </row>
    <row r="29" spans="1:10" ht="19.5" x14ac:dyDescent="0.45">
      <c r="A29" s="150" t="s">
        <v>29</v>
      </c>
      <c r="B29" s="153">
        <v>93768</v>
      </c>
      <c r="C29" s="153">
        <v>40</v>
      </c>
      <c r="D29" s="153">
        <v>72823.75</v>
      </c>
      <c r="E29" s="153" t="s">
        <v>143</v>
      </c>
      <c r="F29" s="162">
        <v>27897.1345</v>
      </c>
      <c r="G29" s="160" t="s">
        <v>143</v>
      </c>
      <c r="H29" s="158">
        <v>383.07742323074547</v>
      </c>
      <c r="I29" s="165" t="s">
        <v>143</v>
      </c>
      <c r="J29" s="150" t="s">
        <v>278</v>
      </c>
    </row>
    <row r="30" spans="1:10" ht="19.5" x14ac:dyDescent="0.45">
      <c r="A30" s="150" t="s">
        <v>27</v>
      </c>
      <c r="B30" s="153">
        <v>138</v>
      </c>
      <c r="C30" s="153" t="s">
        <v>143</v>
      </c>
      <c r="D30" s="153">
        <v>138</v>
      </c>
      <c r="E30" s="153" t="s">
        <v>143</v>
      </c>
      <c r="F30" s="162">
        <v>82.8</v>
      </c>
      <c r="G30" s="160" t="s">
        <v>143</v>
      </c>
      <c r="H30" s="158">
        <v>600</v>
      </c>
      <c r="I30" s="165" t="s">
        <v>143</v>
      </c>
      <c r="J30" s="150" t="s">
        <v>277</v>
      </c>
    </row>
    <row r="31" spans="1:10" ht="19.5" x14ac:dyDescent="0.45">
      <c r="A31" s="150" t="s">
        <v>25</v>
      </c>
      <c r="B31" s="153">
        <v>65776</v>
      </c>
      <c r="C31" s="153" t="s">
        <v>143</v>
      </c>
      <c r="D31" s="153">
        <v>27789</v>
      </c>
      <c r="E31" s="153" t="s">
        <v>143</v>
      </c>
      <c r="F31" s="162">
        <v>5557.8</v>
      </c>
      <c r="G31" s="160" t="s">
        <v>143</v>
      </c>
      <c r="H31" s="158">
        <v>200</v>
      </c>
      <c r="I31" s="165" t="s">
        <v>143</v>
      </c>
      <c r="J31" s="150" t="s">
        <v>276</v>
      </c>
    </row>
    <row r="32" spans="1:10" ht="19.5" x14ac:dyDescent="0.45">
      <c r="A32" s="150" t="s">
        <v>23</v>
      </c>
      <c r="B32" s="153">
        <v>61393</v>
      </c>
      <c r="C32" s="153">
        <v>10525</v>
      </c>
      <c r="D32" s="153">
        <v>56069</v>
      </c>
      <c r="E32" s="153">
        <v>10492</v>
      </c>
      <c r="F32" s="162">
        <v>22427.599999999999</v>
      </c>
      <c r="G32" s="160">
        <v>5246000</v>
      </c>
      <c r="H32" s="158">
        <v>400</v>
      </c>
      <c r="I32" s="165">
        <v>500</v>
      </c>
      <c r="J32" s="150" t="s">
        <v>275</v>
      </c>
    </row>
    <row r="33" spans="1:10" ht="19.5" x14ac:dyDescent="0.45">
      <c r="A33" s="150" t="s">
        <v>21</v>
      </c>
      <c r="B33" s="153">
        <v>68843</v>
      </c>
      <c r="C33" s="153" t="s">
        <v>143</v>
      </c>
      <c r="D33" s="153">
        <v>46197.5</v>
      </c>
      <c r="E33" s="153" t="s">
        <v>143</v>
      </c>
      <c r="F33" s="162">
        <v>20818.395</v>
      </c>
      <c r="G33" s="160" t="s">
        <v>143</v>
      </c>
      <c r="H33" s="158">
        <v>450.6389956166459</v>
      </c>
      <c r="I33" s="165" t="s">
        <v>143</v>
      </c>
      <c r="J33" s="150" t="s">
        <v>274</v>
      </c>
    </row>
    <row r="34" spans="1:10" ht="19.5" x14ac:dyDescent="0.45">
      <c r="A34" s="150" t="s">
        <v>19</v>
      </c>
      <c r="B34" s="153">
        <v>12273</v>
      </c>
      <c r="C34" s="153" t="s">
        <v>143</v>
      </c>
      <c r="D34" s="153">
        <v>12273</v>
      </c>
      <c r="E34" s="153" t="s">
        <v>143</v>
      </c>
      <c r="F34" s="162">
        <v>4941.2</v>
      </c>
      <c r="G34" s="160" t="s">
        <v>143</v>
      </c>
      <c r="H34" s="158">
        <v>402.60734946630816</v>
      </c>
      <c r="I34" s="165" t="s">
        <v>143</v>
      </c>
      <c r="J34" s="150" t="s">
        <v>273</v>
      </c>
    </row>
    <row r="35" spans="1:10" ht="19.5" x14ac:dyDescent="0.45">
      <c r="A35" s="150" t="s">
        <v>17</v>
      </c>
      <c r="B35" s="153">
        <v>25488</v>
      </c>
      <c r="C35" s="153" t="s">
        <v>143</v>
      </c>
      <c r="D35" s="153">
        <v>15192</v>
      </c>
      <c r="E35" s="153" t="s">
        <v>143</v>
      </c>
      <c r="F35" s="162">
        <v>5548.2</v>
      </c>
      <c r="G35" s="160" t="s">
        <v>143</v>
      </c>
      <c r="H35" s="158">
        <v>365.2053712480253</v>
      </c>
      <c r="I35" s="165" t="s">
        <v>143</v>
      </c>
      <c r="J35" s="150" t="s">
        <v>272</v>
      </c>
    </row>
    <row r="36" spans="1:10" ht="19.5" x14ac:dyDescent="0.45">
      <c r="A36" s="150" t="s">
        <v>15</v>
      </c>
      <c r="B36" s="153">
        <v>115597</v>
      </c>
      <c r="C36" s="153" t="s">
        <v>143</v>
      </c>
      <c r="D36" s="153">
        <v>100093</v>
      </c>
      <c r="E36" s="153" t="s">
        <v>143</v>
      </c>
      <c r="F36" s="162">
        <v>35032.550000000003</v>
      </c>
      <c r="G36" s="160" t="s">
        <v>143</v>
      </c>
      <c r="H36" s="158">
        <v>350</v>
      </c>
      <c r="I36" s="165" t="s">
        <v>143</v>
      </c>
      <c r="J36" s="150" t="s">
        <v>271</v>
      </c>
    </row>
    <row r="37" spans="1:10" ht="19.5" x14ac:dyDescent="0.45">
      <c r="A37" s="150" t="s">
        <v>13</v>
      </c>
      <c r="B37" s="153">
        <v>85260</v>
      </c>
      <c r="C37" s="153" t="s">
        <v>143</v>
      </c>
      <c r="D37" s="153">
        <v>2225</v>
      </c>
      <c r="E37" s="153" t="s">
        <v>143</v>
      </c>
      <c r="F37" s="162">
        <v>556.25</v>
      </c>
      <c r="G37" s="160" t="s">
        <v>143</v>
      </c>
      <c r="H37" s="158">
        <v>250</v>
      </c>
      <c r="I37" s="165" t="s">
        <v>143</v>
      </c>
      <c r="J37" s="150" t="s">
        <v>270</v>
      </c>
    </row>
    <row r="38" spans="1:10" ht="19.5" x14ac:dyDescent="0.45">
      <c r="A38" s="150" t="s">
        <v>11</v>
      </c>
      <c r="B38" s="153">
        <v>77520</v>
      </c>
      <c r="C38" s="153" t="s">
        <v>143</v>
      </c>
      <c r="D38" s="153">
        <v>65368</v>
      </c>
      <c r="E38" s="153" t="s">
        <v>143</v>
      </c>
      <c r="F38" s="162">
        <v>22103.927</v>
      </c>
      <c r="G38" s="160" t="s">
        <v>143</v>
      </c>
      <c r="H38" s="165">
        <v>338.14598886305225</v>
      </c>
      <c r="I38" s="165" t="s">
        <v>143</v>
      </c>
      <c r="J38" s="150" t="s">
        <v>269</v>
      </c>
    </row>
    <row r="39" spans="1:10" ht="19.5" x14ac:dyDescent="0.45">
      <c r="A39" s="150" t="s">
        <v>9</v>
      </c>
      <c r="B39" s="153">
        <v>37596</v>
      </c>
      <c r="C39" s="153">
        <v>20325</v>
      </c>
      <c r="D39" s="153">
        <v>36104</v>
      </c>
      <c r="E39" s="153">
        <v>20314</v>
      </c>
      <c r="F39" s="162">
        <v>14445.2</v>
      </c>
      <c r="G39" s="160">
        <v>8125600</v>
      </c>
      <c r="H39" s="165">
        <v>400.099711943275</v>
      </c>
      <c r="I39" s="165">
        <v>400</v>
      </c>
      <c r="J39" s="150" t="s">
        <v>268</v>
      </c>
    </row>
    <row r="40" spans="1:10" ht="19.5" x14ac:dyDescent="0.45">
      <c r="A40" s="150" t="s">
        <v>7</v>
      </c>
      <c r="B40" s="153">
        <v>69181</v>
      </c>
      <c r="C40" s="153" t="s">
        <v>143</v>
      </c>
      <c r="D40" s="153">
        <v>60139</v>
      </c>
      <c r="E40" s="153" t="s">
        <v>143</v>
      </c>
      <c r="F40" s="162">
        <v>24055.599999999999</v>
      </c>
      <c r="G40" s="160" t="s">
        <v>143</v>
      </c>
      <c r="H40" s="165">
        <v>400</v>
      </c>
      <c r="I40" s="165" t="s">
        <v>143</v>
      </c>
      <c r="J40" s="150" t="s">
        <v>267</v>
      </c>
    </row>
    <row r="41" spans="1:10" ht="19.5" x14ac:dyDescent="0.45">
      <c r="A41" s="151" t="s">
        <v>5</v>
      </c>
      <c r="B41" s="170">
        <v>37742</v>
      </c>
      <c r="C41" s="170" t="s">
        <v>143</v>
      </c>
      <c r="D41" s="170">
        <v>28444.25</v>
      </c>
      <c r="E41" s="170" t="s">
        <v>143</v>
      </c>
      <c r="F41" s="168">
        <v>12057.056199999999</v>
      </c>
      <c r="G41" s="169" t="s">
        <v>143</v>
      </c>
      <c r="H41" s="166">
        <v>423.8837796742751</v>
      </c>
      <c r="I41" s="166" t="s">
        <v>143</v>
      </c>
      <c r="J41" s="151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225" t="s">
        <v>99</v>
      </c>
      <c r="C43" s="225"/>
      <c r="D43" s="225"/>
      <c r="E43" s="26" t="s">
        <v>142</v>
      </c>
      <c r="F43" s="225" t="s">
        <v>141</v>
      </c>
      <c r="G43" s="225"/>
      <c r="H43" s="225"/>
      <c r="I43" s="225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222" t="s">
        <v>49</v>
      </c>
      <c r="B4" s="228" t="s">
        <v>303</v>
      </c>
      <c r="C4" s="222"/>
      <c r="D4" s="228" t="s">
        <v>138</v>
      </c>
      <c r="E4" s="229"/>
      <c r="F4" s="222" t="s">
        <v>137</v>
      </c>
      <c r="G4" s="222"/>
      <c r="H4" s="228" t="s">
        <v>136</v>
      </c>
      <c r="I4" s="229"/>
      <c r="J4" s="222" t="s">
        <v>39</v>
      </c>
    </row>
    <row r="5" spans="1:10" ht="22.5" customHeight="1" x14ac:dyDescent="0.2">
      <c r="A5" s="223"/>
      <c r="B5" s="226" t="s">
        <v>134</v>
      </c>
      <c r="C5" s="223"/>
      <c r="D5" s="226" t="s">
        <v>133</v>
      </c>
      <c r="E5" s="227"/>
      <c r="F5" s="223" t="s">
        <v>132</v>
      </c>
      <c r="G5" s="223"/>
      <c r="H5" s="226" t="s">
        <v>131</v>
      </c>
      <c r="I5" s="227"/>
      <c r="J5" s="223"/>
    </row>
    <row r="6" spans="1:10" ht="21.75" x14ac:dyDescent="0.2">
      <c r="A6" s="223"/>
      <c r="B6" s="91" t="s">
        <v>302</v>
      </c>
      <c r="C6" s="91" t="s">
        <v>301</v>
      </c>
      <c r="D6" s="90" t="s">
        <v>302</v>
      </c>
      <c r="E6" s="148" t="s">
        <v>301</v>
      </c>
      <c r="F6" s="148" t="s">
        <v>302</v>
      </c>
      <c r="G6" s="91" t="s">
        <v>301</v>
      </c>
      <c r="H6" s="90" t="s">
        <v>302</v>
      </c>
      <c r="I6" s="90" t="s">
        <v>301</v>
      </c>
      <c r="J6" s="223"/>
    </row>
    <row r="7" spans="1:10" ht="21.75" x14ac:dyDescent="0.2">
      <c r="A7" s="22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223"/>
    </row>
    <row r="8" spans="1:10" ht="21.75" x14ac:dyDescent="0.2">
      <c r="A8" s="224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224"/>
    </row>
    <row r="9" spans="1:10" ht="19.5" x14ac:dyDescent="0.45">
      <c r="A9" s="149" t="s">
        <v>93</v>
      </c>
      <c r="B9" s="152">
        <v>3517299.63</v>
      </c>
      <c r="C9" s="152">
        <v>69305</v>
      </c>
      <c r="D9" s="152">
        <v>3061481.93</v>
      </c>
      <c r="E9" s="152">
        <v>69645</v>
      </c>
      <c r="F9" s="161">
        <v>1193892.1719200001</v>
      </c>
      <c r="G9" s="159">
        <v>29735.64833</v>
      </c>
      <c r="H9" s="171">
        <v>390</v>
      </c>
      <c r="I9" s="172">
        <v>427</v>
      </c>
      <c r="J9" s="149" t="s">
        <v>92</v>
      </c>
    </row>
    <row r="10" spans="1:10" ht="16.5" customHeight="1" x14ac:dyDescent="0.45">
      <c r="A10" s="150" t="s">
        <v>91</v>
      </c>
      <c r="B10" s="153">
        <v>87473</v>
      </c>
      <c r="C10" s="153" t="s">
        <v>143</v>
      </c>
      <c r="D10" s="153">
        <v>75897</v>
      </c>
      <c r="E10" s="153" t="s">
        <v>143</v>
      </c>
      <c r="F10" s="162">
        <v>31521.599999999999</v>
      </c>
      <c r="G10" s="160" t="s">
        <v>143</v>
      </c>
      <c r="H10" s="158">
        <v>415.3</v>
      </c>
      <c r="I10" s="165" t="s">
        <v>143</v>
      </c>
      <c r="J10" s="150" t="s">
        <v>297</v>
      </c>
    </row>
    <row r="11" spans="1:10" ht="16.5" customHeight="1" x14ac:dyDescent="0.45">
      <c r="A11" s="150" t="s">
        <v>89</v>
      </c>
      <c r="B11" s="153">
        <v>64752</v>
      </c>
      <c r="C11" s="153" t="s">
        <v>143</v>
      </c>
      <c r="D11" s="153">
        <v>64752</v>
      </c>
      <c r="E11" s="153" t="s">
        <v>143</v>
      </c>
      <c r="F11" s="162">
        <v>32376</v>
      </c>
      <c r="G11" s="160" t="s">
        <v>143</v>
      </c>
      <c r="H11" s="158">
        <v>500</v>
      </c>
      <c r="I11" s="165" t="s">
        <v>143</v>
      </c>
      <c r="J11" s="150" t="s">
        <v>296</v>
      </c>
    </row>
    <row r="12" spans="1:10" ht="16.5" customHeight="1" x14ac:dyDescent="0.45">
      <c r="A12" s="150" t="s">
        <v>87</v>
      </c>
      <c r="B12" s="153">
        <v>33706.71</v>
      </c>
      <c r="C12" s="153" t="s">
        <v>143</v>
      </c>
      <c r="D12" s="153">
        <v>33706.71</v>
      </c>
      <c r="E12" s="153" t="s">
        <v>143</v>
      </c>
      <c r="F12" s="162">
        <v>20860.074000000001</v>
      </c>
      <c r="G12" s="160" t="s">
        <v>143</v>
      </c>
      <c r="H12" s="158">
        <v>618.9</v>
      </c>
      <c r="I12" s="165" t="s">
        <v>143</v>
      </c>
      <c r="J12" s="150" t="s">
        <v>295</v>
      </c>
    </row>
    <row r="13" spans="1:10" ht="16.5" customHeight="1" x14ac:dyDescent="0.45">
      <c r="A13" s="150" t="s">
        <v>85</v>
      </c>
      <c r="B13" s="153">
        <v>243657.2</v>
      </c>
      <c r="C13" s="153" t="s">
        <v>143</v>
      </c>
      <c r="D13" s="153">
        <v>214021.2</v>
      </c>
      <c r="E13" s="153" t="s">
        <v>143</v>
      </c>
      <c r="F13" s="162">
        <v>76833.610799999995</v>
      </c>
      <c r="G13" s="160" t="s">
        <v>143</v>
      </c>
      <c r="H13" s="158">
        <v>359</v>
      </c>
      <c r="I13" s="165" t="s">
        <v>143</v>
      </c>
      <c r="J13" s="150" t="s">
        <v>294</v>
      </c>
    </row>
    <row r="14" spans="1:10" ht="16.5" customHeight="1" x14ac:dyDescent="0.45">
      <c r="A14" s="150" t="s">
        <v>83</v>
      </c>
      <c r="B14" s="153">
        <v>51911</v>
      </c>
      <c r="C14" s="153" t="s">
        <v>143</v>
      </c>
      <c r="D14" s="153">
        <v>42335</v>
      </c>
      <c r="E14" s="153" t="s">
        <v>143</v>
      </c>
      <c r="F14" s="162">
        <v>15240.6</v>
      </c>
      <c r="G14" s="160" t="s">
        <v>143</v>
      </c>
      <c r="H14" s="158">
        <v>360</v>
      </c>
      <c r="I14" s="165" t="s">
        <v>143</v>
      </c>
      <c r="J14" s="150" t="s">
        <v>293</v>
      </c>
    </row>
    <row r="15" spans="1:10" ht="16.5" customHeight="1" x14ac:dyDescent="0.45">
      <c r="A15" s="150" t="s">
        <v>81</v>
      </c>
      <c r="B15" s="153">
        <v>96276</v>
      </c>
      <c r="C15" s="153">
        <v>4320</v>
      </c>
      <c r="D15" s="153">
        <v>89250.75</v>
      </c>
      <c r="E15" s="153">
        <v>4320</v>
      </c>
      <c r="F15" s="162">
        <v>35956.406999999999</v>
      </c>
      <c r="G15" s="160">
        <v>1787.5</v>
      </c>
      <c r="H15" s="156">
        <v>402.9</v>
      </c>
      <c r="I15" s="165">
        <v>413.8</v>
      </c>
      <c r="J15" s="150" t="s">
        <v>292</v>
      </c>
    </row>
    <row r="16" spans="1:10" ht="16.5" customHeight="1" x14ac:dyDescent="0.45">
      <c r="A16" s="150" t="s">
        <v>79</v>
      </c>
      <c r="B16" s="153">
        <v>107889</v>
      </c>
      <c r="C16" s="153" t="s">
        <v>143</v>
      </c>
      <c r="D16" s="153">
        <v>49164</v>
      </c>
      <c r="E16" s="153" t="s">
        <v>143</v>
      </c>
      <c r="F16" s="162">
        <v>24021.813999999998</v>
      </c>
      <c r="G16" s="160" t="s">
        <v>143</v>
      </c>
      <c r="H16" s="158">
        <v>488.6</v>
      </c>
      <c r="I16" s="165" t="s">
        <v>143</v>
      </c>
      <c r="J16" s="150" t="s">
        <v>291</v>
      </c>
    </row>
    <row r="17" spans="1:10" ht="16.5" customHeight="1" x14ac:dyDescent="0.45">
      <c r="A17" s="150" t="s">
        <v>77</v>
      </c>
      <c r="B17" s="153">
        <v>210458.95</v>
      </c>
      <c r="C17" s="153" t="s">
        <v>143</v>
      </c>
      <c r="D17" s="153">
        <v>211258.95</v>
      </c>
      <c r="E17" s="153" t="s">
        <v>143</v>
      </c>
      <c r="F17" s="162">
        <v>75187.943499999994</v>
      </c>
      <c r="G17" s="160" t="s">
        <v>143</v>
      </c>
      <c r="H17" s="158">
        <v>355.9</v>
      </c>
      <c r="I17" s="165" t="s">
        <v>143</v>
      </c>
      <c r="J17" s="150" t="s">
        <v>290</v>
      </c>
    </row>
    <row r="18" spans="1:10" ht="16.5" customHeight="1" x14ac:dyDescent="0.45">
      <c r="A18" s="150" t="s">
        <v>75</v>
      </c>
      <c r="B18" s="153">
        <v>169342</v>
      </c>
      <c r="C18" s="153" t="s">
        <v>143</v>
      </c>
      <c r="D18" s="153">
        <v>169342</v>
      </c>
      <c r="E18" s="153" t="s">
        <v>143</v>
      </c>
      <c r="F18" s="162">
        <v>67736.800000000003</v>
      </c>
      <c r="G18" s="160" t="s">
        <v>143</v>
      </c>
      <c r="H18" s="158">
        <v>400</v>
      </c>
      <c r="I18" s="165" t="s">
        <v>143</v>
      </c>
      <c r="J18" s="150" t="s">
        <v>289</v>
      </c>
    </row>
    <row r="19" spans="1:10" ht="16.5" customHeight="1" x14ac:dyDescent="0.45">
      <c r="A19" s="150" t="s">
        <v>73</v>
      </c>
      <c r="B19" s="153">
        <v>305472</v>
      </c>
      <c r="C19" s="153" t="s">
        <v>143</v>
      </c>
      <c r="D19" s="153">
        <v>174235.5</v>
      </c>
      <c r="E19" s="153" t="s">
        <v>143</v>
      </c>
      <c r="F19" s="162">
        <v>67656.777499999997</v>
      </c>
      <c r="G19" s="160" t="s">
        <v>143</v>
      </c>
      <c r="H19" s="158">
        <v>388.3</v>
      </c>
      <c r="I19" s="165" t="s">
        <v>143</v>
      </c>
      <c r="J19" s="150" t="s">
        <v>288</v>
      </c>
    </row>
    <row r="20" spans="1:10" ht="16.5" customHeight="1" x14ac:dyDescent="0.45">
      <c r="A20" s="150" t="s">
        <v>71</v>
      </c>
      <c r="B20" s="153">
        <v>82140</v>
      </c>
      <c r="C20" s="153" t="s">
        <v>143</v>
      </c>
      <c r="D20" s="153">
        <v>80839.5</v>
      </c>
      <c r="E20" s="153" t="s">
        <v>143</v>
      </c>
      <c r="F20" s="162">
        <v>32335.8</v>
      </c>
      <c r="G20" s="160" t="s">
        <v>143</v>
      </c>
      <c r="H20" s="158">
        <v>400</v>
      </c>
      <c r="I20" s="165" t="s">
        <v>143</v>
      </c>
      <c r="J20" s="150" t="s">
        <v>287</v>
      </c>
    </row>
    <row r="21" spans="1:10" ht="16.5" customHeight="1" x14ac:dyDescent="0.45">
      <c r="A21" s="150" t="s">
        <v>69</v>
      </c>
      <c r="B21" s="153">
        <v>190274</v>
      </c>
      <c r="C21" s="153" t="s">
        <v>143</v>
      </c>
      <c r="D21" s="153">
        <v>190274</v>
      </c>
      <c r="E21" s="153" t="s">
        <v>143</v>
      </c>
      <c r="F21" s="162">
        <v>76113.2</v>
      </c>
      <c r="G21" s="160" t="s">
        <v>143</v>
      </c>
      <c r="H21" s="158">
        <v>400</v>
      </c>
      <c r="I21" s="165" t="s">
        <v>143</v>
      </c>
      <c r="J21" s="150" t="s">
        <v>286</v>
      </c>
    </row>
    <row r="22" spans="1:10" ht="16.5" customHeight="1" x14ac:dyDescent="0.45">
      <c r="A22" s="150" t="s">
        <v>67</v>
      </c>
      <c r="B22" s="153">
        <v>238084.31</v>
      </c>
      <c r="C22" s="153">
        <v>10430</v>
      </c>
      <c r="D22" s="153">
        <v>223928.31</v>
      </c>
      <c r="E22" s="153">
        <v>10430</v>
      </c>
      <c r="F22" s="162">
        <v>86105.728620000009</v>
      </c>
      <c r="G22" s="160">
        <v>4036.41</v>
      </c>
      <c r="H22" s="158">
        <v>384.5</v>
      </c>
      <c r="I22" s="165">
        <v>387</v>
      </c>
      <c r="J22" s="150" t="s">
        <v>285</v>
      </c>
    </row>
    <row r="23" spans="1:10" ht="16.5" customHeight="1" x14ac:dyDescent="0.45">
      <c r="A23" s="150" t="s">
        <v>65</v>
      </c>
      <c r="B23" s="153">
        <v>142255</v>
      </c>
      <c r="C23" s="153" t="s">
        <v>143</v>
      </c>
      <c r="D23" s="153">
        <v>138785</v>
      </c>
      <c r="E23" s="153" t="s">
        <v>143</v>
      </c>
      <c r="F23" s="162">
        <v>69386.2</v>
      </c>
      <c r="G23" s="160" t="s">
        <v>143</v>
      </c>
      <c r="H23" s="156">
        <v>500</v>
      </c>
      <c r="I23" s="165" t="s">
        <v>143</v>
      </c>
      <c r="J23" s="150" t="s">
        <v>284</v>
      </c>
    </row>
    <row r="24" spans="1:10" ht="16.5" customHeight="1" x14ac:dyDescent="0.45">
      <c r="A24" s="150" t="s">
        <v>63</v>
      </c>
      <c r="B24" s="153">
        <v>291661</v>
      </c>
      <c r="C24" s="153" t="s">
        <v>143</v>
      </c>
      <c r="D24" s="153">
        <v>218486.5</v>
      </c>
      <c r="E24" s="153" t="s">
        <v>143</v>
      </c>
      <c r="F24" s="162">
        <v>87952.639999999999</v>
      </c>
      <c r="G24" s="160" t="s">
        <v>143</v>
      </c>
      <c r="H24" s="158">
        <v>402.6</v>
      </c>
      <c r="I24" s="165" t="s">
        <v>143</v>
      </c>
      <c r="J24" s="150" t="s">
        <v>283</v>
      </c>
    </row>
    <row r="25" spans="1:10" ht="16.5" customHeight="1" x14ac:dyDescent="0.45">
      <c r="A25" s="150" t="s">
        <v>61</v>
      </c>
      <c r="B25" s="153">
        <v>173210</v>
      </c>
      <c r="C25" s="153" t="s">
        <v>143</v>
      </c>
      <c r="D25" s="153">
        <v>169660.5</v>
      </c>
      <c r="E25" s="153" t="s">
        <v>143</v>
      </c>
      <c r="F25" s="162">
        <v>64470.99</v>
      </c>
      <c r="G25" s="160" t="s">
        <v>143</v>
      </c>
      <c r="H25" s="158">
        <v>380</v>
      </c>
      <c r="I25" s="165" t="s">
        <v>143</v>
      </c>
      <c r="J25" s="150" t="s">
        <v>282</v>
      </c>
    </row>
    <row r="26" spans="1:10" ht="16.5" customHeight="1" x14ac:dyDescent="0.45">
      <c r="A26" s="150" t="s">
        <v>59</v>
      </c>
      <c r="B26" s="153">
        <v>176096</v>
      </c>
      <c r="C26" s="153">
        <v>24296</v>
      </c>
      <c r="D26" s="153">
        <v>152307.79999999999</v>
      </c>
      <c r="E26" s="153">
        <v>24296</v>
      </c>
      <c r="F26" s="162">
        <v>26144.752</v>
      </c>
      <c r="G26" s="160">
        <v>6700.2083300000004</v>
      </c>
      <c r="H26" s="158">
        <v>171.7</v>
      </c>
      <c r="I26" s="165">
        <v>275.8</v>
      </c>
      <c r="J26" s="150" t="s">
        <v>281</v>
      </c>
    </row>
    <row r="27" spans="1:10" ht="16.5" customHeight="1" x14ac:dyDescent="0.45">
      <c r="A27" s="150" t="s">
        <v>57</v>
      </c>
      <c r="B27" s="153">
        <v>79279</v>
      </c>
      <c r="C27" s="153" t="s">
        <v>143</v>
      </c>
      <c r="D27" s="153">
        <v>74661</v>
      </c>
      <c r="E27" s="153" t="s">
        <v>143</v>
      </c>
      <c r="F27" s="162">
        <v>36322.699999999997</v>
      </c>
      <c r="G27" s="160" t="s">
        <v>143</v>
      </c>
      <c r="H27" s="158">
        <v>486.5</v>
      </c>
      <c r="I27" s="165" t="s">
        <v>143</v>
      </c>
      <c r="J27" s="150" t="s">
        <v>280</v>
      </c>
    </row>
    <row r="28" spans="1:10" ht="16.5" customHeight="1" x14ac:dyDescent="0.45">
      <c r="A28" s="150" t="s">
        <v>55</v>
      </c>
      <c r="B28" s="153">
        <v>40148</v>
      </c>
      <c r="C28" s="153" t="s">
        <v>143</v>
      </c>
      <c r="D28" s="153">
        <v>32420</v>
      </c>
      <c r="E28" s="153" t="s">
        <v>143</v>
      </c>
      <c r="F28" s="162">
        <v>13673.552</v>
      </c>
      <c r="G28" s="160" t="s">
        <v>143</v>
      </c>
      <c r="H28" s="158">
        <v>421.8</v>
      </c>
      <c r="I28" s="165" t="s">
        <v>143</v>
      </c>
      <c r="J28" s="150" t="s">
        <v>279</v>
      </c>
    </row>
    <row r="29" spans="1:10" ht="16.5" customHeight="1" x14ac:dyDescent="0.45">
      <c r="A29" s="150" t="s">
        <v>29</v>
      </c>
      <c r="B29" s="153">
        <v>71594</v>
      </c>
      <c r="C29" s="153" t="s">
        <v>143</v>
      </c>
      <c r="D29" s="153">
        <v>69755.5</v>
      </c>
      <c r="E29" s="153" t="s">
        <v>143</v>
      </c>
      <c r="F29" s="162">
        <v>30096.89</v>
      </c>
      <c r="G29" s="160" t="s">
        <v>143</v>
      </c>
      <c r="H29" s="158">
        <v>431.5</v>
      </c>
      <c r="I29" s="165" t="s">
        <v>143</v>
      </c>
      <c r="J29" s="150" t="s">
        <v>278</v>
      </c>
    </row>
    <row r="30" spans="1:10" ht="16.5" customHeight="1" x14ac:dyDescent="0.45">
      <c r="A30" s="150" t="s">
        <v>27</v>
      </c>
      <c r="B30" s="153">
        <v>3232</v>
      </c>
      <c r="C30" s="153" t="s">
        <v>143</v>
      </c>
      <c r="D30" s="153">
        <v>3232</v>
      </c>
      <c r="E30" s="153" t="s">
        <v>143</v>
      </c>
      <c r="F30" s="162">
        <v>1773.55</v>
      </c>
      <c r="G30" s="160" t="s">
        <v>143</v>
      </c>
      <c r="H30" s="158">
        <v>548.70000000000005</v>
      </c>
      <c r="I30" s="165" t="s">
        <v>143</v>
      </c>
      <c r="J30" s="150" t="s">
        <v>277</v>
      </c>
    </row>
    <row r="31" spans="1:10" ht="16.5" customHeight="1" x14ac:dyDescent="0.45">
      <c r="A31" s="150" t="s">
        <v>25</v>
      </c>
      <c r="B31" s="153">
        <v>59837</v>
      </c>
      <c r="C31" s="153" t="s">
        <v>143</v>
      </c>
      <c r="D31" s="153">
        <v>59837</v>
      </c>
      <c r="E31" s="153" t="s">
        <v>143</v>
      </c>
      <c r="F31" s="162">
        <v>29529.1</v>
      </c>
      <c r="G31" s="160" t="s">
        <v>143</v>
      </c>
      <c r="H31" s="158">
        <v>493.5</v>
      </c>
      <c r="I31" s="165" t="s">
        <v>143</v>
      </c>
      <c r="J31" s="150" t="s">
        <v>276</v>
      </c>
    </row>
    <row r="32" spans="1:10" ht="16.5" customHeight="1" x14ac:dyDescent="0.45">
      <c r="A32" s="150" t="s">
        <v>23</v>
      </c>
      <c r="B32" s="153">
        <v>62874</v>
      </c>
      <c r="C32" s="153">
        <v>17333</v>
      </c>
      <c r="D32" s="153">
        <v>52455</v>
      </c>
      <c r="E32" s="153">
        <v>17333</v>
      </c>
      <c r="F32" s="162">
        <v>21506.55</v>
      </c>
      <c r="G32" s="160">
        <v>7688.73</v>
      </c>
      <c r="H32" s="158">
        <v>410</v>
      </c>
      <c r="I32" s="165">
        <v>443.6</v>
      </c>
      <c r="J32" s="150" t="s">
        <v>275</v>
      </c>
    </row>
    <row r="33" spans="1:10" ht="16.5" customHeight="1" x14ac:dyDescent="0.45">
      <c r="A33" s="150" t="s">
        <v>21</v>
      </c>
      <c r="B33" s="153">
        <v>68398</v>
      </c>
      <c r="C33" s="153" t="s">
        <v>143</v>
      </c>
      <c r="D33" s="153">
        <v>41406</v>
      </c>
      <c r="E33" s="153" t="s">
        <v>143</v>
      </c>
      <c r="F33" s="162">
        <v>2575.0100000000002</v>
      </c>
      <c r="G33" s="160" t="s">
        <v>143</v>
      </c>
      <c r="H33" s="158">
        <v>62.2</v>
      </c>
      <c r="I33" s="165" t="s">
        <v>143</v>
      </c>
      <c r="J33" s="150" t="s">
        <v>274</v>
      </c>
    </row>
    <row r="34" spans="1:10" ht="16.5" customHeight="1" x14ac:dyDescent="0.45">
      <c r="A34" s="150" t="s">
        <v>19</v>
      </c>
      <c r="B34" s="153">
        <v>13194</v>
      </c>
      <c r="C34" s="153" t="s">
        <v>143</v>
      </c>
      <c r="D34" s="153">
        <v>13092.75</v>
      </c>
      <c r="E34" s="153" t="s">
        <v>143</v>
      </c>
      <c r="F34" s="162">
        <v>5237.1000000000004</v>
      </c>
      <c r="G34" s="160" t="s">
        <v>143</v>
      </c>
      <c r="H34" s="158">
        <v>400</v>
      </c>
      <c r="I34" s="165" t="s">
        <v>143</v>
      </c>
      <c r="J34" s="150" t="s">
        <v>273</v>
      </c>
    </row>
    <row r="35" spans="1:10" ht="16.5" customHeight="1" x14ac:dyDescent="0.45">
      <c r="A35" s="150" t="s">
        <v>17</v>
      </c>
      <c r="B35" s="153">
        <v>31517</v>
      </c>
      <c r="C35" s="153" t="s">
        <v>143</v>
      </c>
      <c r="D35" s="153">
        <v>30264</v>
      </c>
      <c r="E35" s="153" t="s">
        <v>143</v>
      </c>
      <c r="F35" s="162">
        <v>12105.6</v>
      </c>
      <c r="G35" s="160" t="s">
        <v>143</v>
      </c>
      <c r="H35" s="158">
        <v>400</v>
      </c>
      <c r="I35" s="165" t="s">
        <v>143</v>
      </c>
      <c r="J35" s="150" t="s">
        <v>272</v>
      </c>
    </row>
    <row r="36" spans="1:10" ht="16.5" customHeight="1" x14ac:dyDescent="0.45">
      <c r="A36" s="150" t="s">
        <v>15</v>
      </c>
      <c r="B36" s="153">
        <v>117063</v>
      </c>
      <c r="C36" s="153" t="s">
        <v>143</v>
      </c>
      <c r="D36" s="153">
        <v>94250</v>
      </c>
      <c r="E36" s="153" t="s">
        <v>143</v>
      </c>
      <c r="F36" s="162">
        <v>36418.565000000002</v>
      </c>
      <c r="G36" s="160" t="s">
        <v>143</v>
      </c>
      <c r="H36" s="158">
        <v>386.4</v>
      </c>
      <c r="I36" s="165" t="s">
        <v>143</v>
      </c>
      <c r="J36" s="150" t="s">
        <v>271</v>
      </c>
    </row>
    <row r="37" spans="1:10" ht="16.5" customHeight="1" x14ac:dyDescent="0.45">
      <c r="A37" s="150" t="s">
        <v>13</v>
      </c>
      <c r="B37" s="153">
        <v>87762</v>
      </c>
      <c r="C37" s="153" t="s">
        <v>143</v>
      </c>
      <c r="D37" s="153">
        <v>84273</v>
      </c>
      <c r="E37" s="153" t="s">
        <v>143</v>
      </c>
      <c r="F37" s="162">
        <v>29616.25</v>
      </c>
      <c r="G37" s="160" t="s">
        <v>143</v>
      </c>
      <c r="H37" s="158">
        <v>351.4</v>
      </c>
      <c r="I37" s="165" t="s">
        <v>143</v>
      </c>
      <c r="J37" s="150" t="s">
        <v>270</v>
      </c>
    </row>
    <row r="38" spans="1:10" ht="16.5" customHeight="1" x14ac:dyDescent="0.45">
      <c r="A38" s="150" t="s">
        <v>11</v>
      </c>
      <c r="B38" s="153">
        <v>69151</v>
      </c>
      <c r="C38" s="153">
        <v>2500</v>
      </c>
      <c r="D38" s="153">
        <v>62071.5</v>
      </c>
      <c r="E38" s="153">
        <v>2500</v>
      </c>
      <c r="F38" s="162">
        <v>21909.8675</v>
      </c>
      <c r="G38" s="160">
        <v>910</v>
      </c>
      <c r="H38" s="165">
        <v>353</v>
      </c>
      <c r="I38" s="165">
        <v>364</v>
      </c>
      <c r="J38" s="150" t="s">
        <v>269</v>
      </c>
    </row>
    <row r="39" spans="1:10" ht="16.5" customHeight="1" x14ac:dyDescent="0.45">
      <c r="A39" s="150" t="s">
        <v>9</v>
      </c>
      <c r="B39" s="153">
        <v>47349</v>
      </c>
      <c r="C39" s="153">
        <v>10426</v>
      </c>
      <c r="D39" s="153">
        <v>47412</v>
      </c>
      <c r="E39" s="153">
        <v>10766</v>
      </c>
      <c r="F39" s="162">
        <v>23706</v>
      </c>
      <c r="G39" s="160">
        <v>8612.7999999999993</v>
      </c>
      <c r="H39" s="165">
        <v>500</v>
      </c>
      <c r="I39" s="165">
        <v>800</v>
      </c>
      <c r="J39" s="150" t="s">
        <v>268</v>
      </c>
    </row>
    <row r="40" spans="1:10" ht="16.5" customHeight="1" x14ac:dyDescent="0.45">
      <c r="A40" s="150" t="s">
        <v>7</v>
      </c>
      <c r="B40" s="153">
        <v>67121</v>
      </c>
      <c r="C40" s="153" t="s">
        <v>143</v>
      </c>
      <c r="D40" s="153">
        <v>65559</v>
      </c>
      <c r="E40" s="153" t="s">
        <v>143</v>
      </c>
      <c r="F40" s="162">
        <v>26223.599999999999</v>
      </c>
      <c r="G40" s="160" t="s">
        <v>143</v>
      </c>
      <c r="H40" s="165">
        <v>400</v>
      </c>
      <c r="I40" s="165" t="s">
        <v>143</v>
      </c>
      <c r="J40" s="150" t="s">
        <v>267</v>
      </c>
    </row>
    <row r="41" spans="1:10" ht="19.5" x14ac:dyDescent="0.45">
      <c r="A41" s="151" t="s">
        <v>5</v>
      </c>
      <c r="B41" s="170">
        <v>34122.46</v>
      </c>
      <c r="C41" s="170" t="s">
        <v>143</v>
      </c>
      <c r="D41" s="170">
        <v>32548.46</v>
      </c>
      <c r="E41" s="170" t="s">
        <v>143</v>
      </c>
      <c r="F41" s="168">
        <v>13296.9</v>
      </c>
      <c r="G41" s="169" t="s">
        <v>143</v>
      </c>
      <c r="H41" s="166">
        <v>408.5</v>
      </c>
      <c r="I41" s="166" t="s">
        <v>143</v>
      </c>
      <c r="J41" s="151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225" t="s">
        <v>99</v>
      </c>
      <c r="C43" s="225"/>
      <c r="D43" s="225"/>
      <c r="E43" s="26" t="s">
        <v>142</v>
      </c>
      <c r="F43" s="225" t="s">
        <v>141</v>
      </c>
      <c r="G43" s="225"/>
      <c r="H43" s="225"/>
      <c r="I43" s="225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222" t="s">
        <v>49</v>
      </c>
      <c r="B4" s="228" t="s">
        <v>303</v>
      </c>
      <c r="C4" s="222"/>
      <c r="D4" s="228" t="s">
        <v>138</v>
      </c>
      <c r="E4" s="229"/>
      <c r="F4" s="222" t="s">
        <v>137</v>
      </c>
      <c r="G4" s="222"/>
      <c r="H4" s="228" t="s">
        <v>136</v>
      </c>
      <c r="I4" s="229"/>
      <c r="J4" s="222" t="s">
        <v>39</v>
      </c>
    </row>
    <row r="5" spans="1:10" ht="19.5" customHeight="1" x14ac:dyDescent="0.2">
      <c r="A5" s="223"/>
      <c r="B5" s="226" t="s">
        <v>134</v>
      </c>
      <c r="C5" s="223"/>
      <c r="D5" s="226" t="s">
        <v>133</v>
      </c>
      <c r="E5" s="227"/>
      <c r="F5" s="223" t="s">
        <v>132</v>
      </c>
      <c r="G5" s="223"/>
      <c r="H5" s="226" t="s">
        <v>131</v>
      </c>
      <c r="I5" s="227"/>
      <c r="J5" s="223"/>
    </row>
    <row r="6" spans="1:10" ht="27" customHeight="1" x14ac:dyDescent="0.2">
      <c r="A6" s="223"/>
      <c r="B6" s="91" t="s">
        <v>302</v>
      </c>
      <c r="C6" s="91" t="s">
        <v>301</v>
      </c>
      <c r="D6" s="90" t="s">
        <v>302</v>
      </c>
      <c r="E6" s="148" t="s">
        <v>301</v>
      </c>
      <c r="F6" s="148" t="s">
        <v>302</v>
      </c>
      <c r="G6" s="91" t="s">
        <v>301</v>
      </c>
      <c r="H6" s="90" t="s">
        <v>302</v>
      </c>
      <c r="I6" s="90" t="s">
        <v>301</v>
      </c>
      <c r="J6" s="223"/>
    </row>
    <row r="7" spans="1:10" ht="27" customHeight="1" x14ac:dyDescent="0.2">
      <c r="A7" s="22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223"/>
    </row>
    <row r="8" spans="1:10" ht="27" customHeight="1" x14ac:dyDescent="0.2">
      <c r="A8" s="224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224"/>
    </row>
    <row r="9" spans="1:10" ht="24" customHeight="1" x14ac:dyDescent="0.45">
      <c r="A9" s="149" t="s">
        <v>93</v>
      </c>
      <c r="B9" s="152">
        <v>225660.47</v>
      </c>
      <c r="C9" s="152" t="s">
        <v>143</v>
      </c>
      <c r="D9" s="152">
        <v>222685.47</v>
      </c>
      <c r="E9" s="152" t="s">
        <v>143</v>
      </c>
      <c r="F9" s="161">
        <v>119083.171</v>
      </c>
      <c r="G9" s="159" t="s">
        <v>143</v>
      </c>
      <c r="H9" s="171">
        <v>534.76</v>
      </c>
      <c r="I9" s="172" t="s">
        <v>143</v>
      </c>
      <c r="J9" s="149" t="s">
        <v>92</v>
      </c>
    </row>
    <row r="10" spans="1:10" ht="21" customHeight="1" x14ac:dyDescent="0.45">
      <c r="A10" s="150" t="s">
        <v>91</v>
      </c>
      <c r="B10" s="153">
        <v>9917</v>
      </c>
      <c r="C10" s="153" t="s">
        <v>143</v>
      </c>
      <c r="D10" s="153">
        <v>9917</v>
      </c>
      <c r="E10" s="153" t="s">
        <v>143</v>
      </c>
      <c r="F10" s="162">
        <v>5971.4</v>
      </c>
      <c r="G10" s="160" t="s">
        <v>143</v>
      </c>
      <c r="H10" s="158">
        <v>602.14</v>
      </c>
      <c r="I10" s="165" t="s">
        <v>143</v>
      </c>
      <c r="J10" s="150" t="s">
        <v>297</v>
      </c>
    </row>
    <row r="11" spans="1:10" ht="19.5" x14ac:dyDescent="0.45">
      <c r="A11" s="150" t="s">
        <v>89</v>
      </c>
      <c r="B11" s="153">
        <v>46186</v>
      </c>
      <c r="C11" s="153" t="s">
        <v>143</v>
      </c>
      <c r="D11" s="153">
        <v>46186</v>
      </c>
      <c r="E11" s="153" t="s">
        <v>143</v>
      </c>
      <c r="F11" s="162">
        <v>23093</v>
      </c>
      <c r="G11" s="160" t="s">
        <v>143</v>
      </c>
      <c r="H11" s="158">
        <v>500</v>
      </c>
      <c r="I11" s="165" t="s">
        <v>143</v>
      </c>
      <c r="J11" s="150" t="s">
        <v>296</v>
      </c>
    </row>
    <row r="12" spans="1:10" ht="19.5" x14ac:dyDescent="0.45">
      <c r="A12" s="150" t="s">
        <v>87</v>
      </c>
      <c r="B12" s="153">
        <v>10035</v>
      </c>
      <c r="C12" s="153" t="s">
        <v>143</v>
      </c>
      <c r="D12" s="153">
        <v>10035</v>
      </c>
      <c r="E12" s="153" t="s">
        <v>143</v>
      </c>
      <c r="F12" s="162">
        <v>6798</v>
      </c>
      <c r="G12" s="160" t="s">
        <v>143</v>
      </c>
      <c r="H12" s="158">
        <v>677.43</v>
      </c>
      <c r="I12" s="156" t="s">
        <v>143</v>
      </c>
      <c r="J12" s="150" t="s">
        <v>295</v>
      </c>
    </row>
    <row r="13" spans="1:10" ht="19.5" x14ac:dyDescent="0.45">
      <c r="A13" s="150" t="s">
        <v>85</v>
      </c>
      <c r="B13" s="153" t="s">
        <v>143</v>
      </c>
      <c r="C13" s="153" t="s">
        <v>143</v>
      </c>
      <c r="D13" s="153" t="s">
        <v>143</v>
      </c>
      <c r="E13" s="153" t="s">
        <v>143</v>
      </c>
      <c r="F13" s="162" t="s">
        <v>143</v>
      </c>
      <c r="G13" s="160" t="s">
        <v>143</v>
      </c>
      <c r="H13" s="158" t="s">
        <v>143</v>
      </c>
      <c r="I13" s="156" t="s">
        <v>143</v>
      </c>
      <c r="J13" s="150" t="s">
        <v>294</v>
      </c>
    </row>
    <row r="14" spans="1:10" ht="19.5" x14ac:dyDescent="0.45">
      <c r="A14" s="150" t="s">
        <v>83</v>
      </c>
      <c r="B14" s="153" t="s">
        <v>143</v>
      </c>
      <c r="C14" s="153" t="s">
        <v>143</v>
      </c>
      <c r="D14" s="153" t="s">
        <v>143</v>
      </c>
      <c r="E14" s="153" t="s">
        <v>143</v>
      </c>
      <c r="F14" s="162" t="s">
        <v>143</v>
      </c>
      <c r="G14" s="160" t="s">
        <v>143</v>
      </c>
      <c r="H14" s="158" t="s">
        <v>143</v>
      </c>
      <c r="I14" s="156" t="s">
        <v>143</v>
      </c>
      <c r="J14" s="150" t="s">
        <v>293</v>
      </c>
    </row>
    <row r="15" spans="1:10" ht="19.5" x14ac:dyDescent="0.45">
      <c r="A15" s="150" t="s">
        <v>81</v>
      </c>
      <c r="B15" s="153">
        <v>306</v>
      </c>
      <c r="C15" s="153" t="s">
        <v>143</v>
      </c>
      <c r="D15" s="153">
        <v>306</v>
      </c>
      <c r="E15" s="153" t="s">
        <v>143</v>
      </c>
      <c r="F15" s="162">
        <v>140.12</v>
      </c>
      <c r="G15" s="160" t="s">
        <v>143</v>
      </c>
      <c r="H15" s="165">
        <v>457.91</v>
      </c>
      <c r="I15" s="156" t="s">
        <v>143</v>
      </c>
      <c r="J15" s="150" t="s">
        <v>292</v>
      </c>
    </row>
    <row r="16" spans="1:10" ht="19.5" x14ac:dyDescent="0.45">
      <c r="A16" s="150" t="s">
        <v>79</v>
      </c>
      <c r="B16" s="153">
        <v>19444</v>
      </c>
      <c r="C16" s="153" t="s">
        <v>143</v>
      </c>
      <c r="D16" s="153">
        <v>19444</v>
      </c>
      <c r="E16" s="153" t="s">
        <v>143</v>
      </c>
      <c r="F16" s="162">
        <v>10106.252</v>
      </c>
      <c r="G16" s="160" t="s">
        <v>143</v>
      </c>
      <c r="H16" s="158">
        <v>519.76</v>
      </c>
      <c r="I16" s="156" t="s">
        <v>143</v>
      </c>
      <c r="J16" s="150" t="s">
        <v>291</v>
      </c>
    </row>
    <row r="17" spans="1:10" ht="19.5" x14ac:dyDescent="0.45">
      <c r="A17" s="150" t="s">
        <v>77</v>
      </c>
      <c r="B17" s="153">
        <v>90</v>
      </c>
      <c r="C17" s="153" t="s">
        <v>143</v>
      </c>
      <c r="D17" s="153">
        <v>90</v>
      </c>
      <c r="E17" s="153" t="s">
        <v>143</v>
      </c>
      <c r="F17" s="162">
        <v>54</v>
      </c>
      <c r="G17" s="160" t="s">
        <v>143</v>
      </c>
      <c r="H17" s="158">
        <v>600</v>
      </c>
      <c r="I17" s="156" t="s">
        <v>143</v>
      </c>
      <c r="J17" s="150" t="s">
        <v>290</v>
      </c>
    </row>
    <row r="18" spans="1:10" ht="19.5" x14ac:dyDescent="0.45">
      <c r="A18" s="150" t="s">
        <v>75</v>
      </c>
      <c r="B18" s="153">
        <v>437</v>
      </c>
      <c r="C18" s="153" t="s">
        <v>143</v>
      </c>
      <c r="D18" s="153">
        <v>437</v>
      </c>
      <c r="E18" s="153" t="s">
        <v>143</v>
      </c>
      <c r="F18" s="162">
        <v>174.8</v>
      </c>
      <c r="G18" s="160" t="s">
        <v>143</v>
      </c>
      <c r="H18" s="158">
        <v>400</v>
      </c>
      <c r="I18" s="156" t="s">
        <v>143</v>
      </c>
      <c r="J18" s="150" t="s">
        <v>289</v>
      </c>
    </row>
    <row r="19" spans="1:10" ht="19.5" x14ac:dyDescent="0.45">
      <c r="A19" s="150" t="s">
        <v>73</v>
      </c>
      <c r="B19" s="153">
        <v>542</v>
      </c>
      <c r="C19" s="153" t="s">
        <v>143</v>
      </c>
      <c r="D19" s="153">
        <v>542</v>
      </c>
      <c r="E19" s="153" t="s">
        <v>143</v>
      </c>
      <c r="F19" s="162">
        <v>325.99</v>
      </c>
      <c r="G19" s="160" t="s">
        <v>143</v>
      </c>
      <c r="H19" s="158">
        <v>601.46</v>
      </c>
      <c r="I19" s="156" t="s">
        <v>143</v>
      </c>
      <c r="J19" s="150" t="s">
        <v>288</v>
      </c>
    </row>
    <row r="20" spans="1:10" ht="19.5" x14ac:dyDescent="0.45">
      <c r="A20" s="150" t="s">
        <v>71</v>
      </c>
      <c r="B20" s="153" t="s">
        <v>143</v>
      </c>
      <c r="C20" s="153" t="s">
        <v>143</v>
      </c>
      <c r="D20" s="153" t="s">
        <v>143</v>
      </c>
      <c r="E20" s="153" t="s">
        <v>143</v>
      </c>
      <c r="F20" s="162" t="s">
        <v>143</v>
      </c>
      <c r="G20" s="160" t="s">
        <v>143</v>
      </c>
      <c r="H20" s="158" t="s">
        <v>143</v>
      </c>
      <c r="I20" s="165" t="s">
        <v>143</v>
      </c>
      <c r="J20" s="150" t="s">
        <v>287</v>
      </c>
    </row>
    <row r="21" spans="1:10" ht="19.5" x14ac:dyDescent="0.45">
      <c r="A21" s="150" t="s">
        <v>69</v>
      </c>
      <c r="B21" s="153" t="s">
        <v>143</v>
      </c>
      <c r="C21" s="153" t="s">
        <v>143</v>
      </c>
      <c r="D21" s="153" t="s">
        <v>143</v>
      </c>
      <c r="E21" s="153" t="s">
        <v>143</v>
      </c>
      <c r="F21" s="162" t="s">
        <v>143</v>
      </c>
      <c r="G21" s="160" t="s">
        <v>143</v>
      </c>
      <c r="H21" s="158" t="s">
        <v>143</v>
      </c>
      <c r="I21" s="156" t="s">
        <v>143</v>
      </c>
      <c r="J21" s="150" t="s">
        <v>286</v>
      </c>
    </row>
    <row r="22" spans="1:10" ht="19.5" x14ac:dyDescent="0.45">
      <c r="A22" s="150" t="s">
        <v>67</v>
      </c>
      <c r="B22" s="153">
        <v>55</v>
      </c>
      <c r="C22" s="153" t="s">
        <v>143</v>
      </c>
      <c r="D22" s="153">
        <v>55</v>
      </c>
      <c r="E22" s="153" t="s">
        <v>143</v>
      </c>
      <c r="F22" s="162">
        <v>33</v>
      </c>
      <c r="G22" s="160" t="s">
        <v>143</v>
      </c>
      <c r="H22" s="158">
        <v>600</v>
      </c>
      <c r="I22" s="165" t="s">
        <v>143</v>
      </c>
      <c r="J22" s="150" t="s">
        <v>285</v>
      </c>
    </row>
    <row r="23" spans="1:10" ht="19.5" x14ac:dyDescent="0.45">
      <c r="A23" s="150" t="s">
        <v>65</v>
      </c>
      <c r="B23" s="153">
        <v>60270</v>
      </c>
      <c r="C23" s="153" t="s">
        <v>143</v>
      </c>
      <c r="D23" s="153">
        <v>60270</v>
      </c>
      <c r="E23" s="153" t="s">
        <v>143</v>
      </c>
      <c r="F23" s="162">
        <v>30135</v>
      </c>
      <c r="G23" s="160" t="s">
        <v>143</v>
      </c>
      <c r="H23" s="156">
        <v>500</v>
      </c>
      <c r="I23" s="156" t="s">
        <v>143</v>
      </c>
      <c r="J23" s="150" t="s">
        <v>284</v>
      </c>
    </row>
    <row r="24" spans="1:10" ht="19.5" x14ac:dyDescent="0.45">
      <c r="A24" s="150" t="s">
        <v>63</v>
      </c>
      <c r="B24" s="153">
        <v>13588</v>
      </c>
      <c r="C24" s="153" t="s">
        <v>143</v>
      </c>
      <c r="D24" s="153">
        <v>13588</v>
      </c>
      <c r="E24" s="153" t="s">
        <v>143</v>
      </c>
      <c r="F24" s="162">
        <v>8496.35</v>
      </c>
      <c r="G24" s="160" t="s">
        <v>143</v>
      </c>
      <c r="H24" s="158">
        <v>625.28</v>
      </c>
      <c r="I24" s="156" t="s">
        <v>143</v>
      </c>
      <c r="J24" s="150" t="s">
        <v>283</v>
      </c>
    </row>
    <row r="25" spans="1:10" ht="19.5" x14ac:dyDescent="0.45">
      <c r="A25" s="150" t="s">
        <v>61</v>
      </c>
      <c r="B25" s="153" t="s">
        <v>143</v>
      </c>
      <c r="C25" s="153" t="s">
        <v>143</v>
      </c>
      <c r="D25" s="153" t="s">
        <v>143</v>
      </c>
      <c r="E25" s="153" t="s">
        <v>143</v>
      </c>
      <c r="F25" s="162" t="s">
        <v>143</v>
      </c>
      <c r="G25" s="160" t="s">
        <v>143</v>
      </c>
      <c r="H25" s="158" t="s">
        <v>143</v>
      </c>
      <c r="I25" s="156" t="s">
        <v>143</v>
      </c>
      <c r="J25" s="150" t="s">
        <v>282</v>
      </c>
    </row>
    <row r="26" spans="1:10" ht="19.5" x14ac:dyDescent="0.45">
      <c r="A26" s="150" t="s">
        <v>59</v>
      </c>
      <c r="B26" s="153">
        <v>3626</v>
      </c>
      <c r="C26" s="153" t="s">
        <v>143</v>
      </c>
      <c r="D26" s="153">
        <v>3611</v>
      </c>
      <c r="E26" s="153" t="s">
        <v>143</v>
      </c>
      <c r="F26" s="162">
        <v>2623</v>
      </c>
      <c r="G26" s="160" t="s">
        <v>143</v>
      </c>
      <c r="H26" s="158">
        <v>726.39</v>
      </c>
      <c r="I26" s="165" t="s">
        <v>143</v>
      </c>
      <c r="J26" s="150" t="s">
        <v>281</v>
      </c>
    </row>
    <row r="27" spans="1:10" ht="19.5" x14ac:dyDescent="0.45">
      <c r="A27" s="150" t="s">
        <v>57</v>
      </c>
      <c r="B27" s="153">
        <v>26650.25</v>
      </c>
      <c r="C27" s="153" t="s">
        <v>143</v>
      </c>
      <c r="D27" s="153">
        <v>26650.25</v>
      </c>
      <c r="E27" s="153" t="s">
        <v>143</v>
      </c>
      <c r="F27" s="162">
        <v>16161.15</v>
      </c>
      <c r="G27" s="160" t="s">
        <v>143</v>
      </c>
      <c r="H27" s="158">
        <v>606.41999999999996</v>
      </c>
      <c r="I27" s="156" t="s">
        <v>143</v>
      </c>
      <c r="J27" s="150" t="s">
        <v>280</v>
      </c>
    </row>
    <row r="28" spans="1:10" ht="19.5" x14ac:dyDescent="0.45">
      <c r="A28" s="150" t="s">
        <v>55</v>
      </c>
      <c r="B28" s="153">
        <v>8052</v>
      </c>
      <c r="C28" s="153" t="s">
        <v>143</v>
      </c>
      <c r="D28" s="153">
        <v>8052</v>
      </c>
      <c r="E28" s="153" t="s">
        <v>143</v>
      </c>
      <c r="F28" s="162">
        <v>4026</v>
      </c>
      <c r="G28" s="160" t="s">
        <v>143</v>
      </c>
      <c r="H28" s="158">
        <v>500</v>
      </c>
      <c r="I28" s="156" t="s">
        <v>143</v>
      </c>
      <c r="J28" s="150" t="s">
        <v>279</v>
      </c>
    </row>
    <row r="29" spans="1:10" ht="19.5" x14ac:dyDescent="0.45">
      <c r="A29" s="150" t="s">
        <v>29</v>
      </c>
      <c r="B29" s="153">
        <v>12261</v>
      </c>
      <c r="C29" s="153" t="s">
        <v>143</v>
      </c>
      <c r="D29" s="153">
        <v>12261</v>
      </c>
      <c r="E29" s="153" t="s">
        <v>143</v>
      </c>
      <c r="F29" s="162">
        <v>5517.45</v>
      </c>
      <c r="G29" s="160" t="s">
        <v>143</v>
      </c>
      <c r="H29" s="158">
        <v>450</v>
      </c>
      <c r="I29" s="165" t="s">
        <v>143</v>
      </c>
      <c r="J29" s="150" t="s">
        <v>278</v>
      </c>
    </row>
    <row r="30" spans="1:10" ht="19.5" x14ac:dyDescent="0.45">
      <c r="A30" s="150" t="s">
        <v>27</v>
      </c>
      <c r="B30" s="153">
        <v>217</v>
      </c>
      <c r="C30" s="153" t="s">
        <v>143</v>
      </c>
      <c r="D30" s="153">
        <v>217</v>
      </c>
      <c r="E30" s="153" t="s">
        <v>143</v>
      </c>
      <c r="F30" s="162">
        <v>86.8</v>
      </c>
      <c r="G30" s="160" t="s">
        <v>143</v>
      </c>
      <c r="H30" s="158">
        <v>400</v>
      </c>
      <c r="I30" s="156" t="s">
        <v>143</v>
      </c>
      <c r="J30" s="150" t="s">
        <v>277</v>
      </c>
    </row>
    <row r="31" spans="1:10" ht="19.5" x14ac:dyDescent="0.45">
      <c r="A31" s="150" t="s">
        <v>25</v>
      </c>
      <c r="B31" s="153" t="s">
        <v>143</v>
      </c>
      <c r="C31" s="153" t="s">
        <v>143</v>
      </c>
      <c r="D31" s="153" t="s">
        <v>143</v>
      </c>
      <c r="E31" s="153" t="s">
        <v>143</v>
      </c>
      <c r="F31" s="162" t="s">
        <v>143</v>
      </c>
      <c r="G31" s="160" t="s">
        <v>143</v>
      </c>
      <c r="H31" s="158" t="s">
        <v>143</v>
      </c>
      <c r="I31" s="156" t="s">
        <v>143</v>
      </c>
      <c r="J31" s="150" t="s">
        <v>276</v>
      </c>
    </row>
    <row r="32" spans="1:10" ht="19.5" x14ac:dyDescent="0.45">
      <c r="A32" s="150" t="s">
        <v>23</v>
      </c>
      <c r="B32" s="153">
        <v>129</v>
      </c>
      <c r="C32" s="153" t="s">
        <v>143</v>
      </c>
      <c r="D32" s="153">
        <v>129</v>
      </c>
      <c r="E32" s="153" t="s">
        <v>143</v>
      </c>
      <c r="F32" s="162">
        <v>53.148000000000003</v>
      </c>
      <c r="G32" s="160" t="s">
        <v>143</v>
      </c>
      <c r="H32" s="158">
        <v>412</v>
      </c>
      <c r="I32" s="165" t="s">
        <v>143</v>
      </c>
      <c r="J32" s="150" t="s">
        <v>275</v>
      </c>
    </row>
    <row r="33" spans="1:10" ht="19.5" x14ac:dyDescent="0.45">
      <c r="A33" s="150" t="s">
        <v>21</v>
      </c>
      <c r="B33" s="153" t="s">
        <v>143</v>
      </c>
      <c r="C33" s="153" t="s">
        <v>143</v>
      </c>
      <c r="D33" s="153" t="s">
        <v>143</v>
      </c>
      <c r="E33" s="153" t="s">
        <v>143</v>
      </c>
      <c r="F33" s="162" t="s">
        <v>143</v>
      </c>
      <c r="G33" s="160" t="s">
        <v>143</v>
      </c>
      <c r="H33" s="158" t="s">
        <v>143</v>
      </c>
      <c r="I33" s="156" t="s">
        <v>143</v>
      </c>
      <c r="J33" s="150" t="s">
        <v>274</v>
      </c>
    </row>
    <row r="34" spans="1:10" ht="19.5" x14ac:dyDescent="0.45">
      <c r="A34" s="150" t="s">
        <v>19</v>
      </c>
      <c r="B34" s="153">
        <v>6670</v>
      </c>
      <c r="C34" s="153" t="s">
        <v>143</v>
      </c>
      <c r="D34" s="153">
        <v>3710</v>
      </c>
      <c r="E34" s="153" t="s">
        <v>143</v>
      </c>
      <c r="F34" s="162">
        <v>1852</v>
      </c>
      <c r="G34" s="160" t="s">
        <v>143</v>
      </c>
      <c r="H34" s="158">
        <v>499.19</v>
      </c>
      <c r="I34" s="156" t="s">
        <v>143</v>
      </c>
      <c r="J34" s="150" t="s">
        <v>273</v>
      </c>
    </row>
    <row r="35" spans="1:10" ht="19.5" x14ac:dyDescent="0.45">
      <c r="A35" s="150" t="s">
        <v>17</v>
      </c>
      <c r="B35" s="153" t="s">
        <v>143</v>
      </c>
      <c r="C35" s="153" t="s">
        <v>143</v>
      </c>
      <c r="D35" s="153" t="s">
        <v>143</v>
      </c>
      <c r="E35" s="153" t="s">
        <v>143</v>
      </c>
      <c r="F35" s="162" t="s">
        <v>143</v>
      </c>
      <c r="G35" s="160" t="s">
        <v>143</v>
      </c>
      <c r="H35" s="158" t="s">
        <v>143</v>
      </c>
      <c r="I35" s="156" t="s">
        <v>143</v>
      </c>
      <c r="J35" s="150" t="s">
        <v>272</v>
      </c>
    </row>
    <row r="36" spans="1:10" ht="19.5" x14ac:dyDescent="0.45">
      <c r="A36" s="150" t="s">
        <v>15</v>
      </c>
      <c r="B36" s="153">
        <v>1241</v>
      </c>
      <c r="C36" s="153" t="s">
        <v>143</v>
      </c>
      <c r="D36" s="153">
        <v>1241</v>
      </c>
      <c r="E36" s="153" t="s">
        <v>143</v>
      </c>
      <c r="F36" s="162">
        <v>416.5</v>
      </c>
      <c r="G36" s="160" t="s">
        <v>143</v>
      </c>
      <c r="H36" s="158">
        <v>335.62</v>
      </c>
      <c r="I36" s="165" t="s">
        <v>143</v>
      </c>
      <c r="J36" s="150" t="s">
        <v>271</v>
      </c>
    </row>
    <row r="37" spans="1:10" ht="19.5" x14ac:dyDescent="0.45">
      <c r="A37" s="150" t="s">
        <v>13</v>
      </c>
      <c r="B37" s="153" t="s">
        <v>143</v>
      </c>
      <c r="C37" s="153" t="s">
        <v>143</v>
      </c>
      <c r="D37" s="153" t="s">
        <v>143</v>
      </c>
      <c r="E37" s="153" t="s">
        <v>143</v>
      </c>
      <c r="F37" s="162" t="s">
        <v>143</v>
      </c>
      <c r="G37" s="160" t="s">
        <v>143</v>
      </c>
      <c r="H37" s="158" t="s">
        <v>143</v>
      </c>
      <c r="I37" s="156" t="s">
        <v>143</v>
      </c>
      <c r="J37" s="150" t="s">
        <v>270</v>
      </c>
    </row>
    <row r="38" spans="1:10" ht="19.5" x14ac:dyDescent="0.45">
      <c r="A38" s="150" t="s">
        <v>11</v>
      </c>
      <c r="B38" s="153">
        <v>670</v>
      </c>
      <c r="C38" s="153" t="s">
        <v>143</v>
      </c>
      <c r="D38" s="153">
        <v>670</v>
      </c>
      <c r="E38" s="153" t="s">
        <v>143</v>
      </c>
      <c r="F38" s="162">
        <v>525.95000000000005</v>
      </c>
      <c r="G38" s="160" t="s">
        <v>143</v>
      </c>
      <c r="H38" s="165">
        <v>785</v>
      </c>
      <c r="I38" s="165" t="s">
        <v>143</v>
      </c>
      <c r="J38" s="150" t="s">
        <v>269</v>
      </c>
    </row>
    <row r="39" spans="1:10" ht="19.5" x14ac:dyDescent="0.45">
      <c r="A39" s="150" t="s">
        <v>9</v>
      </c>
      <c r="B39" s="153" t="s">
        <v>143</v>
      </c>
      <c r="C39" s="153" t="s">
        <v>143</v>
      </c>
      <c r="D39" s="153" t="s">
        <v>143</v>
      </c>
      <c r="E39" s="153" t="s">
        <v>143</v>
      </c>
      <c r="F39" s="162" t="s">
        <v>143</v>
      </c>
      <c r="G39" s="160" t="s">
        <v>143</v>
      </c>
      <c r="H39" s="156" t="s">
        <v>143</v>
      </c>
      <c r="I39" s="156" t="s">
        <v>143</v>
      </c>
      <c r="J39" s="150" t="s">
        <v>268</v>
      </c>
    </row>
    <row r="40" spans="1:10" ht="19.5" x14ac:dyDescent="0.45">
      <c r="A40" s="150" t="s">
        <v>7</v>
      </c>
      <c r="B40" s="153" t="s">
        <v>143</v>
      </c>
      <c r="C40" s="153" t="s">
        <v>143</v>
      </c>
      <c r="D40" s="153" t="s">
        <v>143</v>
      </c>
      <c r="E40" s="153" t="s">
        <v>143</v>
      </c>
      <c r="F40" s="162" t="s">
        <v>143</v>
      </c>
      <c r="G40" s="160" t="s">
        <v>143</v>
      </c>
      <c r="H40" s="156" t="s">
        <v>143</v>
      </c>
      <c r="I40" s="156" t="s">
        <v>143</v>
      </c>
      <c r="J40" s="150" t="s">
        <v>267</v>
      </c>
    </row>
    <row r="41" spans="1:10" ht="19.5" x14ac:dyDescent="0.45">
      <c r="A41" s="151" t="s">
        <v>5</v>
      </c>
      <c r="B41" s="170">
        <v>5274.22</v>
      </c>
      <c r="C41" s="170" t="s">
        <v>143</v>
      </c>
      <c r="D41" s="170">
        <v>5274.22</v>
      </c>
      <c r="E41" s="170" t="s">
        <v>143</v>
      </c>
      <c r="F41" s="168">
        <v>2493.261</v>
      </c>
      <c r="G41" s="169" t="s">
        <v>143</v>
      </c>
      <c r="H41" s="166">
        <v>472.73</v>
      </c>
      <c r="I41" s="157" t="s">
        <v>143</v>
      </c>
      <c r="J41" s="151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225" t="s">
        <v>99</v>
      </c>
      <c r="C43" s="225"/>
      <c r="D43" s="225"/>
      <c r="E43" s="26" t="s">
        <v>142</v>
      </c>
      <c r="F43" s="225" t="s">
        <v>141</v>
      </c>
      <c r="G43" s="225"/>
      <c r="H43" s="225"/>
      <c r="I43" s="225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7</vt:i4>
      </vt:variant>
    </vt:vector>
  </HeadingPairs>
  <TitlesOfParts>
    <vt:vector size="31" baseType="lpstr">
      <vt:lpstr>T-1 2565 </vt:lpstr>
      <vt:lpstr>T-2 2565</vt:lpstr>
      <vt:lpstr>T-11.1</vt:lpstr>
      <vt:lpstr>T-11.2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2022-12-09T08:27:18Z</dcterms:modified>
</cp:coreProperties>
</file>