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9390" windowHeight="3990" activeTab="1"/>
  </bookViews>
  <sheets>
    <sheet name="ตารางที่1ไตรมาส 2พ.ศ.2564 " sheetId="12" r:id="rId1"/>
    <sheet name="ตารางที่2ไตรมาส 2 พ.ศ.2564" sheetId="13" r:id="rId2"/>
    <sheet name="ตารางที่3ไตรมาส 2 พ.ศ. 2564" sheetId="14" r:id="rId3"/>
    <sheet name="ตารางที่4ไตรมาส 2 พ.ศ. 2564" sheetId="15" r:id="rId4"/>
    <sheet name="ตารางที่5ไตรมาส2 พ.ศ.2564" sheetId="10" r:id="rId5"/>
    <sheet name="ตารางที่7ไตรมาส 2 พ.ศ. 2564" sheetId="9" r:id="rId6"/>
  </sheets>
  <definedNames>
    <definedName name="OLE_LINK1" localSheetId="1">'ตารางที่2ไตรมาส 2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0" l="1"/>
  <c r="D17" i="10"/>
  <c r="C16" i="10"/>
  <c r="B16" i="10"/>
  <c r="B38" i="15"/>
  <c r="B37" i="15"/>
  <c r="B42" i="15"/>
  <c r="C33" i="15"/>
  <c r="C43" i="15"/>
  <c r="D40" i="15"/>
  <c r="B32" i="15"/>
  <c r="C32" i="15"/>
  <c r="D27" i="14"/>
  <c r="D36" i="14"/>
  <c r="D30" i="14"/>
  <c r="B30" i="14"/>
  <c r="C27" i="13"/>
  <c r="B24" i="13"/>
  <c r="B33" i="13"/>
  <c r="B34" i="13"/>
  <c r="C28" i="13"/>
  <c r="B30" i="13"/>
  <c r="C35" i="13"/>
  <c r="D32" i="13"/>
  <c r="C32" i="13"/>
  <c r="B32" i="13"/>
  <c r="B28" i="13"/>
  <c r="B31" i="13"/>
  <c r="D31" i="13"/>
  <c r="P25" i="13"/>
  <c r="Q25" i="13"/>
  <c r="O25" i="13"/>
  <c r="B26" i="13"/>
  <c r="B22" i="13"/>
  <c r="D25" i="9" l="1"/>
  <c r="D28" i="9"/>
  <c r="D27" i="9"/>
  <c r="C35" i="9"/>
  <c r="B29" i="9"/>
  <c r="B30" i="9"/>
  <c r="B24" i="9"/>
  <c r="B5" i="9"/>
  <c r="C5" i="9"/>
  <c r="D5" i="9"/>
  <c r="D24" i="12" l="1"/>
  <c r="C28" i="12"/>
  <c r="C22" i="12"/>
  <c r="B27" i="12"/>
  <c r="B31" i="15" l="1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C50" i="15"/>
  <c r="D50" i="15"/>
  <c r="B24" i="14"/>
  <c r="C24" i="14"/>
  <c r="D24" i="14"/>
  <c r="B27" i="14"/>
  <c r="C27" i="14"/>
  <c r="B28" i="14"/>
  <c r="C28" i="14"/>
  <c r="D28" i="14"/>
  <c r="C30" i="14"/>
  <c r="B31" i="14"/>
  <c r="C31" i="14"/>
  <c r="D31" i="14"/>
  <c r="B32" i="14"/>
  <c r="C32" i="14"/>
  <c r="D32" i="14"/>
  <c r="B34" i="14"/>
  <c r="C34" i="14"/>
  <c r="D34" i="14"/>
  <c r="B36" i="14"/>
  <c r="C36" i="14"/>
  <c r="B38" i="14"/>
  <c r="C38" i="14"/>
  <c r="D38" i="14"/>
  <c r="B40" i="14"/>
  <c r="C40" i="14"/>
  <c r="D40" i="14"/>
  <c r="C22" i="13"/>
  <c r="D22" i="13"/>
  <c r="C24" i="13"/>
  <c r="D24" i="13"/>
  <c r="B25" i="13"/>
  <c r="C25" i="13"/>
  <c r="D25" i="13"/>
  <c r="C26" i="13"/>
  <c r="D26" i="13"/>
  <c r="B27" i="13"/>
  <c r="D27" i="13"/>
  <c r="D28" i="13"/>
  <c r="B29" i="13"/>
  <c r="C29" i="13"/>
  <c r="D29" i="13"/>
  <c r="C30" i="13"/>
  <c r="D30" i="13"/>
  <c r="C33" i="13"/>
  <c r="D33" i="13"/>
  <c r="C34" i="13"/>
  <c r="D34" i="13"/>
  <c r="B35" i="13"/>
  <c r="D35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B21" i="10"/>
  <c r="D21" i="10"/>
  <c r="T24" i="10"/>
  <c r="T25" i="10"/>
  <c r="V25" i="10"/>
  <c r="T26" i="10"/>
  <c r="T27" i="10"/>
  <c r="T28" i="10"/>
  <c r="T29" i="10"/>
  <c r="B11" i="9"/>
  <c r="C11" i="9"/>
  <c r="D11" i="9"/>
  <c r="B15" i="9"/>
  <c r="C15" i="9"/>
  <c r="D15" i="9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C28" i="9" l="1"/>
  <c r="C32" i="9"/>
  <c r="B25" i="9"/>
  <c r="B33" i="9"/>
  <c r="B22" i="9"/>
  <c r="B27" i="9"/>
  <c r="B26" i="9"/>
  <c r="B35" i="9"/>
  <c r="B34" i="9"/>
  <c r="D32" i="9"/>
  <c r="B28" i="9" l="1"/>
  <c r="B32" i="9"/>
</calcChain>
</file>

<file path=xl/sharedStrings.xml><?xml version="1.0" encoding="utf-8"?>
<sst xmlns="http://schemas.openxmlformats.org/spreadsheetml/2006/main" count="260" uniqueCount="100">
  <si>
    <t>รวม</t>
  </si>
  <si>
    <t>อุตสาหกรรม</t>
  </si>
  <si>
    <t>-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</si>
  <si>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</si>
  <si>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</si>
  <si>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</si>
  <si>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</si>
  <si>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</si>
  <si>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</si>
  <si>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</si>
  <si>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</si>
  <si>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</si>
  <si>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</si>
  <si>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</si>
  <si>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</si>
  <si>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</si>
  <si>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</si>
  <si>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</si>
  <si>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</si>
  <si>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</si>
  <si>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</si>
  <si>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</si>
  <si>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</si>
  <si>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</si>
  <si>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</si>
  <si>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</si>
  <si>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</si>
  <si>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</si>
  <si>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</si>
  <si>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</si>
  <si>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</si>
  <si>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</si>
  <si>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</si>
  <si>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</si>
  <si>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</si>
  <si>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</si>
  <si>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</si>
  <si>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</si>
  <si>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</si>
  <si>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</si>
  <si>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</si>
  <si>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</si>
  <si>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</si>
  <si>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</si>
  <si>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</si>
  <si>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</si>
  <si>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</si>
  <si>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</si>
  <si>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</si>
  <si>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</si>
  <si>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</si>
  <si>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</si>
  <si>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</si>
  <si>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</si>
  <si>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</si>
  <si>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</si>
  <si>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</si>
  <si>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</si>
  <si>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</si>
  <si>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</si>
  <si>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</si>
  <si>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</si>
  <si>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</si>
  <si>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</si>
  <si>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</si>
  <si>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</si>
  <si>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</si>
  <si>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</si>
  <si>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</si>
  <si>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</si>
  <si>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</si>
  <si>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</si>
  <si>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</si>
  <si>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</si>
  <si>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</si>
  <si>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</si>
  <si>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</si>
  <si>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</si>
  <si>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</si>
  <si>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</si>
  <si>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</si>
  <si>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</si>
  <si>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</si>
  <si>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</si>
  <si>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</si>
  <si>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</si>
  <si>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</si>
  <si>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</si>
  <si>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</si>
  <si>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</si>
  <si>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</si>
  <si>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</si>
  <si>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</si>
  <si>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</si>
  <si>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</si>
  <si>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</si>
  <si>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</si>
  <si>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</si>
  <si>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 xml:space="preserve"> -</t>
  </si>
  <si>
    <t>2  2563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</si>
</sst>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</numFmts>
  <fonts count="2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charset val="222"/>
    </font>
    <font>
      <sz val="20"/>
      <name val="Cordia New"/>
      <family val="2"/>
    </font>
    <font>
      <sz val="20"/>
      <name val="TH SarabunPSK"/>
      <family val="2"/>
    </font>
    <font>
      <b/>
      <sz val="1"/>
      <name val="TH SarabunPSK"/>
      <family val="2"/>
    </font>
    <font>
      <b/>
      <sz val="10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FF0000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43" fontId="8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0" fontId="1" fillId="0" borderId="0"/>
    <xf numFmtId="0" fontId="11" fillId="0" borderId="0"/>
    <xf numFmtId="0" fontId="8" fillId="0" borderId="0"/>
    <xf numFmtId="0" fontId="14" fillId="0" borderId="0"/>
    <xf numFmtId="188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63" fontId="8" fillId="0" borderId="0" applyFill="0" applyBorder="0" applyAlignment="0" applyProtection="0"/>
    <xf numFmtId="0" fontId="8" fillId="0" borderId="0"/>
    <xf numFmtId="192" fontId="8" fillId="0" borderId="0" applyFill="0" applyBorder="0" applyAlignment="0" applyProtection="0"/>
    <xf numFmtId="63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</cellStyleXfs>
  <cellXfs count="242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2" applyFont="1"/>
    <xf numFmtId="0" fontId="6" fillId="0" borderId="0" xfId="2" applyFont="1"/>
    <xf numFmtId="188" fontId="7" fillId="0" borderId="0" xfId="2" applyNumberFormat="1" applyFont="1"/>
    <xf numFmtId="0" fontId="3" fillId="0" borderId="0" xfId="2" quotePrefix="1" applyFont="1"/>
    <xf numFmtId="1" fontId="7" fillId="0" borderId="0" xfId="0" applyNumberFormat="1" applyFont="1"/>
    <xf numFmtId="0" fontId="7" fillId="0" borderId="3" xfId="2" applyFont="1" applyBorder="1"/>
    <xf numFmtId="189" fontId="7" fillId="0" borderId="0" xfId="2" applyNumberFormat="1" applyFont="1"/>
    <xf numFmtId="41" fontId="7" fillId="0" borderId="0" xfId="0" applyNumberFormat="1" applyFont="1" applyAlignment="1">
      <alignment horizontal="right"/>
    </xf>
    <xf numFmtId="0" fontId="7" fillId="0" borderId="0" xfId="2" applyFont="1" applyAlignment="1">
      <alignment horizontal="left"/>
    </xf>
    <xf numFmtId="188" fontId="7" fillId="0" borderId="0" xfId="3" applyNumberFormat="1" applyFont="1" applyFill="1" applyBorder="1" applyAlignment="1" applyProtection="1">
      <alignment horizontal="right"/>
    </xf>
    <xf numFmtId="190" fontId="7" fillId="0" borderId="0" xfId="2" applyNumberFormat="1" applyFont="1" applyAlignment="1">
      <alignment horizontal="left"/>
    </xf>
    <xf numFmtId="188" fontId="7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7" fillId="0" borderId="0" xfId="0" applyFont="1" applyAlignment="1">
      <alignment horizontal="right"/>
    </xf>
    <xf numFmtId="1" fontId="3" fillId="0" borderId="0" xfId="3" applyNumberFormat="1" applyFont="1" applyAlignment="1"/>
    <xf numFmtId="0" fontId="10" fillId="0" borderId="0" xfId="2" applyFont="1"/>
    <xf numFmtId="0" fontId="3" fillId="0" borderId="0" xfId="0" applyFont="1" applyAlignment="1">
      <alignment horizontal="right"/>
    </xf>
    <xf numFmtId="1" fontId="7" fillId="0" borderId="0" xfId="2" applyNumberFormat="1" applyFont="1"/>
    <xf numFmtId="188" fontId="6" fillId="0" borderId="0" xfId="3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center"/>
    </xf>
    <xf numFmtId="3" fontId="7" fillId="0" borderId="0" xfId="0" applyNumberFormat="1" applyFont="1" applyAlignment="1">
      <alignment horizontal="right" vertical="center"/>
    </xf>
    <xf numFmtId="189" fontId="7" fillId="0" borderId="0" xfId="3" applyNumberFormat="1" applyFont="1" applyFill="1" applyBorder="1" applyAlignment="1" applyProtection="1">
      <alignment horizontal="right"/>
    </xf>
    <xf numFmtId="191" fontId="7" fillId="0" borderId="0" xfId="4" applyNumberFormat="1" applyFont="1" applyAlignment="1">
      <alignment horizontal="right"/>
    </xf>
    <xf numFmtId="191" fontId="3" fillId="0" borderId="0" xfId="3" applyNumberFormat="1" applyFont="1"/>
    <xf numFmtId="191" fontId="7" fillId="0" borderId="0" xfId="4" applyNumberFormat="1" applyFont="1"/>
    <xf numFmtId="191" fontId="7" fillId="0" borderId="0" xfId="4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11" fillId="0" borderId="0" xfId="5"/>
    <xf numFmtId="0" fontId="7" fillId="0" borderId="0" xfId="4" applyFont="1" applyAlignment="1">
      <alignment horizontal="right"/>
    </xf>
    <xf numFmtId="1" fontId="3" fillId="0" borderId="0" xfId="3" applyNumberFormat="1" applyFont="1"/>
    <xf numFmtId="1" fontId="7" fillId="0" borderId="0" xfId="4" applyNumberFormat="1" applyFont="1"/>
    <xf numFmtId="0" fontId="7" fillId="0" borderId="0" xfId="4" applyFont="1"/>
    <xf numFmtId="0" fontId="11" fillId="0" borderId="0" xfId="5" applyAlignment="1">
      <alignment horizontal="center"/>
    </xf>
    <xf numFmtId="189" fontId="7" fillId="0" borderId="0" xfId="0" applyNumberFormat="1" applyFont="1"/>
    <xf numFmtId="0" fontId="12" fillId="0" borderId="0" xfId="0" applyFont="1"/>
    <xf numFmtId="189" fontId="3" fillId="0" borderId="0" xfId="3" applyNumberFormat="1" applyFont="1" applyAlignment="1"/>
    <xf numFmtId="191" fontId="7" fillId="0" borderId="0" xfId="0" applyNumberFormat="1" applyFont="1"/>
    <xf numFmtId="189" fontId="6" fillId="0" borderId="0" xfId="3" applyNumberFormat="1" applyFont="1" applyFill="1" applyBorder="1" applyAlignment="1" applyProtection="1">
      <alignment horizontal="right"/>
    </xf>
    <xf numFmtId="187" fontId="7" fillId="0" borderId="0" xfId="1" applyNumberFormat="1" applyFont="1" applyAlignment="1">
      <alignment horizontal="right" vertical="center"/>
    </xf>
    <xf numFmtId="190" fontId="3" fillId="0" borderId="0" xfId="6" applyNumberFormat="1" applyFont="1" applyAlignment="1">
      <alignment horizontal="right"/>
    </xf>
    <xf numFmtId="189" fontId="3" fillId="0" borderId="0" xfId="0" applyNumberFormat="1" applyFont="1"/>
    <xf numFmtId="187" fontId="0" fillId="0" borderId="0" xfId="3" applyFont="1" applyAlignment="1"/>
    <xf numFmtId="3" fontId="7" fillId="0" borderId="0" xfId="2" applyNumberFormat="1" applyFont="1"/>
    <xf numFmtId="3" fontId="5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3" fontId="6" fillId="0" borderId="0" xfId="2" applyNumberFormat="1" applyFont="1"/>
    <xf numFmtId="0" fontId="5" fillId="0" borderId="0" xfId="6" applyFont="1"/>
    <xf numFmtId="193" fontId="7" fillId="0" borderId="0" xfId="3" applyNumberFormat="1" applyFont="1" applyFill="1" applyBorder="1" applyAlignment="1" applyProtection="1">
      <alignment horizontal="right"/>
    </xf>
    <xf numFmtId="193" fontId="6" fillId="0" borderId="0" xfId="3" applyNumberFormat="1" applyFont="1" applyFill="1" applyBorder="1" applyAlignment="1" applyProtection="1">
      <alignment horizontal="right"/>
    </xf>
    <xf numFmtId="3" fontId="7" fillId="0" borderId="0" xfId="0" applyNumberFormat="1" applyFont="1"/>
    <xf numFmtId="187" fontId="7" fillId="0" borderId="0" xfId="1" applyNumberFormat="1" applyFont="1" applyAlignment="1"/>
    <xf numFmtId="0" fontId="6" fillId="0" borderId="5" xfId="2" applyFont="1" applyBorder="1" applyAlignment="1">
      <alignment horizontal="right"/>
    </xf>
    <xf numFmtId="0" fontId="6" fillId="0" borderId="5" xfId="2" applyFont="1" applyBorder="1" applyAlignment="1">
      <alignment horizontal="center"/>
    </xf>
    <xf numFmtId="0" fontId="4" fillId="0" borderId="0" xfId="2" applyFont="1"/>
    <xf numFmtId="0" fontId="13" fillId="0" borderId="0" xfId="2" applyFont="1"/>
    <xf numFmtId="0" fontId="14" fillId="0" borderId="0" xfId="7"/>
    <xf numFmtId="3" fontId="14" fillId="0" borderId="0" xfId="7" applyNumberFormat="1"/>
    <xf numFmtId="0" fontId="15" fillId="0" borderId="0" xfId="0" applyFont="1"/>
    <xf numFmtId="187" fontId="7" fillId="0" borderId="0" xfId="1" applyNumberFormat="1" applyFont="1" applyAlignment="1">
      <alignment horizontal="right"/>
    </xf>
    <xf numFmtId="0" fontId="14" fillId="0" borderId="0" xfId="7" applyAlignment="1">
      <alignment horizontal="center"/>
    </xf>
    <xf numFmtId="3" fontId="16" fillId="0" borderId="0" xfId="2" applyNumberFormat="1" applyFont="1"/>
    <xf numFmtId="187" fontId="6" fillId="0" borderId="0" xfId="1" applyNumberFormat="1" applyFont="1" applyAlignment="1">
      <alignment horizontal="right"/>
    </xf>
    <xf numFmtId="191" fontId="7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188" fontId="7" fillId="0" borderId="0" xfId="8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188" fontId="6" fillId="0" borderId="0" xfId="8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center" vertical="center"/>
    </xf>
    <xf numFmtId="191" fontId="6" fillId="0" borderId="0" xfId="2" applyNumberFormat="1" applyFont="1" applyAlignment="1">
      <alignment vertical="center"/>
    </xf>
    <xf numFmtId="188" fontId="6" fillId="0" borderId="0" xfId="8" applyFont="1" applyFill="1" applyBorder="1" applyAlignment="1" applyProtection="1">
      <alignment horizontal="right"/>
    </xf>
    <xf numFmtId="191" fontId="13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7" fillId="0" borderId="0" xfId="2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1" applyNumberFormat="1" applyFont="1" applyAlignment="1">
      <alignment horizontal="right"/>
    </xf>
    <xf numFmtId="191" fontId="7" fillId="0" borderId="0" xfId="0" applyNumberFormat="1" applyFont="1" applyAlignment="1">
      <alignment horizontal="right"/>
    </xf>
    <xf numFmtId="2" fontId="18" fillId="0" borderId="0" xfId="2" applyNumberFormat="1" applyFont="1"/>
    <xf numFmtId="1" fontId="7" fillId="0" borderId="0" xfId="2" applyNumberFormat="1" applyFont="1" applyAlignment="1">
      <alignment vertical="center"/>
    </xf>
    <xf numFmtId="2" fontId="18" fillId="0" borderId="0" xfId="2" applyNumberFormat="1" applyFont="1" applyAlignment="1">
      <alignment vertical="center"/>
    </xf>
    <xf numFmtId="0" fontId="17" fillId="0" borderId="0" xfId="0" applyFont="1" applyAlignment="1">
      <alignment horizontal="right"/>
    </xf>
    <xf numFmtId="191" fontId="12" fillId="0" borderId="0" xfId="0" applyNumberFormat="1" applyFont="1"/>
    <xf numFmtId="3" fontId="12" fillId="0" borderId="0" xfId="2" applyNumberFormat="1" applyFont="1"/>
    <xf numFmtId="191" fontId="6" fillId="0" borderId="0" xfId="0" applyNumberFormat="1" applyFont="1" applyAlignment="1">
      <alignment horizontal="right"/>
    </xf>
    <xf numFmtId="0" fontId="17" fillId="0" borderId="0" xfId="2" applyFont="1"/>
    <xf numFmtId="191" fontId="6" fillId="0" borderId="0" xfId="2" applyNumberFormat="1" applyFont="1"/>
    <xf numFmtId="0" fontId="6" fillId="0" borderId="5" xfId="2" applyFont="1" applyBorder="1" applyAlignment="1">
      <alignment horizontal="right" vertical="center"/>
    </xf>
    <xf numFmtId="0" fontId="6" fillId="0" borderId="5" xfId="2" applyFont="1" applyBorder="1" applyAlignment="1">
      <alignment horizontal="center" vertical="center"/>
    </xf>
    <xf numFmtId="0" fontId="2" fillId="0" borderId="0" xfId="2" applyFont="1"/>
    <xf numFmtId="188" fontId="7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7" fillId="0" borderId="3" xfId="2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7" fillId="0" borderId="1" xfId="2" applyNumberFormat="1" applyFont="1" applyBorder="1" applyAlignment="1">
      <alignment horizontal="right"/>
    </xf>
    <xf numFmtId="0" fontId="6" fillId="0" borderId="1" xfId="2" applyFont="1" applyBorder="1"/>
    <xf numFmtId="191" fontId="7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19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7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92" fontId="7" fillId="0" borderId="0" xfId="1" applyNumberFormat="1" applyFont="1" applyAlignment="1">
      <alignment vertical="center"/>
    </xf>
    <xf numFmtId="189" fontId="2" fillId="0" borderId="0" xfId="11" applyNumberFormat="1" applyFont="1" applyAlignment="1"/>
    <xf numFmtId="4" fontId="7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7" fillId="0" borderId="0" xfId="12" applyFont="1" applyAlignment="1">
      <alignment vertical="center"/>
    </xf>
    <xf numFmtId="0" fontId="6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7" fillId="0" borderId="3" xfId="12" applyFont="1" applyBorder="1" applyAlignment="1">
      <alignment vertical="center"/>
    </xf>
    <xf numFmtId="0" fontId="7" fillId="0" borderId="0" xfId="12" applyFont="1"/>
    <xf numFmtId="188" fontId="3" fillId="0" borderId="0" xfId="1" applyNumberFormat="1" applyFont="1" applyBorder="1" applyAlignment="1">
      <alignment horizontal="right"/>
    </xf>
    <xf numFmtId="0" fontId="7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7" fillId="0" borderId="0" xfId="12" applyNumberFormat="1" applyFont="1" applyAlignment="1">
      <alignment horizontal="left"/>
    </xf>
    <xf numFmtId="0" fontId="10" fillId="0" borderId="0" xfId="12" applyFont="1"/>
    <xf numFmtId="0" fontId="6" fillId="0" borderId="0" xfId="12" applyFont="1" applyAlignment="1">
      <alignment horizontal="center" vertical="center"/>
    </xf>
    <xf numFmtId="0" fontId="7" fillId="0" borderId="0" xfId="12" applyFont="1" applyAlignment="1">
      <alignment vertical="top"/>
    </xf>
    <xf numFmtId="187" fontId="7" fillId="0" borderId="0" xfId="1" applyNumberFormat="1" applyFont="1" applyAlignment="1">
      <alignment vertical="top"/>
    </xf>
    <xf numFmtId="0" fontId="6" fillId="0" borderId="0" xfId="12" applyFont="1" applyAlignment="1">
      <alignment horizontal="center" vertical="top"/>
    </xf>
    <xf numFmtId="2" fontId="7" fillId="0" borderId="0" xfId="12" applyNumberFormat="1" applyFont="1" applyAlignment="1">
      <alignment vertical="top"/>
    </xf>
    <xf numFmtId="187" fontId="3" fillId="0" borderId="0" xfId="1" applyNumberFormat="1" applyFont="1" applyBorder="1" applyAlignment="1">
      <alignment horizontal="right" vertical="center"/>
    </xf>
    <xf numFmtId="0" fontId="7" fillId="0" borderId="0" xfId="12" applyFont="1" applyAlignment="1">
      <alignment horizontal="left" vertical="center"/>
    </xf>
    <xf numFmtId="187" fontId="7" fillId="0" borderId="0" xfId="1" applyNumberFormat="1" applyFont="1" applyFill="1" applyBorder="1" applyAlignment="1" applyProtection="1">
      <alignment horizontal="right" vertical="center"/>
    </xf>
    <xf numFmtId="190" fontId="7" fillId="0" borderId="0" xfId="12" applyNumberFormat="1" applyFont="1" applyAlignment="1">
      <alignment horizontal="left" vertical="center"/>
    </xf>
    <xf numFmtId="0" fontId="10" fillId="0" borderId="0" xfId="12" applyFont="1" applyAlignment="1">
      <alignment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89" fontId="6" fillId="0" borderId="0" xfId="13" applyNumberFormat="1" applyFont="1" applyFill="1" applyBorder="1" applyAlignment="1" applyProtection="1">
      <alignment horizontal="right" vertical="center"/>
    </xf>
    <xf numFmtId="189" fontId="4" fillId="0" borderId="0" xfId="14" applyNumberFormat="1" applyFont="1" applyAlignment="1"/>
    <xf numFmtId="0" fontId="6" fillId="0" borderId="5" xfId="12" applyFont="1" applyBorder="1" applyAlignment="1">
      <alignment horizontal="right" vertical="center"/>
    </xf>
    <xf numFmtId="0" fontId="6" fillId="0" borderId="5" xfId="12" applyFont="1" applyBorder="1" applyAlignment="1">
      <alignment horizontal="center" vertical="center"/>
    </xf>
    <xf numFmtId="0" fontId="4" fillId="0" borderId="0" xfId="12" applyFont="1"/>
    <xf numFmtId="0" fontId="2" fillId="0" borderId="0" xfId="12" applyFont="1"/>
    <xf numFmtId="193" fontId="7" fillId="0" borderId="0" xfId="2" applyNumberFormat="1" applyFont="1" applyAlignment="1">
      <alignment horizontal="right"/>
    </xf>
    <xf numFmtId="188" fontId="7" fillId="0" borderId="0" xfId="15" applyNumberFormat="1" applyFont="1" applyFill="1" applyBorder="1" applyAlignment="1" applyProtection="1">
      <alignment horizontal="right" vertical="center"/>
    </xf>
    <xf numFmtId="188" fontId="7" fillId="0" borderId="0" xfId="15" applyNumberFormat="1" applyFont="1" applyFill="1" applyBorder="1" applyAlignment="1" applyProtection="1">
      <alignment vertical="center"/>
    </xf>
    <xf numFmtId="3" fontId="13" fillId="0" borderId="0" xfId="0" applyNumberFormat="1" applyFont="1"/>
    <xf numFmtId="191" fontId="13" fillId="0" borderId="0" xfId="0" applyNumberFormat="1" applyFont="1" applyAlignment="1">
      <alignment horizontal="right"/>
    </xf>
    <xf numFmtId="188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center" vertical="center"/>
    </xf>
    <xf numFmtId="188" fontId="6" fillId="0" borderId="0" xfId="15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7" fillId="0" borderId="0" xfId="2" applyFont="1" applyAlignment="1"/>
    <xf numFmtId="3" fontId="6" fillId="0" borderId="0" xfId="2" applyNumberFormat="1" applyFont="1" applyAlignment="1">
      <alignment vertical="center"/>
    </xf>
    <xf numFmtId="41" fontId="7" fillId="0" borderId="3" xfId="2" applyNumberFormat="1" applyFont="1" applyBorder="1" applyAlignment="1">
      <alignment vertical="center"/>
    </xf>
    <xf numFmtId="41" fontId="7" fillId="0" borderId="0" xfId="16" applyNumberFormat="1" applyFont="1" applyFill="1" applyBorder="1" applyAlignment="1" applyProtection="1">
      <alignment vertical="center"/>
    </xf>
    <xf numFmtId="188" fontId="7" fillId="0" borderId="0" xfId="16" applyNumberFormat="1" applyFont="1" applyFill="1" applyBorder="1" applyAlignment="1" applyProtection="1">
      <alignment vertical="center"/>
    </xf>
    <xf numFmtId="0" fontId="9" fillId="0" borderId="0" xfId="2" applyFont="1" applyAlignment="1">
      <alignment vertical="center"/>
    </xf>
    <xf numFmtId="188" fontId="7" fillId="0" borderId="0" xfId="16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horizontal="left" vertical="center"/>
    </xf>
    <xf numFmtId="188" fontId="7" fillId="0" borderId="0" xfId="16" applyNumberFormat="1" applyFont="1" applyFill="1" applyBorder="1" applyAlignment="1" applyProtection="1">
      <alignment horizontal="left" vertical="center" indent="1"/>
    </xf>
    <xf numFmtId="188" fontId="6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6" fillId="0" borderId="0" xfId="2" applyNumberFormat="1" applyFont="1" applyAlignment="1">
      <alignment horizontal="right" vertical="center"/>
    </xf>
    <xf numFmtId="187" fontId="0" fillId="0" borderId="0" xfId="0" applyNumberFormat="1"/>
    <xf numFmtId="0" fontId="22" fillId="0" borderId="0" xfId="0" applyFont="1"/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3" fillId="0" borderId="0" xfId="0" applyNumberFormat="1" applyFont="1" applyAlignment="1">
      <alignment horizontal="center"/>
    </xf>
    <xf numFmtId="3" fontId="23" fillId="0" borderId="0" xfId="5" applyNumberFormat="1" applyFont="1" applyAlignment="1">
      <alignment vertical="center"/>
    </xf>
    <xf numFmtId="3" fontId="7" fillId="0" borderId="0" xfId="5" applyNumberFormat="1" applyFont="1" applyAlignment="1">
      <alignment horizontal="right" vertical="center"/>
    </xf>
    <xf numFmtId="0" fontId="6" fillId="0" borderId="0" xfId="2" quotePrefix="1" applyFont="1"/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2" applyFont="1"/>
    <xf numFmtId="3" fontId="6" fillId="0" borderId="0" xfId="2" applyNumberFormat="1" applyFont="1" applyAlignment="1">
      <alignment horizontal="right" vertical="center"/>
    </xf>
    <xf numFmtId="3" fontId="6" fillId="0" borderId="5" xfId="16" applyNumberFormat="1" applyFont="1" applyFill="1" applyBorder="1" applyAlignment="1" applyProtection="1">
      <alignment horizontal="right" vertical="center"/>
    </xf>
    <xf numFmtId="189" fontId="6" fillId="0" borderId="5" xfId="16" applyNumberFormat="1" applyFont="1" applyFill="1" applyBorder="1" applyAlignment="1" applyProtection="1">
      <alignment horizontal="right" vertical="center"/>
    </xf>
    <xf numFmtId="3" fontId="23" fillId="0" borderId="0" xfId="5" applyNumberFormat="1" applyFont="1" applyAlignment="1">
      <alignment horizontal="center" vertical="center"/>
    </xf>
    <xf numFmtId="3" fontId="7" fillId="0" borderId="0" xfId="5" applyNumberFormat="1" applyFont="1" applyAlignment="1">
      <alignment horizontal="center" vertical="center"/>
    </xf>
    <xf numFmtId="0" fontId="11" fillId="0" borderId="0" xfId="5" quotePrefix="1" applyNumberFormat="1" applyAlignment="1">
      <alignment horizontal="center" vertical="center"/>
    </xf>
    <xf numFmtId="0" fontId="11" fillId="0" borderId="0" xfId="5" applyAlignment="1">
      <alignment horizontal="center" vertical="center"/>
    </xf>
    <xf numFmtId="0" fontId="24" fillId="0" borderId="0" xfId="5" applyFont="1" applyAlignment="1">
      <alignment horizontal="center" vertical="center"/>
    </xf>
    <xf numFmtId="0" fontId="9" fillId="0" borderId="0" xfId="5" applyFont="1" applyAlignment="1" applyProtection="1">
      <alignment horizontal="center" vertical="center"/>
    </xf>
    <xf numFmtId="0" fontId="6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7" fillId="0" borderId="0" xfId="0" applyNumberFormat="1" applyFont="1" applyAlignment="1">
      <alignment horizontal="right"/>
    </xf>
    <xf numFmtId="192" fontId="7" fillId="0" borderId="0" xfId="2" applyNumberFormat="1" applyFont="1" applyAlignment="1">
      <alignment vertical="center"/>
    </xf>
    <xf numFmtId="192" fontId="6" fillId="0" borderId="0" xfId="1" applyNumberFormat="1" applyFont="1" applyAlignment="1">
      <alignment vertical="center"/>
    </xf>
    <xf numFmtId="192" fontId="6" fillId="0" borderId="0" xfId="2" applyNumberFormat="1" applyFont="1" applyAlignment="1">
      <alignment vertical="center"/>
    </xf>
    <xf numFmtId="187" fontId="7" fillId="0" borderId="0" xfId="2" applyNumberFormat="1" applyFont="1" applyAlignment="1">
      <alignment vertical="center"/>
    </xf>
    <xf numFmtId="3" fontId="2" fillId="0" borderId="0" xfId="1" applyNumberFormat="1" applyFont="1" applyAlignment="1"/>
    <xf numFmtId="188" fontId="4" fillId="0" borderId="0" xfId="11" applyNumberFormat="1" applyFont="1" applyAlignment="1"/>
    <xf numFmtId="188" fontId="2" fillId="0" borderId="0" xfId="11" applyNumberFormat="1" applyFont="1" applyAlignment="1"/>
    <xf numFmtId="188" fontId="2" fillId="0" borderId="0" xfId="11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90" fontId="7" fillId="0" borderId="0" xfId="2" applyNumberFormat="1" applyFont="1" applyAlignment="1">
      <alignment vertical="center"/>
    </xf>
    <xf numFmtId="1" fontId="0" fillId="0" borderId="0" xfId="3" applyNumberFormat="1" applyFont="1" applyAlignment="1"/>
    <xf numFmtId="1" fontId="8" fillId="0" borderId="0" xfId="0" applyNumberFormat="1" applyFont="1"/>
    <xf numFmtId="193" fontId="7" fillId="0" borderId="0" xfId="0" applyNumberFormat="1" applyFont="1" applyAlignment="1">
      <alignment horizontal="right"/>
    </xf>
    <xf numFmtId="0" fontId="25" fillId="0" borderId="0" xfId="0" applyFont="1" applyAlignment="1">
      <alignment vertical="center"/>
    </xf>
    <xf numFmtId="0" fontId="6" fillId="0" borderId="4" xfId="12" applyFont="1" applyBorder="1" applyAlignment="1">
      <alignment horizontal="center" vertical="center"/>
    </xf>
    <xf numFmtId="0" fontId="6" fillId="0" borderId="0" xfId="1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4" xfId="2" applyFont="1" applyBorder="1" applyAlignment="1">
      <alignment horizontal="center"/>
    </xf>
    <xf numFmtId="191" fontId="7" fillId="0" borderId="0" xfId="12" applyNumberFormat="1" applyFont="1" applyAlignment="1">
      <alignment vertical="center"/>
    </xf>
    <xf numFmtId="1" fontId="7" fillId="0" borderId="0" xfId="12" applyNumberFormat="1" applyFont="1" applyAlignment="1">
      <alignment vertical="center"/>
    </xf>
    <xf numFmtId="188" fontId="6" fillId="0" borderId="0" xfId="13" applyNumberFormat="1" applyFont="1" applyFill="1" applyBorder="1" applyAlignment="1" applyProtection="1">
      <alignment horizontal="left" vertical="top"/>
    </xf>
    <xf numFmtId="193" fontId="6" fillId="0" borderId="0" xfId="13" applyNumberFormat="1" applyFont="1" applyFill="1" applyBorder="1" applyAlignment="1" applyProtection="1">
      <alignment horizontal="left" vertical="center"/>
    </xf>
    <xf numFmtId="188" fontId="6" fillId="0" borderId="0" xfId="13" applyNumberFormat="1" applyFont="1" applyFill="1" applyBorder="1" applyAlignment="1" applyProtection="1">
      <alignment horizontal="left" vertical="center"/>
    </xf>
    <xf numFmtId="188" fontId="7" fillId="0" borderId="0" xfId="13" applyNumberFormat="1" applyFont="1" applyFill="1" applyBorder="1" applyAlignment="1" applyProtection="1">
      <alignment horizontal="left"/>
    </xf>
    <xf numFmtId="190" fontId="6" fillId="0" borderId="0" xfId="2" applyNumberFormat="1" applyFont="1" applyAlignment="1">
      <alignment vertical="center"/>
    </xf>
    <xf numFmtId="188" fontId="7" fillId="0" borderId="3" xfId="2" applyNumberFormat="1" applyFont="1" applyBorder="1" applyAlignment="1">
      <alignment vertical="center"/>
    </xf>
    <xf numFmtId="17" fontId="7" fillId="0" borderId="0" xfId="2" quotePrefix="1" applyNumberFormat="1" applyFont="1"/>
    <xf numFmtId="190" fontId="7" fillId="0" borderId="0" xfId="2" applyNumberFormat="1" applyFont="1"/>
    <xf numFmtId="190" fontId="0" fillId="0" borderId="0" xfId="0" applyNumberFormat="1"/>
    <xf numFmtId="4" fontId="7" fillId="0" borderId="0" xfId="2" applyNumberFormat="1" applyFont="1"/>
    <xf numFmtId="4" fontId="7" fillId="0" borderId="0" xfId="0" applyNumberFormat="1" applyFont="1" applyAlignment="1">
      <alignment horizontal="right"/>
    </xf>
    <xf numFmtId="4" fontId="7" fillId="0" borderId="0" xfId="2" applyNumberFormat="1" applyFont="1" applyAlignment="1">
      <alignment horizontal="right"/>
    </xf>
    <xf numFmtId="4" fontId="0" fillId="0" borderId="0" xfId="0" applyNumberFormat="1"/>
    <xf numFmtId="193" fontId="7" fillId="0" borderId="0" xfId="8" applyNumberFormat="1" applyFont="1" applyFill="1" applyBorder="1" applyAlignment="1" applyProtection="1">
      <alignment horizontal="right"/>
    </xf>
  </cellXfs>
  <cellStyles count="17">
    <cellStyle name="Normal 2" xfId="6"/>
    <cellStyle name="เครื่องหมายจุลภาค 2" xfId="1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ปกติ" xfId="0" builtinId="0"/>
    <cellStyle name="ปกติ 2 2" xfId="2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5"/>
  <sheetViews>
    <sheetView showGridLines="0" zoomScaleNormal="100" workbookViewId="0"/>
  </sheetViews>
  <sheetFormatPr defaultRowHeight="24" customHeight="1" x14ac:dyDescent="0.55000000000000004"/>
  <cols>
    <col min="1" max="1" width="26.42578125" style="107" customWidth="1"/>
    <col min="2" max="4" width="15.7109375" style="107" customWidth="1"/>
    <col min="5" max="5" width="12.85546875" style="107" customWidth="1"/>
    <col min="6" max="8" width="16.85546875" style="107" customWidth="1"/>
    <col min="9" max="9" width="14.140625" style="107" bestFit="1" customWidth="1"/>
    <col min="10" max="12" width="14.7109375" style="107" customWidth="1"/>
    <col min="13" max="13" width="30.5703125" style="107" customWidth="1"/>
    <col min="14" max="14" width="11.28515625" style="107" customWidth="1"/>
    <col min="15" max="15" width="13.140625" style="107" customWidth="1"/>
    <col min="16" max="19" width="9.140625" style="107"/>
    <col min="20" max="20" width="33.5703125" style="100" customWidth="1"/>
    <col min="21" max="23" width="17.140625" style="100" customWidth="1"/>
    <col min="24" max="16384" width="9.140625" style="107"/>
  </cols>
  <sheetData>
    <row r="1" spans="1:26" ht="37.5" customHeight="1" x14ac:dyDescent="0.55000000000000004">
      <c r="A1" s="62" t="s">
        <v>53</v>
      </c>
      <c r="B1" s="100"/>
      <c r="C1" s="100"/>
      <c r="D1" s="100"/>
      <c r="T1" s="107"/>
      <c r="U1" s="107"/>
      <c r="V1" s="107"/>
      <c r="W1" s="107"/>
    </row>
    <row r="2" spans="1:26" s="106" customFormat="1" ht="2.25" customHeight="1" x14ac:dyDescent="0.55000000000000004">
      <c r="A2" s="62"/>
      <c r="B2" s="62"/>
      <c r="C2" s="62"/>
      <c r="D2" s="62"/>
    </row>
    <row r="3" spans="1:26" s="106" customFormat="1" ht="13.5" customHeight="1" x14ac:dyDescent="0.55000000000000004">
      <c r="A3" s="117"/>
      <c r="B3" s="117"/>
      <c r="C3" s="117"/>
      <c r="D3" s="117"/>
    </row>
    <row r="4" spans="1:26" s="106" customFormat="1" ht="32.25" customHeight="1" x14ac:dyDescent="0.55000000000000004">
      <c r="A4" s="130" t="s">
        <v>52</v>
      </c>
      <c r="B4" s="129" t="s">
        <v>0</v>
      </c>
      <c r="C4" s="129" t="s">
        <v>30</v>
      </c>
      <c r="D4" s="129" t="s">
        <v>29</v>
      </c>
      <c r="J4" s="131"/>
      <c r="K4" s="131"/>
      <c r="L4" s="131"/>
    </row>
    <row r="5" spans="1:26" s="106" customFormat="1" ht="27.75" customHeight="1" x14ac:dyDescent="0.55000000000000004">
      <c r="A5" s="62"/>
      <c r="B5" s="62"/>
      <c r="C5" s="118" t="s">
        <v>28</v>
      </c>
      <c r="D5" s="62"/>
      <c r="J5" s="131"/>
      <c r="K5" s="131"/>
      <c r="L5" s="114"/>
      <c r="M5" s="103"/>
      <c r="P5" s="103"/>
      <c r="S5" s="103"/>
      <c r="V5" s="103"/>
      <c r="Y5" s="103"/>
    </row>
    <row r="6" spans="1:26" s="77" customFormat="1" ht="21" customHeight="1" x14ac:dyDescent="0.55000000000000004">
      <c r="A6" s="9" t="s">
        <v>51</v>
      </c>
      <c r="B6" s="128">
        <v>2057188</v>
      </c>
      <c r="C6" s="128">
        <v>992654</v>
      </c>
      <c r="D6" s="128">
        <v>1064534</v>
      </c>
      <c r="E6" s="106"/>
      <c r="F6" s="106"/>
      <c r="G6" s="106"/>
      <c r="H6" s="106"/>
      <c r="I6" s="106"/>
      <c r="J6" s="131"/>
      <c r="K6" s="131"/>
      <c r="L6" s="127"/>
      <c r="M6" s="103"/>
      <c r="P6" s="103"/>
      <c r="S6" s="103"/>
      <c r="V6" s="103"/>
      <c r="Y6" s="103"/>
    </row>
    <row r="7" spans="1:26" s="75" customFormat="1" ht="21" customHeight="1" x14ac:dyDescent="0.55000000000000004">
      <c r="A7" s="8" t="s">
        <v>50</v>
      </c>
      <c r="B7" s="125">
        <v>1243399</v>
      </c>
      <c r="C7" s="125">
        <v>699322</v>
      </c>
      <c r="D7" s="125">
        <v>544077</v>
      </c>
      <c r="E7" s="106"/>
      <c r="F7" s="106"/>
      <c r="G7" s="106"/>
      <c r="H7" s="106"/>
      <c r="I7" s="106"/>
      <c r="J7" s="131"/>
      <c r="K7" s="131"/>
      <c r="L7" s="22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</row>
    <row r="8" spans="1:26" s="75" customFormat="1" ht="21" customHeight="1" x14ac:dyDescent="0.55000000000000004">
      <c r="A8" s="8" t="s">
        <v>49</v>
      </c>
      <c r="B8" s="125">
        <v>1195093</v>
      </c>
      <c r="C8" s="125">
        <v>666541</v>
      </c>
      <c r="D8" s="123">
        <v>528552</v>
      </c>
      <c r="E8" s="106"/>
      <c r="F8" s="106"/>
      <c r="G8" s="106"/>
      <c r="H8" s="106"/>
      <c r="I8" s="106"/>
      <c r="J8" s="131"/>
      <c r="K8" s="131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  <row r="9" spans="1:26" s="75" customFormat="1" ht="21" customHeight="1" x14ac:dyDescent="0.55000000000000004">
      <c r="A9" s="8" t="s">
        <v>48</v>
      </c>
      <c r="B9" s="125">
        <v>1173778</v>
      </c>
      <c r="C9" s="125">
        <v>656499</v>
      </c>
      <c r="D9" s="123">
        <v>517279</v>
      </c>
      <c r="E9" s="106"/>
      <c r="F9" s="106"/>
      <c r="G9" s="106"/>
      <c r="H9" s="106"/>
      <c r="I9" s="106"/>
      <c r="J9" s="131"/>
      <c r="K9" s="131"/>
      <c r="L9" s="22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s="75" customFormat="1" ht="21" customHeight="1" x14ac:dyDescent="0.55000000000000004">
      <c r="A10" s="8" t="s">
        <v>47</v>
      </c>
      <c r="B10" s="125">
        <v>21315</v>
      </c>
      <c r="C10" s="125">
        <v>10042</v>
      </c>
      <c r="D10" s="123">
        <v>11273</v>
      </c>
      <c r="E10" s="106"/>
      <c r="F10" s="106"/>
      <c r="G10" s="106"/>
      <c r="H10" s="106"/>
      <c r="I10" s="106"/>
      <c r="J10" s="131"/>
      <c r="K10" s="131"/>
      <c r="L10" s="22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</row>
    <row r="11" spans="1:26" s="75" customFormat="1" ht="21" customHeight="1" x14ac:dyDescent="0.55000000000000004">
      <c r="A11" s="8" t="s">
        <v>46</v>
      </c>
      <c r="B11" s="123">
        <v>48306</v>
      </c>
      <c r="C11" s="123">
        <v>32781</v>
      </c>
      <c r="D11" s="122">
        <v>15525</v>
      </c>
      <c r="E11" s="106"/>
      <c r="F11" s="106"/>
      <c r="G11" s="219"/>
      <c r="H11" s="204"/>
      <c r="I11" s="204"/>
      <c r="J11" s="204"/>
      <c r="K11" s="131"/>
      <c r="L11" s="22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  <row r="12" spans="1:26" s="75" customFormat="1" ht="21" customHeight="1" x14ac:dyDescent="0.55000000000000004">
      <c r="A12" s="8" t="s">
        <v>45</v>
      </c>
      <c r="B12" s="119">
        <v>813789</v>
      </c>
      <c r="C12" s="119">
        <v>293332</v>
      </c>
      <c r="D12" s="119">
        <v>520457</v>
      </c>
      <c r="E12" s="103"/>
      <c r="F12" s="110"/>
      <c r="G12" s="110"/>
      <c r="H12" s="204"/>
      <c r="I12" s="207"/>
      <c r="J12" s="205"/>
      <c r="K12" s="22"/>
      <c r="L12" s="22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spans="1:26" s="75" customFormat="1" ht="21" customHeight="1" x14ac:dyDescent="0.55000000000000004">
      <c r="A13" s="8" t="s">
        <v>44</v>
      </c>
      <c r="B13" s="119">
        <v>237161</v>
      </c>
      <c r="C13" s="119">
        <v>17999</v>
      </c>
      <c r="D13" s="119">
        <v>219162</v>
      </c>
      <c r="E13" s="103"/>
      <c r="F13" s="121"/>
      <c r="G13" s="110"/>
      <c r="H13" s="110"/>
      <c r="I13" s="120"/>
      <c r="J13" s="20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</row>
    <row r="14" spans="1:26" s="77" customFormat="1" ht="21" customHeight="1" x14ac:dyDescent="0.55000000000000004">
      <c r="A14" s="8" t="s">
        <v>43</v>
      </c>
      <c r="B14" s="119">
        <v>169990</v>
      </c>
      <c r="C14" s="119">
        <v>77439</v>
      </c>
      <c r="D14" s="119">
        <v>92551</v>
      </c>
      <c r="E14" s="103"/>
      <c r="F14" s="110"/>
      <c r="G14" s="121"/>
      <c r="H14" s="110"/>
      <c r="I14" s="120"/>
      <c r="J14" s="208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s="75" customFormat="1" ht="21" customHeight="1" x14ac:dyDescent="0.55000000000000004">
      <c r="A15" s="8" t="s">
        <v>42</v>
      </c>
      <c r="B15" s="119">
        <v>406638</v>
      </c>
      <c r="C15" s="119">
        <v>197894</v>
      </c>
      <c r="D15" s="119">
        <v>208744</v>
      </c>
      <c r="E15" s="215"/>
      <c r="F15" s="215"/>
      <c r="G15" s="215"/>
      <c r="H15" s="110"/>
      <c r="I15" s="110"/>
      <c r="J15" s="20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s="75" customFormat="1" ht="11.25" customHeight="1" x14ac:dyDescent="0.55000000000000004">
      <c r="A16" s="9"/>
      <c r="B16" s="9"/>
      <c r="C16" s="9"/>
      <c r="D16" s="9"/>
      <c r="E16" s="103"/>
      <c r="F16" s="110"/>
      <c r="G16" s="121"/>
      <c r="H16" s="110"/>
      <c r="I16" s="209"/>
      <c r="J16" s="20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</row>
    <row r="17" spans="1:26" ht="23.25" customHeight="1" x14ac:dyDescent="0.55000000000000004">
      <c r="A17" s="62"/>
      <c r="B17" s="62"/>
      <c r="C17" s="118" t="s">
        <v>24</v>
      </c>
      <c r="D17" s="62"/>
      <c r="E17" s="211"/>
      <c r="F17" s="211"/>
      <c r="G17" s="211"/>
      <c r="K17" s="22"/>
      <c r="L17" s="22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26" s="106" customFormat="1" ht="20.25" customHeight="1" x14ac:dyDescent="0.55000000000000004">
      <c r="A18" s="117"/>
      <c r="B18" s="62"/>
      <c r="C18" s="62"/>
      <c r="D18" s="62"/>
      <c r="E18" s="212"/>
      <c r="F18" s="212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</row>
    <row r="19" spans="1:26" s="77" customFormat="1" ht="20.25" customHeight="1" x14ac:dyDescent="0.55000000000000004">
      <c r="A19" s="9" t="s">
        <v>51</v>
      </c>
      <c r="B19" s="115">
        <v>100</v>
      </c>
      <c r="C19" s="115">
        <v>100</v>
      </c>
      <c r="D19" s="115">
        <v>100</v>
      </c>
      <c r="E19" s="212"/>
      <c r="F19" s="212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</row>
    <row r="20" spans="1:26" s="75" customFormat="1" ht="20.25" customHeight="1" x14ac:dyDescent="0.55000000000000004">
      <c r="A20" s="8" t="s">
        <v>50</v>
      </c>
      <c r="B20" s="113">
        <f t="shared" ref="B20:D21" si="0">B7*100/B$6</f>
        <v>60.441680585342709</v>
      </c>
      <c r="C20" s="113">
        <f t="shared" si="0"/>
        <v>70.449723670080417</v>
      </c>
      <c r="D20" s="113">
        <f t="shared" si="0"/>
        <v>51.109405617857206</v>
      </c>
      <c r="E20" s="212"/>
      <c r="F20" s="212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</row>
    <row r="21" spans="1:26" s="75" customFormat="1" ht="20.25" customHeight="1" x14ac:dyDescent="0.55000000000000004">
      <c r="A21" s="8" t="s">
        <v>49</v>
      </c>
      <c r="B21" s="113">
        <f t="shared" si="0"/>
        <v>58.093523781005914</v>
      </c>
      <c r="C21" s="113">
        <f t="shared" si="0"/>
        <v>67.147364539910185</v>
      </c>
      <c r="D21" s="113">
        <f t="shared" si="0"/>
        <v>49.651021010132133</v>
      </c>
      <c r="E21" s="212"/>
      <c r="F21" s="212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</row>
    <row r="22" spans="1:26" s="75" customFormat="1" ht="20.25" customHeight="1" x14ac:dyDescent="0.55000000000000004">
      <c r="A22" s="8" t="s">
        <v>48</v>
      </c>
      <c r="B22" s="113">
        <f>B9*100/B$6</f>
        <v>57.057400684818305</v>
      </c>
      <c r="C22" s="113">
        <f>C9*100/C$6</f>
        <v>66.135733095318201</v>
      </c>
      <c r="D22" s="113">
        <f t="shared" ref="D22:D28" si="1">D9*100/D$6</f>
        <v>48.592059999962423</v>
      </c>
      <c r="E22" s="213"/>
      <c r="F22" s="213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</row>
    <row r="23" spans="1:26" s="75" customFormat="1" ht="20.25" customHeight="1" x14ac:dyDescent="0.55000000000000004">
      <c r="A23" s="8" t="s">
        <v>47</v>
      </c>
      <c r="B23" s="113">
        <f t="shared" ref="B23:B28" si="2">B10*100/B$6</f>
        <v>1.0361230961876113</v>
      </c>
      <c r="C23" s="113">
        <f t="shared" ref="C23:C27" si="3">C10*100/C$6</f>
        <v>1.0116314445919727</v>
      </c>
      <c r="D23" s="113">
        <f t="shared" si="1"/>
        <v>1.058961010169708</v>
      </c>
      <c r="E23" s="214"/>
      <c r="F23" s="214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</row>
    <row r="24" spans="1:26" s="75" customFormat="1" ht="20.25" customHeight="1" x14ac:dyDescent="0.55000000000000004">
      <c r="A24" s="8" t="s">
        <v>46</v>
      </c>
      <c r="B24" s="113">
        <f t="shared" si="2"/>
        <v>2.3481568043367935</v>
      </c>
      <c r="C24" s="113">
        <f t="shared" si="3"/>
        <v>3.3023591301702306</v>
      </c>
      <c r="D24" s="113">
        <f>D11*100/D$6-0.03</f>
        <v>1.4283846077250704</v>
      </c>
      <c r="E24" s="214"/>
      <c r="F24" s="214"/>
      <c r="G24" s="214"/>
      <c r="H24" s="110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</row>
    <row r="25" spans="1:26" s="75" customFormat="1" ht="20.25" customHeight="1" x14ac:dyDescent="0.55000000000000004">
      <c r="A25" s="8" t="s">
        <v>45</v>
      </c>
      <c r="B25" s="113">
        <f t="shared" si="2"/>
        <v>39.558319414657291</v>
      </c>
      <c r="C25" s="113">
        <f t="shared" si="3"/>
        <v>29.550276329919591</v>
      </c>
      <c r="D25" s="113">
        <f t="shared" si="1"/>
        <v>48.890594382142794</v>
      </c>
      <c r="E25" s="214"/>
      <c r="F25" s="214"/>
      <c r="G25" s="214"/>
      <c r="H25" s="110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</row>
    <row r="26" spans="1:26" s="75" customFormat="1" ht="20.25" customHeight="1" x14ac:dyDescent="0.55000000000000004">
      <c r="A26" s="8" t="s">
        <v>44</v>
      </c>
      <c r="B26" s="113">
        <f t="shared" si="2"/>
        <v>11.528406737741033</v>
      </c>
      <c r="C26" s="113">
        <f t="shared" si="3"/>
        <v>1.8132199134844569</v>
      </c>
      <c r="D26" s="113">
        <f t="shared" si="1"/>
        <v>20.587599832414934</v>
      </c>
      <c r="E26" s="214"/>
      <c r="F26" s="214"/>
      <c r="G26" s="214"/>
      <c r="H26" s="110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</row>
    <row r="27" spans="1:26" s="75" customFormat="1" ht="20.25" customHeight="1" x14ac:dyDescent="0.55000000000000004">
      <c r="A27" s="8" t="s">
        <v>43</v>
      </c>
      <c r="B27" s="113">
        <f t="shared" si="2"/>
        <v>8.2632214459738247</v>
      </c>
      <c r="C27" s="113">
        <f t="shared" si="3"/>
        <v>7.801207671555245</v>
      </c>
      <c r="D27" s="113">
        <f t="shared" si="1"/>
        <v>8.694038894013719</v>
      </c>
      <c r="E27" s="85"/>
      <c r="F27" s="210"/>
      <c r="G27" s="210"/>
      <c r="H27" s="110"/>
      <c r="I27" s="114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</row>
    <row r="28" spans="1:26" s="75" customFormat="1" ht="20.25" customHeight="1" x14ac:dyDescent="0.55000000000000004">
      <c r="A28" s="8" t="s">
        <v>42</v>
      </c>
      <c r="B28" s="113">
        <f t="shared" si="2"/>
        <v>19.766691230942431</v>
      </c>
      <c r="C28" s="113">
        <f>C15*100/C$6+0.03</f>
        <v>19.965848744879889</v>
      </c>
      <c r="D28" s="113">
        <f t="shared" si="1"/>
        <v>19.608955655714144</v>
      </c>
      <c r="E28" s="85"/>
      <c r="F28" s="210"/>
      <c r="G28" s="210"/>
      <c r="H28" s="110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</row>
    <row r="29" spans="1:26" s="75" customFormat="1" ht="20.25" customHeight="1" x14ac:dyDescent="0.55000000000000004">
      <c r="A29" s="112"/>
      <c r="B29" s="111"/>
      <c r="C29" s="111"/>
      <c r="D29" s="111"/>
      <c r="E29" s="204"/>
      <c r="F29" s="204"/>
      <c r="G29" s="204"/>
      <c r="H29" s="110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</row>
    <row r="30" spans="1:26" s="75" customFormat="1" ht="20.25" customHeight="1" x14ac:dyDescent="0.5">
      <c r="A30" s="102"/>
      <c r="B30" s="107"/>
      <c r="C30" s="107"/>
      <c r="D30" s="107"/>
      <c r="F30" s="110"/>
      <c r="G30" s="110"/>
      <c r="H30" s="110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</row>
    <row r="31" spans="1:26" s="75" customFormat="1" ht="24" customHeight="1" x14ac:dyDescent="0.5">
      <c r="A31" s="102"/>
      <c r="B31" s="107"/>
      <c r="C31" s="107"/>
      <c r="D31" s="107"/>
      <c r="E31" s="107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</row>
    <row r="36" spans="2:23" ht="24" customHeight="1" x14ac:dyDescent="0.55000000000000004">
      <c r="S36" s="100"/>
      <c r="W36" s="107"/>
    </row>
    <row r="47" spans="2:23" ht="24" customHeight="1" x14ac:dyDescent="0.55000000000000004">
      <c r="B47" s="109"/>
      <c r="D47" s="109"/>
      <c r="U47" s="108"/>
      <c r="W47" s="108"/>
    </row>
    <row r="48" spans="2:23" ht="24" customHeight="1" x14ac:dyDescent="0.55000000000000004">
      <c r="B48" s="109"/>
      <c r="D48" s="109"/>
      <c r="U48" s="108"/>
      <c r="W48" s="108"/>
    </row>
    <row r="49" spans="2:23" ht="24" customHeight="1" x14ac:dyDescent="0.55000000000000004">
      <c r="B49" s="109"/>
      <c r="D49" s="109"/>
      <c r="U49" s="108"/>
      <c r="W49" s="108"/>
    </row>
    <row r="50" spans="2:23" ht="24" customHeight="1" x14ac:dyDescent="0.55000000000000004">
      <c r="B50" s="109"/>
      <c r="D50" s="109"/>
      <c r="U50" s="108"/>
      <c r="W50" s="108"/>
    </row>
    <row r="51" spans="2:23" ht="24" customHeight="1" x14ac:dyDescent="0.55000000000000004">
      <c r="B51" s="109"/>
      <c r="D51" s="109"/>
      <c r="U51" s="108"/>
      <c r="W51" s="108"/>
    </row>
    <row r="52" spans="2:23" ht="24" customHeight="1" x14ac:dyDescent="0.55000000000000004">
      <c r="B52" s="109"/>
      <c r="D52" s="109"/>
      <c r="U52" s="108"/>
      <c r="W52" s="108"/>
    </row>
    <row r="54" spans="2:23" ht="24" customHeight="1" x14ac:dyDescent="0.55000000000000004">
      <c r="B54" s="109"/>
      <c r="D54" s="109"/>
      <c r="U54" s="108"/>
      <c r="W54" s="108"/>
    </row>
    <row r="55" spans="2:23" ht="24" customHeight="1" x14ac:dyDescent="0.55000000000000004">
      <c r="B55" s="109"/>
      <c r="D55" s="109"/>
      <c r="U55" s="108"/>
      <c r="W55" s="108"/>
    </row>
    <row r="56" spans="2:23" ht="24" customHeight="1" x14ac:dyDescent="0.55000000000000004">
      <c r="B56" s="109"/>
      <c r="D56" s="109"/>
      <c r="U56" s="108"/>
      <c r="W56" s="108"/>
    </row>
    <row r="57" spans="2:23" ht="24" customHeight="1" x14ac:dyDescent="0.55000000000000004">
      <c r="B57" s="109"/>
      <c r="D57" s="109"/>
      <c r="U57" s="108"/>
      <c r="W57" s="108"/>
    </row>
    <row r="58" spans="2:23" ht="24" customHeight="1" x14ac:dyDescent="0.55000000000000004">
      <c r="B58" s="109"/>
      <c r="D58" s="109"/>
      <c r="U58" s="108"/>
      <c r="W58" s="108"/>
    </row>
    <row r="74" spans="2:23" ht="24" customHeight="1" x14ac:dyDescent="0.55000000000000004">
      <c r="B74" s="109"/>
      <c r="D74" s="109"/>
      <c r="U74" s="108"/>
      <c r="W74" s="108"/>
    </row>
    <row r="75" spans="2:23" ht="24" customHeight="1" x14ac:dyDescent="0.55000000000000004">
      <c r="B75" s="109"/>
      <c r="D75" s="109"/>
      <c r="U75" s="108"/>
      <c r="W75" s="108"/>
    </row>
    <row r="76" spans="2:23" ht="24" customHeight="1" x14ac:dyDescent="0.55000000000000004">
      <c r="B76" s="109"/>
      <c r="D76" s="109"/>
      <c r="U76" s="108"/>
      <c r="W76" s="108"/>
    </row>
    <row r="78" spans="2:23" ht="24" customHeight="1" x14ac:dyDescent="0.55000000000000004">
      <c r="B78" s="109"/>
      <c r="D78" s="109"/>
      <c r="U78" s="108"/>
      <c r="W78" s="108"/>
    </row>
    <row r="79" spans="2:23" ht="24" customHeight="1" x14ac:dyDescent="0.55000000000000004">
      <c r="B79" s="109"/>
      <c r="U79" s="108"/>
    </row>
    <row r="80" spans="2:23" ht="24" customHeight="1" x14ac:dyDescent="0.55000000000000004">
      <c r="B80" s="109"/>
      <c r="D80" s="109"/>
      <c r="U80" s="108"/>
      <c r="W80" s="108"/>
    </row>
    <row r="81" spans="2:23" ht="24" customHeight="1" x14ac:dyDescent="0.55000000000000004">
      <c r="B81" s="109"/>
      <c r="D81" s="109"/>
      <c r="U81" s="108"/>
      <c r="W81" s="108"/>
    </row>
    <row r="83" spans="2:23" ht="24" customHeight="1" x14ac:dyDescent="0.55000000000000004">
      <c r="B83" s="109"/>
      <c r="D83" s="109"/>
      <c r="U83" s="108"/>
      <c r="W83" s="108"/>
    </row>
    <row r="85" spans="2:23" ht="24" customHeight="1" x14ac:dyDescent="0.55000000000000004">
      <c r="B85" s="109"/>
      <c r="D85" s="109"/>
      <c r="U85" s="108"/>
      <c r="W85" s="108"/>
    </row>
    <row r="87" spans="2:23" ht="24" customHeight="1" x14ac:dyDescent="0.55000000000000004">
      <c r="B87" s="109"/>
      <c r="D87" s="109"/>
      <c r="U87" s="108"/>
      <c r="W87" s="108"/>
    </row>
    <row r="100" spans="2:23" ht="24" customHeight="1" x14ac:dyDescent="0.55000000000000004">
      <c r="B100" s="109"/>
      <c r="D100" s="109"/>
      <c r="U100" s="108"/>
      <c r="W100" s="108"/>
    </row>
    <row r="101" spans="2:23" ht="24" customHeight="1" x14ac:dyDescent="0.55000000000000004">
      <c r="B101" s="109"/>
      <c r="D101" s="109"/>
      <c r="U101" s="108"/>
      <c r="W101" s="108"/>
    </row>
    <row r="104" spans="2:23" ht="24" customHeight="1" x14ac:dyDescent="0.55000000000000004">
      <c r="B104" s="109"/>
      <c r="D104" s="109"/>
      <c r="U104" s="108"/>
      <c r="W104" s="108"/>
    </row>
    <row r="106" spans="2:23" ht="24" customHeight="1" x14ac:dyDescent="0.55000000000000004">
      <c r="B106" s="109"/>
      <c r="D106" s="109"/>
      <c r="U106" s="108"/>
      <c r="W106" s="108"/>
    </row>
    <row r="108" spans="2:23" ht="24" customHeight="1" x14ac:dyDescent="0.55000000000000004">
      <c r="B108" s="109"/>
      <c r="D108" s="109"/>
      <c r="U108" s="108"/>
      <c r="W108" s="108"/>
    </row>
    <row r="109" spans="2:23" ht="24" customHeight="1" x14ac:dyDescent="0.55000000000000004">
      <c r="B109" s="109"/>
      <c r="D109" s="109"/>
      <c r="U109" s="108"/>
      <c r="W109" s="108"/>
    </row>
    <row r="110" spans="2:23" ht="24" customHeight="1" x14ac:dyDescent="0.55000000000000004">
      <c r="B110" s="109"/>
      <c r="D110" s="109"/>
      <c r="U110" s="108"/>
      <c r="W110" s="108"/>
    </row>
    <row r="111" spans="2:23" ht="24" customHeight="1" x14ac:dyDescent="0.55000000000000004">
      <c r="B111" s="109"/>
      <c r="D111" s="109"/>
      <c r="U111" s="108"/>
      <c r="W111" s="108"/>
    </row>
    <row r="112" spans="2:23" ht="24" customHeight="1" x14ac:dyDescent="0.55000000000000004">
      <c r="B112" s="109"/>
      <c r="D112" s="109"/>
      <c r="U112" s="108"/>
      <c r="W112" s="108"/>
    </row>
    <row r="114" spans="2:23" ht="24" customHeight="1" x14ac:dyDescent="0.55000000000000004">
      <c r="B114" s="109"/>
      <c r="D114" s="109"/>
      <c r="U114" s="108"/>
      <c r="W114" s="108"/>
    </row>
    <row r="115" spans="2:23" ht="24" customHeight="1" x14ac:dyDescent="0.55000000000000004">
      <c r="B115" s="109"/>
      <c r="D115" s="109"/>
      <c r="U115" s="108"/>
      <c r="W115" s="108"/>
    </row>
    <row r="116" spans="2:23" ht="24" customHeight="1" x14ac:dyDescent="0.55000000000000004">
      <c r="B116" s="109"/>
      <c r="D116" s="109"/>
      <c r="U116" s="108"/>
      <c r="W116" s="108"/>
    </row>
    <row r="117" spans="2:23" ht="24" customHeight="1" x14ac:dyDescent="0.55000000000000004">
      <c r="B117" s="109"/>
      <c r="D117" s="109"/>
      <c r="U117" s="108"/>
      <c r="W117" s="108"/>
    </row>
    <row r="118" spans="2:23" ht="24" customHeight="1" x14ac:dyDescent="0.55000000000000004">
      <c r="B118" s="109"/>
      <c r="D118" s="109"/>
      <c r="U118" s="108"/>
      <c r="W118" s="108"/>
    </row>
    <row r="136" spans="2:23" ht="24" customHeight="1" x14ac:dyDescent="0.55000000000000004">
      <c r="B136" s="109"/>
      <c r="D136" s="109"/>
      <c r="U136" s="108"/>
      <c r="W136" s="108"/>
    </row>
    <row r="137" spans="2:23" ht="24" customHeight="1" x14ac:dyDescent="0.55000000000000004">
      <c r="B137" s="109"/>
      <c r="D137" s="109"/>
      <c r="U137" s="108"/>
      <c r="W137" s="108"/>
    </row>
    <row r="138" spans="2:23" ht="24" customHeight="1" x14ac:dyDescent="0.55000000000000004">
      <c r="B138" s="109"/>
      <c r="D138" s="109"/>
      <c r="U138" s="108"/>
      <c r="W138" s="108"/>
    </row>
    <row r="139" spans="2:23" ht="24" customHeight="1" x14ac:dyDescent="0.55000000000000004">
      <c r="B139" s="109"/>
      <c r="D139" s="109"/>
      <c r="U139" s="108"/>
      <c r="W139" s="108"/>
    </row>
    <row r="140" spans="2:23" ht="24" customHeight="1" x14ac:dyDescent="0.55000000000000004">
      <c r="B140" s="109"/>
      <c r="D140" s="109"/>
      <c r="U140" s="108"/>
      <c r="W140" s="108"/>
    </row>
    <row r="141" spans="2:23" ht="24" customHeight="1" x14ac:dyDescent="0.55000000000000004">
      <c r="B141" s="109"/>
      <c r="D141" s="109"/>
      <c r="U141" s="108"/>
      <c r="W141" s="108"/>
    </row>
    <row r="162" spans="2:23" ht="24" customHeight="1" x14ac:dyDescent="0.55000000000000004">
      <c r="B162" s="109"/>
      <c r="D162" s="109"/>
      <c r="U162" s="108"/>
      <c r="W162" s="108"/>
    </row>
    <row r="163" spans="2:23" ht="24" customHeight="1" x14ac:dyDescent="0.55000000000000004">
      <c r="B163" s="109"/>
      <c r="D163" s="109"/>
      <c r="U163" s="108"/>
      <c r="W163" s="108"/>
    </row>
    <row r="165" spans="2:23" ht="24" customHeight="1" x14ac:dyDescent="0.55000000000000004">
      <c r="B165" s="109"/>
      <c r="D165" s="109"/>
      <c r="U165" s="108"/>
      <c r="W165" s="108"/>
    </row>
    <row r="166" spans="2:23" ht="24" customHeight="1" x14ac:dyDescent="0.55000000000000004">
      <c r="B166" s="109"/>
      <c r="D166" s="109"/>
      <c r="U166" s="108"/>
      <c r="W166" s="108"/>
    </row>
    <row r="167" spans="2:23" ht="24" customHeight="1" x14ac:dyDescent="0.55000000000000004">
      <c r="B167" s="109"/>
      <c r="D167" s="109"/>
      <c r="U167" s="108"/>
      <c r="W167" s="108"/>
    </row>
    <row r="168" spans="2:23" ht="24" customHeight="1" x14ac:dyDescent="0.55000000000000004">
      <c r="B168" s="109"/>
      <c r="D168" s="109"/>
      <c r="U168" s="108"/>
      <c r="W168" s="108"/>
    </row>
    <row r="169" spans="2:23" ht="24" customHeight="1" x14ac:dyDescent="0.55000000000000004">
      <c r="B169" s="109"/>
      <c r="D169" s="109"/>
      <c r="U169" s="108"/>
      <c r="W169" s="108"/>
    </row>
    <row r="170" spans="2:23" ht="24" customHeight="1" x14ac:dyDescent="0.55000000000000004">
      <c r="B170" s="109"/>
      <c r="D170" s="109"/>
      <c r="U170" s="108"/>
      <c r="W170" s="108"/>
    </row>
    <row r="183" spans="2:23" ht="24" customHeight="1" x14ac:dyDescent="0.55000000000000004">
      <c r="B183" s="109"/>
      <c r="C183" s="109"/>
      <c r="D183" s="109"/>
      <c r="U183" s="108"/>
      <c r="V183" s="108"/>
      <c r="W183" s="108"/>
    </row>
    <row r="184" spans="2:23" ht="24" customHeight="1" x14ac:dyDescent="0.55000000000000004">
      <c r="B184" s="109"/>
      <c r="C184" s="109"/>
      <c r="D184" s="109"/>
      <c r="U184" s="108"/>
      <c r="V184" s="108"/>
      <c r="W184" s="108"/>
    </row>
    <row r="185" spans="2:23" ht="24" customHeight="1" x14ac:dyDescent="0.55000000000000004">
      <c r="B185" s="109"/>
      <c r="C185" s="109"/>
      <c r="D185" s="109"/>
      <c r="U185" s="108"/>
      <c r="V185" s="108"/>
      <c r="W185" s="108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36"/>
  <sheetViews>
    <sheetView tabSelected="1" zoomScale="110" zoomScaleNormal="110" workbookViewId="0"/>
  </sheetViews>
  <sheetFormatPr defaultColWidth="11.28515625" defaultRowHeight="8.25" customHeight="1" x14ac:dyDescent="0.5"/>
  <cols>
    <col min="1" max="1" width="25.28515625" style="133" customWidth="1"/>
    <col min="2" max="4" width="20.140625" style="132" customWidth="1"/>
    <col min="5" max="5" width="11.28515625" style="132" customWidth="1"/>
    <col min="6" max="6" width="15.28515625" style="132" customWidth="1"/>
    <col min="7" max="7" width="20.28515625" style="132" customWidth="1"/>
    <col min="8" max="8" width="12.42578125" style="132" customWidth="1"/>
    <col min="9" max="9" width="11" style="132" customWidth="1"/>
    <col min="10" max="10" width="12.42578125" style="132" customWidth="1"/>
    <col min="11" max="11" width="12.42578125" style="132" bestFit="1" customWidth="1"/>
    <col min="12" max="12" width="14.28515625" style="132" bestFit="1" customWidth="1"/>
    <col min="13" max="13" width="12.5703125" style="132" bestFit="1" customWidth="1"/>
    <col min="14" max="14" width="12.7109375" style="132" bestFit="1" customWidth="1"/>
    <col min="15" max="17" width="13.42578125" style="132" customWidth="1"/>
    <col min="18" max="16384" width="11.28515625" style="132"/>
  </cols>
  <sheetData>
    <row r="1" spans="1:17" s="157" customFormat="1" ht="31.5" customHeight="1" x14ac:dyDescent="0.55000000000000004">
      <c r="A1" s="157" t="s">
        <v>55</v>
      </c>
      <c r="B1" s="158"/>
      <c r="C1" s="158"/>
      <c r="D1" s="158"/>
      <c r="K1" s="132"/>
      <c r="L1" s="132"/>
      <c r="M1" s="132"/>
    </row>
    <row r="3" spans="1:17" s="133" customFormat="1" ht="30" customHeight="1" x14ac:dyDescent="0.55000000000000004">
      <c r="A3" s="156" t="s">
        <v>31</v>
      </c>
      <c r="B3" s="155" t="s">
        <v>0</v>
      </c>
      <c r="C3" s="155" t="s">
        <v>30</v>
      </c>
      <c r="D3" s="155" t="s">
        <v>29</v>
      </c>
      <c r="O3" s="154"/>
      <c r="P3" s="154"/>
      <c r="Q3" s="154"/>
    </row>
    <row r="4" spans="1:17" s="133" customFormat="1" ht="24" customHeight="1" x14ac:dyDescent="0.5">
      <c r="B4" s="220" t="s">
        <v>28</v>
      </c>
      <c r="C4" s="220"/>
      <c r="D4" s="220"/>
    </row>
    <row r="5" spans="1:17" ht="21" customHeight="1" x14ac:dyDescent="0.5">
      <c r="A5" s="142" t="s">
        <v>3</v>
      </c>
      <c r="B5" s="153">
        <v>2057188</v>
      </c>
      <c r="C5" s="153">
        <v>992654</v>
      </c>
      <c r="D5" s="153">
        <v>1064534</v>
      </c>
      <c r="G5" s="120"/>
      <c r="H5" s="120"/>
      <c r="K5" s="226"/>
      <c r="L5" s="226"/>
      <c r="M5" s="226"/>
    </row>
    <row r="6" spans="1:17" ht="3.75" customHeight="1" x14ac:dyDescent="0.5">
      <c r="A6" s="142"/>
      <c r="B6" s="152"/>
      <c r="C6" s="152"/>
      <c r="D6" s="149"/>
      <c r="H6" s="120"/>
    </row>
    <row r="7" spans="1:17" ht="21" customHeight="1" x14ac:dyDescent="0.5">
      <c r="A7" s="151" t="s">
        <v>23</v>
      </c>
      <c r="B7" s="149">
        <v>44698</v>
      </c>
      <c r="C7" s="149">
        <v>6129</v>
      </c>
      <c r="D7" s="149">
        <v>38569</v>
      </c>
      <c r="G7" s="120"/>
      <c r="K7" s="226"/>
      <c r="L7" s="226"/>
      <c r="M7" s="226"/>
      <c r="N7" s="227"/>
    </row>
    <row r="8" spans="1:17" ht="21" customHeight="1" x14ac:dyDescent="0.5">
      <c r="A8" s="132" t="s">
        <v>22</v>
      </c>
      <c r="B8" s="149">
        <v>571710</v>
      </c>
      <c r="C8" s="149">
        <v>250033</v>
      </c>
      <c r="D8" s="149">
        <v>321677</v>
      </c>
      <c r="G8" s="120"/>
      <c r="K8" s="226"/>
      <c r="L8" s="226"/>
      <c r="M8" s="226"/>
      <c r="N8" s="227"/>
    </row>
    <row r="9" spans="1:17" ht="21" customHeight="1" x14ac:dyDescent="0.5">
      <c r="A9" s="148" t="s">
        <v>21</v>
      </c>
      <c r="B9" s="149">
        <v>367932</v>
      </c>
      <c r="C9" s="149">
        <v>210212</v>
      </c>
      <c r="D9" s="149">
        <v>157720</v>
      </c>
      <c r="G9" s="120"/>
      <c r="K9" s="226"/>
      <c r="L9" s="226"/>
      <c r="M9" s="226"/>
      <c r="N9" s="227"/>
    </row>
    <row r="10" spans="1:17" ht="21" customHeight="1" x14ac:dyDescent="0.5">
      <c r="A10" s="148" t="s">
        <v>20</v>
      </c>
      <c r="B10" s="149">
        <v>421716</v>
      </c>
      <c r="C10" s="149">
        <v>231620</v>
      </c>
      <c r="D10" s="149">
        <v>190096</v>
      </c>
      <c r="K10" s="226"/>
      <c r="L10" s="226"/>
      <c r="M10" s="226"/>
      <c r="N10" s="227"/>
    </row>
    <row r="11" spans="1:17" ht="21" customHeight="1" x14ac:dyDescent="0.5">
      <c r="A11" s="132" t="s">
        <v>19</v>
      </c>
      <c r="B11" s="149">
        <v>398530</v>
      </c>
      <c r="C11" s="149">
        <v>179101</v>
      </c>
      <c r="D11" s="149">
        <v>219429</v>
      </c>
      <c r="K11" s="226"/>
      <c r="L11" s="226"/>
      <c r="M11" s="226"/>
      <c r="N11" s="227"/>
    </row>
    <row r="12" spans="1:17" ht="21" customHeight="1" x14ac:dyDescent="0.5">
      <c r="A12" s="148" t="s">
        <v>18</v>
      </c>
      <c r="B12" s="149">
        <v>336840</v>
      </c>
      <c r="C12" s="149">
        <v>145937</v>
      </c>
      <c r="D12" s="149">
        <v>190903</v>
      </c>
      <c r="G12" s="124"/>
      <c r="K12" s="226"/>
      <c r="L12" s="226"/>
      <c r="M12" s="226"/>
      <c r="N12" s="227"/>
    </row>
    <row r="13" spans="1:17" ht="21" customHeight="1" x14ac:dyDescent="0.5">
      <c r="A13" s="148" t="s">
        <v>17</v>
      </c>
      <c r="B13" s="149">
        <v>60699</v>
      </c>
      <c r="C13" s="149">
        <v>33164</v>
      </c>
      <c r="D13" s="149">
        <v>27535</v>
      </c>
      <c r="G13" s="120"/>
      <c r="K13" s="226"/>
      <c r="L13" s="226"/>
      <c r="M13" s="226"/>
      <c r="N13" s="227"/>
    </row>
    <row r="14" spans="1:17" ht="21" customHeight="1" x14ac:dyDescent="0.5">
      <c r="A14" s="150" t="s">
        <v>16</v>
      </c>
      <c r="B14" s="147">
        <v>991</v>
      </c>
      <c r="C14" s="147" t="s">
        <v>2</v>
      </c>
      <c r="D14" s="147">
        <v>991</v>
      </c>
      <c r="G14" s="120"/>
      <c r="K14" s="226"/>
      <c r="L14" s="226"/>
      <c r="M14" s="226"/>
      <c r="N14" s="227"/>
    </row>
    <row r="15" spans="1:17" ht="21" customHeight="1" x14ac:dyDescent="0.5">
      <c r="A15" s="132" t="s">
        <v>15</v>
      </c>
      <c r="B15" s="149">
        <v>252602</v>
      </c>
      <c r="C15" s="149">
        <v>115559</v>
      </c>
      <c r="D15" s="149">
        <v>137043</v>
      </c>
      <c r="K15" s="226"/>
      <c r="L15" s="226"/>
      <c r="M15" s="226"/>
      <c r="N15" s="227"/>
    </row>
    <row r="16" spans="1:17" ht="21" customHeight="1" x14ac:dyDescent="0.5">
      <c r="A16" s="150" t="s">
        <v>14</v>
      </c>
      <c r="B16" s="149">
        <v>157586</v>
      </c>
      <c r="C16" s="149">
        <v>66461</v>
      </c>
      <c r="D16" s="149">
        <v>91125</v>
      </c>
      <c r="K16" s="226"/>
      <c r="L16" s="226"/>
      <c r="M16" s="226"/>
      <c r="N16" s="227"/>
    </row>
    <row r="17" spans="1:17" ht="21" customHeight="1" x14ac:dyDescent="0.5">
      <c r="A17" s="150" t="s">
        <v>13</v>
      </c>
      <c r="B17" s="149">
        <v>65044</v>
      </c>
      <c r="C17" s="149">
        <v>41641</v>
      </c>
      <c r="D17" s="149">
        <v>23403</v>
      </c>
      <c r="G17" s="120"/>
      <c r="K17" s="226"/>
      <c r="L17" s="226"/>
      <c r="M17" s="226"/>
      <c r="N17" s="227"/>
    </row>
    <row r="18" spans="1:17" ht="21" customHeight="1" x14ac:dyDescent="0.5">
      <c r="A18" s="150" t="s">
        <v>12</v>
      </c>
      <c r="B18" s="149">
        <v>29972</v>
      </c>
      <c r="C18" s="149">
        <v>7457</v>
      </c>
      <c r="D18" s="149">
        <v>22515</v>
      </c>
      <c r="G18" s="120"/>
      <c r="K18" s="226"/>
      <c r="L18" s="226"/>
      <c r="M18" s="226"/>
      <c r="N18" s="227"/>
    </row>
    <row r="19" spans="1:17" ht="21" customHeight="1" x14ac:dyDescent="0.5">
      <c r="A19" s="148" t="s">
        <v>11</v>
      </c>
      <c r="B19" s="147" t="s">
        <v>54</v>
      </c>
      <c r="C19" s="147" t="s">
        <v>54</v>
      </c>
      <c r="D19" s="147" t="s">
        <v>54</v>
      </c>
      <c r="K19" s="226"/>
      <c r="L19" s="226"/>
      <c r="M19" s="226"/>
      <c r="N19" s="227"/>
    </row>
    <row r="20" spans="1:17" ht="21" customHeight="1" x14ac:dyDescent="0.5">
      <c r="A20" s="148" t="s">
        <v>10</v>
      </c>
      <c r="B20" s="147" t="s">
        <v>54</v>
      </c>
      <c r="C20" s="147" t="s">
        <v>54</v>
      </c>
      <c r="D20" s="147" t="s">
        <v>54</v>
      </c>
      <c r="H20" s="120"/>
    </row>
    <row r="21" spans="1:17" ht="21" customHeight="1" x14ac:dyDescent="0.5">
      <c r="A21" s="132"/>
      <c r="B21" s="221" t="s">
        <v>24</v>
      </c>
      <c r="C21" s="221"/>
      <c r="D21" s="221"/>
      <c r="E21" s="143"/>
      <c r="F21" s="143"/>
      <c r="G21" s="143"/>
      <c r="H21" s="120"/>
    </row>
    <row r="22" spans="1:17" s="143" customFormat="1" ht="18.75" customHeight="1" x14ac:dyDescent="0.5">
      <c r="A22" s="145" t="s">
        <v>3</v>
      </c>
      <c r="B22" s="228">
        <f>B5/$B$5*100</f>
        <v>100</v>
      </c>
      <c r="C22" s="228">
        <f>C5/$C$5*100</f>
        <v>100</v>
      </c>
      <c r="D22" s="228">
        <f>D5/$D$5*100</f>
        <v>100</v>
      </c>
      <c r="E22" s="132"/>
      <c r="F22" s="132"/>
      <c r="G22" s="132"/>
      <c r="H22" s="120"/>
      <c r="I22" s="132"/>
      <c r="J22" s="132"/>
      <c r="K22" s="132"/>
      <c r="L22" s="132"/>
      <c r="M22" s="132"/>
    </row>
    <row r="23" spans="1:17" ht="6" customHeight="1" x14ac:dyDescent="0.55000000000000004">
      <c r="A23" s="142"/>
      <c r="B23" s="229"/>
      <c r="C23" s="229"/>
      <c r="D23" s="230"/>
      <c r="E23" s="136"/>
      <c r="F23" s="136"/>
      <c r="G23" s="136"/>
      <c r="H23" s="146"/>
      <c r="K23" s="120"/>
      <c r="L23" s="120"/>
      <c r="M23" s="144"/>
    </row>
    <row r="24" spans="1:17" s="136" customFormat="1" ht="20.25" customHeight="1" x14ac:dyDescent="0.55000000000000004">
      <c r="A24" s="141" t="s">
        <v>23</v>
      </c>
      <c r="B24" s="231">
        <f>B7/$B$5*100-0.03</f>
        <v>2.1427717641751753</v>
      </c>
      <c r="C24" s="231">
        <f>C7/$C$5*100</f>
        <v>0.61743568252381997</v>
      </c>
      <c r="D24" s="231">
        <f>D7/$D$5*100</f>
        <v>3.6230876608919957</v>
      </c>
      <c r="H24" s="132"/>
      <c r="I24" s="132"/>
      <c r="J24" s="120"/>
      <c r="K24" s="59"/>
      <c r="L24" s="59"/>
      <c r="M24" s="120"/>
    </row>
    <row r="25" spans="1:17" s="136" customFormat="1" ht="20.25" customHeight="1" x14ac:dyDescent="0.55000000000000004">
      <c r="A25" s="136" t="s">
        <v>22</v>
      </c>
      <c r="B25" s="231">
        <f>B8/$B$5*100</f>
        <v>27.790848478602832</v>
      </c>
      <c r="C25" s="231">
        <f>C8/$C$5*100</f>
        <v>25.188333497875391</v>
      </c>
      <c r="D25" s="231">
        <f>D8/$D$5*100</f>
        <v>30.217635134246535</v>
      </c>
      <c r="H25" s="3"/>
      <c r="I25" s="3"/>
      <c r="J25" s="47"/>
      <c r="K25" s="59"/>
      <c r="L25" s="59"/>
      <c r="M25" s="59"/>
      <c r="O25" s="136">
        <f>SUM(O13:O15)</f>
        <v>0</v>
      </c>
      <c r="P25" s="136">
        <f>SUM(P13:P15)</f>
        <v>0</v>
      </c>
      <c r="Q25" s="136">
        <f t="shared" ref="Q25" si="0">SUM(Q13:Q15)</f>
        <v>0</v>
      </c>
    </row>
    <row r="26" spans="1:17" s="136" customFormat="1" ht="20.25" customHeight="1" x14ac:dyDescent="0.55000000000000004">
      <c r="A26" s="138" t="s">
        <v>21</v>
      </c>
      <c r="B26" s="231">
        <f>B9/$B$5*100</f>
        <v>17.885190852756285</v>
      </c>
      <c r="C26" s="231">
        <f>C9/$C$5*100</f>
        <v>21.17676451210593</v>
      </c>
      <c r="D26" s="231">
        <f>D9/$D$5*100</f>
        <v>14.815872485049796</v>
      </c>
      <c r="H26" s="3"/>
      <c r="I26" s="3"/>
      <c r="J26" s="47"/>
      <c r="K26" s="59"/>
      <c r="L26" s="59"/>
      <c r="M26" s="59"/>
    </row>
    <row r="27" spans="1:17" s="136" customFormat="1" ht="20.25" customHeight="1" x14ac:dyDescent="0.55000000000000004">
      <c r="A27" s="138" t="s">
        <v>20</v>
      </c>
      <c r="B27" s="231">
        <f>B10/$B$5*100</f>
        <v>20.499633480265295</v>
      </c>
      <c r="C27" s="231">
        <f>C10/$C$5*100+0.03</f>
        <v>23.363407209359959</v>
      </c>
      <c r="D27" s="231">
        <f>D10/$D$5*100</f>
        <v>17.857203245739449</v>
      </c>
      <c r="H27" s="3"/>
      <c r="I27" s="3"/>
      <c r="J27" s="47"/>
      <c r="K27" s="59"/>
      <c r="L27" s="59"/>
      <c r="M27" s="59"/>
    </row>
    <row r="28" spans="1:17" s="136" customFormat="1" ht="20.25" customHeight="1" x14ac:dyDescent="0.55000000000000004">
      <c r="A28" s="136" t="s">
        <v>19</v>
      </c>
      <c r="B28" s="231">
        <f>B11/$B$5*100</f>
        <v>19.372560991022699</v>
      </c>
      <c r="C28" s="231">
        <f>C11/$C$5*100</f>
        <v>18.042641242567903</v>
      </c>
      <c r="D28" s="231">
        <f>D11/$D$5*100</f>
        <v>20.612681229533298</v>
      </c>
      <c r="H28" s="3"/>
      <c r="I28" s="3"/>
      <c r="J28" s="47"/>
      <c r="K28" s="59"/>
      <c r="L28" s="59"/>
      <c r="M28" s="59"/>
    </row>
    <row r="29" spans="1:17" s="136" customFormat="1" ht="20.25" customHeight="1" x14ac:dyDescent="0.55000000000000004">
      <c r="A29" s="138" t="s">
        <v>18</v>
      </c>
      <c r="B29" s="231">
        <f>B12/$B$5*100</f>
        <v>16.373807352560874</v>
      </c>
      <c r="C29" s="231">
        <f>C12/$C$5*100</f>
        <v>14.701698678492203</v>
      </c>
      <c r="D29" s="231">
        <f>D12/$D$5*100</f>
        <v>17.933011063996076</v>
      </c>
      <c r="H29" s="3"/>
      <c r="I29" s="3"/>
      <c r="J29" s="47"/>
      <c r="K29" s="59"/>
      <c r="L29" s="59"/>
      <c r="M29" s="59"/>
    </row>
    <row r="30" spans="1:17" s="136" customFormat="1" ht="20.25" customHeight="1" x14ac:dyDescent="0.55000000000000004">
      <c r="A30" s="138" t="s">
        <v>17</v>
      </c>
      <c r="B30" s="231">
        <f>B13/$B$5*100-0.03</f>
        <v>2.9205810844706468</v>
      </c>
      <c r="C30" s="231">
        <f>C13/$C$5*100</f>
        <v>3.3409425640757004</v>
      </c>
      <c r="D30" s="231">
        <f>D13/$D$5*100</f>
        <v>2.5865777889668156</v>
      </c>
      <c r="H30" s="3"/>
      <c r="I30" s="3"/>
      <c r="J30" s="47"/>
      <c r="K30" s="59"/>
      <c r="L30" s="59"/>
      <c r="M30" s="59"/>
    </row>
    <row r="31" spans="1:17" s="136" customFormat="1" ht="20.25" customHeight="1" x14ac:dyDescent="0.55000000000000004">
      <c r="A31" s="140" t="s">
        <v>16</v>
      </c>
      <c r="B31" s="231">
        <f>B14/$B$5*100+0.03</f>
        <v>7.8172553991176313E-2</v>
      </c>
      <c r="C31" s="137" t="s">
        <v>54</v>
      </c>
      <c r="D31" s="231">
        <f>D14/$D$5*100</f>
        <v>9.3092376570405463E-2</v>
      </c>
      <c r="H31" s="3"/>
      <c r="I31" s="3"/>
      <c r="J31" s="47"/>
      <c r="K31" s="59"/>
      <c r="L31" s="59"/>
      <c r="M31" s="59"/>
    </row>
    <row r="32" spans="1:17" s="136" customFormat="1" ht="20.25" customHeight="1" x14ac:dyDescent="0.55000000000000004">
      <c r="A32" s="136" t="s">
        <v>15</v>
      </c>
      <c r="B32" s="231">
        <f>B15/$B$5*100</f>
        <v>12.278994433177717</v>
      </c>
      <c r="C32" s="231">
        <f>C15/$C$5*100</f>
        <v>11.641417855566996</v>
      </c>
      <c r="D32" s="231">
        <f>D15/$D$5*100</f>
        <v>12.873520244538925</v>
      </c>
      <c r="H32" s="3"/>
      <c r="I32" s="3"/>
      <c r="J32" s="139"/>
      <c r="K32" s="59"/>
      <c r="L32" s="59"/>
      <c r="M32" s="59"/>
    </row>
    <row r="33" spans="1:13" s="136" customFormat="1" ht="20.25" customHeight="1" x14ac:dyDescent="0.55000000000000004">
      <c r="A33" s="140" t="s">
        <v>14</v>
      </c>
      <c r="B33" s="231">
        <f>B16/$B$5*100-0.03</f>
        <v>7.6302624553516738</v>
      </c>
      <c r="C33" s="231">
        <f>C16/$C$5*100</f>
        <v>6.6952835529801931</v>
      </c>
      <c r="D33" s="231">
        <f>D16/$D$5*100</f>
        <v>8.560083567081934</v>
      </c>
      <c r="H33" s="3"/>
      <c r="I33" s="3"/>
      <c r="J33" s="47"/>
      <c r="K33" s="59"/>
      <c r="L33" s="59"/>
      <c r="M33" s="59"/>
    </row>
    <row r="34" spans="1:13" s="136" customFormat="1" ht="20.25" customHeight="1" x14ac:dyDescent="0.55000000000000004">
      <c r="A34" s="140" t="s">
        <v>13</v>
      </c>
      <c r="B34" s="231">
        <f>B17/$B$5*100</f>
        <v>3.1617917273482052</v>
      </c>
      <c r="C34" s="231">
        <f>C17/$C$5*100</f>
        <v>4.1949158518476724</v>
      </c>
      <c r="D34" s="231">
        <f>D17/$D$5*100</f>
        <v>2.1984267294421782</v>
      </c>
      <c r="H34" s="3"/>
      <c r="I34" s="3"/>
      <c r="J34" s="47"/>
      <c r="K34" s="59"/>
      <c r="L34" s="59"/>
      <c r="M34" s="59"/>
    </row>
    <row r="35" spans="1:13" s="136" customFormat="1" ht="20.25" customHeight="1" x14ac:dyDescent="0.55000000000000004">
      <c r="A35" s="140" t="s">
        <v>12</v>
      </c>
      <c r="B35" s="231">
        <f>B18/$B$5*100</f>
        <v>1.4569402504778366</v>
      </c>
      <c r="C35" s="231">
        <f>C18/$C$5*100-0.03</f>
        <v>0.7212184507391296</v>
      </c>
      <c r="D35" s="231">
        <f>D18/$D$5*100</f>
        <v>2.1150099480148121</v>
      </c>
      <c r="H35" s="3"/>
      <c r="I35" s="3"/>
      <c r="J35" s="47"/>
      <c r="K35" s="59"/>
      <c r="L35" s="59"/>
      <c r="M35" s="59"/>
    </row>
    <row r="36" spans="1:13" s="136" customFormat="1" ht="20.25" customHeight="1" x14ac:dyDescent="0.55000000000000004">
      <c r="A36" s="138" t="s">
        <v>11</v>
      </c>
      <c r="B36" s="137" t="s">
        <v>54</v>
      </c>
      <c r="C36" s="137" t="s">
        <v>54</v>
      </c>
      <c r="D36" s="137" t="s">
        <v>54</v>
      </c>
      <c r="H36" s="3"/>
      <c r="I36" s="3"/>
      <c r="J36" s="47"/>
      <c r="K36" s="59"/>
      <c r="L36" s="59"/>
      <c r="M36" s="59"/>
    </row>
    <row r="37" spans="1:13" s="136" customFormat="1" ht="20.25" customHeight="1" x14ac:dyDescent="0.55000000000000004">
      <c r="A37" s="138" t="s">
        <v>10</v>
      </c>
      <c r="B37" s="137" t="s">
        <v>54</v>
      </c>
      <c r="C37" s="137" t="s">
        <v>54</v>
      </c>
      <c r="D37" s="137" t="s">
        <v>54</v>
      </c>
      <c r="E37" s="132"/>
      <c r="F37" s="132"/>
      <c r="G37" s="132"/>
      <c r="H37" s="4"/>
      <c r="I37" s="4"/>
      <c r="J37" s="139"/>
      <c r="K37" s="59"/>
      <c r="L37" s="59"/>
      <c r="M37" s="59"/>
    </row>
    <row r="38" spans="1:13" ht="2.25" customHeight="1" x14ac:dyDescent="0.55000000000000004">
      <c r="A38" s="135"/>
      <c r="B38" s="135"/>
      <c r="C38" s="135"/>
      <c r="D38" s="134">
        <v>0</v>
      </c>
      <c r="H38" s="3"/>
      <c r="I38" s="3"/>
      <c r="J38" s="47"/>
      <c r="K38" s="120"/>
      <c r="L38" s="120"/>
      <c r="M38" s="59"/>
    </row>
    <row r="39" spans="1:13" ht="12.75" customHeight="1" x14ac:dyDescent="0.5">
      <c r="A39" s="102"/>
      <c r="B39" s="107"/>
      <c r="J39" s="120"/>
      <c r="K39" s="120"/>
      <c r="L39" s="120"/>
      <c r="M39" s="120"/>
    </row>
    <row r="40" spans="1:13" ht="20.25" customHeight="1" x14ac:dyDescent="0.5">
      <c r="A40" s="102" t="s">
        <v>9</v>
      </c>
      <c r="J40" s="120"/>
      <c r="K40" s="120"/>
      <c r="L40" s="120"/>
      <c r="M40" s="120"/>
    </row>
    <row r="41" spans="1:13" ht="20.25" customHeight="1" x14ac:dyDescent="0.5">
      <c r="J41" s="120"/>
      <c r="K41" s="120"/>
      <c r="L41" s="120"/>
      <c r="M41" s="120"/>
    </row>
    <row r="42" spans="1:13" ht="20.25" customHeight="1" x14ac:dyDescent="0.5">
      <c r="J42" s="120"/>
    </row>
    <row r="43" spans="1:13" ht="20.25" customHeight="1" x14ac:dyDescent="0.5"/>
    <row r="44" spans="1:13" ht="20.25" customHeight="1" x14ac:dyDescent="0.5"/>
    <row r="65536" spans="1:1" ht="26.25" customHeight="1" x14ac:dyDescent="0.5">
      <c r="A65536" s="132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zoomScaleNormal="100" workbookViewId="0"/>
  </sheetViews>
  <sheetFormatPr defaultColWidth="11.28515625" defaultRowHeight="18" customHeight="1" x14ac:dyDescent="0.5"/>
  <cols>
    <col min="1" max="1" width="45.140625" style="75" customWidth="1"/>
    <col min="2" max="4" width="17.140625" style="75" customWidth="1"/>
    <col min="5" max="5" width="11.28515625" style="75"/>
    <col min="6" max="8" width="10" style="75" customWidth="1"/>
    <col min="9" max="10" width="12.5703125" style="75" customWidth="1"/>
    <col min="11" max="11" width="13.5703125" style="75" customWidth="1"/>
    <col min="12" max="12" width="12.5703125" style="75" bestFit="1" customWidth="1"/>
    <col min="13" max="16384" width="11.28515625" style="75"/>
  </cols>
  <sheetData>
    <row r="1" spans="1:26" s="9" customFormat="1" ht="34.5" customHeight="1" x14ac:dyDescent="0.55000000000000004">
      <c r="A1" s="9" t="s">
        <v>73</v>
      </c>
      <c r="B1" s="8"/>
      <c r="C1" s="8"/>
      <c r="D1" s="8"/>
    </row>
    <row r="2" spans="1:26" s="77" customFormat="1" ht="9" customHeight="1" x14ac:dyDescent="0.5">
      <c r="A2" s="80"/>
      <c r="B2" s="80"/>
      <c r="C2" s="80"/>
      <c r="D2" s="80"/>
    </row>
    <row r="3" spans="1:26" s="77" customFormat="1" ht="23.25" customHeight="1" x14ac:dyDescent="0.5">
      <c r="A3" s="99" t="s">
        <v>72</v>
      </c>
      <c r="B3" s="98" t="s">
        <v>0</v>
      </c>
      <c r="C3" s="98" t="s">
        <v>30</v>
      </c>
      <c r="D3" s="98" t="s">
        <v>29</v>
      </c>
    </row>
    <row r="4" spans="1:26" s="77" customFormat="1" ht="18" customHeight="1" x14ac:dyDescent="0.5">
      <c r="A4" s="80"/>
      <c r="B4" s="222" t="s">
        <v>28</v>
      </c>
      <c r="C4" s="222"/>
      <c r="D4" s="222"/>
    </row>
    <row r="5" spans="1:26" s="77" customFormat="1" ht="18" customHeight="1" x14ac:dyDescent="0.55000000000000004">
      <c r="A5" s="203" t="s">
        <v>3</v>
      </c>
      <c r="B5" s="170">
        <v>1173778</v>
      </c>
      <c r="C5" s="170">
        <v>656499</v>
      </c>
      <c r="D5" s="170">
        <v>517279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77" customFormat="1" ht="9" customHeight="1" x14ac:dyDescent="0.55000000000000004">
      <c r="A6" s="28"/>
      <c r="B6" s="168"/>
      <c r="C6" s="168"/>
      <c r="D6" s="168"/>
    </row>
    <row r="7" spans="1:26" ht="18.75" customHeight="1" x14ac:dyDescent="0.55000000000000004">
      <c r="A7" s="16" t="s">
        <v>71</v>
      </c>
      <c r="B7" s="168"/>
      <c r="C7" s="168"/>
      <c r="D7" s="168"/>
    </row>
    <row r="8" spans="1:26" ht="18.75" customHeight="1" x14ac:dyDescent="0.55000000000000004">
      <c r="A8" s="16" t="s">
        <v>70</v>
      </c>
      <c r="B8" s="85">
        <v>38582</v>
      </c>
      <c r="C8" s="85">
        <v>29020</v>
      </c>
      <c r="D8" s="85">
        <v>9562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75" customHeight="1" x14ac:dyDescent="0.55000000000000004">
      <c r="A9" s="16" t="s">
        <v>69</v>
      </c>
      <c r="B9" s="85">
        <v>50047</v>
      </c>
      <c r="C9" s="85">
        <v>17967</v>
      </c>
      <c r="D9" s="85">
        <v>32080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75" customHeight="1" x14ac:dyDescent="0.55000000000000004">
      <c r="A10" s="16" t="s">
        <v>68</v>
      </c>
      <c r="B10" s="168"/>
      <c r="C10" s="168"/>
      <c r="D10" s="168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.75" customHeight="1" x14ac:dyDescent="0.55000000000000004">
      <c r="A11" s="16" t="s">
        <v>67</v>
      </c>
      <c r="B11" s="85">
        <v>32629</v>
      </c>
      <c r="C11" s="85">
        <v>11814</v>
      </c>
      <c r="D11" s="85">
        <v>20815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8.75" customHeight="1" x14ac:dyDescent="0.55000000000000004">
      <c r="A12" s="16" t="s">
        <v>66</v>
      </c>
      <c r="B12" s="85">
        <v>33922</v>
      </c>
      <c r="C12" s="85">
        <v>12297</v>
      </c>
      <c r="D12" s="85">
        <v>21625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.75" customHeight="1" x14ac:dyDescent="0.55000000000000004">
      <c r="A13" s="16" t="s">
        <v>65</v>
      </c>
      <c r="B13" s="85">
        <v>241209</v>
      </c>
      <c r="C13" s="85">
        <v>85165</v>
      </c>
      <c r="D13" s="85">
        <v>156044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75" customHeight="1" x14ac:dyDescent="0.55000000000000004">
      <c r="A14" s="16" t="s">
        <v>64</v>
      </c>
      <c r="B14" s="168"/>
      <c r="C14" s="168"/>
      <c r="D14" s="16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75" customHeight="1" x14ac:dyDescent="0.55000000000000004">
      <c r="A15" s="169" t="s">
        <v>63</v>
      </c>
      <c r="B15" s="85">
        <v>346903</v>
      </c>
      <c r="C15" s="85">
        <v>219992</v>
      </c>
      <c r="D15" s="85">
        <v>126911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.75" customHeight="1" x14ac:dyDescent="0.55000000000000004">
      <c r="A16" s="16" t="s">
        <v>62</v>
      </c>
      <c r="B16" s="168"/>
      <c r="C16" s="168"/>
      <c r="D16" s="16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75" customHeight="1" x14ac:dyDescent="0.55000000000000004">
      <c r="A17" s="16" t="s">
        <v>61</v>
      </c>
      <c r="B17" s="85">
        <v>143786</v>
      </c>
      <c r="C17" s="85">
        <v>109419</v>
      </c>
      <c r="D17" s="85">
        <v>34367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8.75" customHeight="1" x14ac:dyDescent="0.55000000000000004">
      <c r="A18" s="16" t="s">
        <v>60</v>
      </c>
      <c r="B18" s="168"/>
      <c r="C18" s="168"/>
      <c r="D18" s="168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8.75" customHeight="1" x14ac:dyDescent="0.55000000000000004">
      <c r="A19" s="16" t="s">
        <v>59</v>
      </c>
      <c r="B19" s="85">
        <v>113179</v>
      </c>
      <c r="C19" s="85">
        <v>66552</v>
      </c>
      <c r="D19" s="85">
        <v>46627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</row>
    <row r="20" spans="1:26" ht="18.75" customHeight="1" x14ac:dyDescent="0.55000000000000004">
      <c r="A20" s="16" t="s">
        <v>58</v>
      </c>
      <c r="B20" s="168"/>
      <c r="C20" s="168"/>
      <c r="D20" s="16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.75" customHeight="1" x14ac:dyDescent="0.55000000000000004">
      <c r="A21" s="16" t="s">
        <v>57</v>
      </c>
      <c r="B21" s="85">
        <v>173521</v>
      </c>
      <c r="C21" s="85">
        <v>104273</v>
      </c>
      <c r="D21" s="85">
        <v>69248</v>
      </c>
      <c r="E21" s="43"/>
      <c r="F21" s="8"/>
      <c r="G21" s="163"/>
      <c r="H21" s="162"/>
      <c r="I21" s="163"/>
      <c r="J21" s="162"/>
      <c r="K21" s="163"/>
    </row>
    <row r="22" spans="1:26" ht="18.75" customHeight="1" x14ac:dyDescent="0.55000000000000004">
      <c r="A22" s="16" t="s">
        <v>56</v>
      </c>
      <c r="B22" s="167" t="s">
        <v>2</v>
      </c>
      <c r="C22" s="167" t="s">
        <v>2</v>
      </c>
      <c r="D22" s="167" t="s">
        <v>2</v>
      </c>
      <c r="E22" s="6"/>
      <c r="F22" s="162"/>
      <c r="G22" s="8"/>
      <c r="H22" s="8"/>
      <c r="I22" s="8"/>
      <c r="J22" s="8"/>
      <c r="K22" s="8"/>
      <c r="L22" s="77"/>
      <c r="M22" s="77"/>
      <c r="N22" s="77"/>
      <c r="O22" s="77"/>
      <c r="P22" s="77"/>
      <c r="Q22" s="77"/>
    </row>
    <row r="23" spans="1:26" ht="21.75" customHeight="1" x14ac:dyDescent="0.55000000000000004">
      <c r="B23" s="223" t="s">
        <v>24</v>
      </c>
      <c r="C23" s="223"/>
      <c r="D23" s="223"/>
      <c r="E23" s="43"/>
      <c r="F23" s="8"/>
      <c r="G23" s="163"/>
      <c r="H23" s="162"/>
      <c r="I23" s="163"/>
      <c r="J23" s="162"/>
      <c r="K23" s="163"/>
    </row>
    <row r="24" spans="1:26" s="77" customFormat="1" ht="18" customHeight="1" x14ac:dyDescent="0.55000000000000004">
      <c r="A24" s="80" t="s">
        <v>3</v>
      </c>
      <c r="B24" s="166">
        <f>B5/$B$5*100</f>
        <v>100</v>
      </c>
      <c r="C24" s="166">
        <f>C5/$C$5*100</f>
        <v>100</v>
      </c>
      <c r="D24" s="166">
        <f>D5/$D$5*100</f>
        <v>100</v>
      </c>
      <c r="E24" s="6"/>
      <c r="F24" s="162"/>
      <c r="G24" s="8"/>
      <c r="H24" s="8"/>
      <c r="I24" s="8"/>
      <c r="J24" s="8"/>
      <c r="K24" s="8"/>
    </row>
    <row r="25" spans="1:26" s="77" customFormat="1" ht="10.9" customHeight="1" x14ac:dyDescent="0.25">
      <c r="A25" s="165"/>
      <c r="B25" s="164"/>
      <c r="C25" s="164"/>
      <c r="D25" s="164"/>
      <c r="E25" s="43"/>
      <c r="F25" s="75"/>
      <c r="G25" s="163"/>
      <c r="H25" s="162"/>
      <c r="I25" s="163"/>
      <c r="J25" s="162"/>
      <c r="K25" s="163"/>
    </row>
    <row r="26" spans="1:26" ht="19.149999999999999" customHeight="1" x14ac:dyDescent="0.55000000000000004">
      <c r="A26" s="105" t="s">
        <v>71</v>
      </c>
      <c r="B26" s="101"/>
      <c r="C26" s="101"/>
      <c r="D26" s="101"/>
      <c r="E26" s="6"/>
      <c r="F26" s="8"/>
      <c r="G26" s="8"/>
      <c r="H26" s="8"/>
      <c r="I26" s="8"/>
      <c r="K26" s="43"/>
    </row>
    <row r="27" spans="1:26" ht="19.149999999999999" customHeight="1" x14ac:dyDescent="0.55000000000000004">
      <c r="A27" s="105" t="s">
        <v>70</v>
      </c>
      <c r="B27" s="160">
        <f>B8*100/$B$5</f>
        <v>3.2869929407434797</v>
      </c>
      <c r="C27" s="160">
        <f>C8*100/$C$5</f>
        <v>4.4204180052064057</v>
      </c>
      <c r="D27" s="160">
        <f>D8*100/$D$5+0.03</f>
        <v>1.8785188843931417</v>
      </c>
      <c r="E27" s="6"/>
      <c r="F27" s="162"/>
      <c r="G27" s="163"/>
      <c r="H27" s="162"/>
      <c r="I27" s="163"/>
    </row>
    <row r="28" spans="1:26" ht="19.149999999999999" customHeight="1" x14ac:dyDescent="0.55000000000000004">
      <c r="A28" s="105" t="s">
        <v>69</v>
      </c>
      <c r="B28" s="160">
        <f>B9*100/$B$5</f>
        <v>4.2637534525267977</v>
      </c>
      <c r="C28" s="160">
        <f>C9*100/$C$5</f>
        <v>2.7367901550497411</v>
      </c>
      <c r="D28" s="160">
        <f>D9*100/$D$5</f>
        <v>6.2016822643099756</v>
      </c>
      <c r="G28" s="8"/>
      <c r="H28" s="8"/>
      <c r="I28" s="8"/>
      <c r="K28" s="43"/>
    </row>
    <row r="29" spans="1:26" ht="19.149999999999999" customHeight="1" x14ac:dyDescent="0.15">
      <c r="A29" s="105" t="s">
        <v>68</v>
      </c>
      <c r="B29" s="161"/>
      <c r="C29" s="161"/>
      <c r="D29" s="161"/>
      <c r="G29" s="163"/>
      <c r="H29" s="162"/>
      <c r="I29" s="163"/>
      <c r="J29" s="77"/>
      <c r="K29" s="77"/>
    </row>
    <row r="30" spans="1:26" ht="19.149999999999999" customHeight="1" x14ac:dyDescent="0.55000000000000004">
      <c r="A30" s="105" t="s">
        <v>67</v>
      </c>
      <c r="B30" s="160">
        <f>B11*100/$B$5</f>
        <v>2.7798271904908765</v>
      </c>
      <c r="C30" s="160">
        <f>C11*100/$C$5</f>
        <v>1.7995457723469495</v>
      </c>
      <c r="D30" s="160">
        <f>D11*100/$D$5</f>
        <v>4.0239406587160893</v>
      </c>
      <c r="F30" s="77"/>
      <c r="G30" s="8"/>
      <c r="H30" s="8"/>
      <c r="I30" s="8"/>
      <c r="J30" s="77"/>
      <c r="K30" s="6"/>
    </row>
    <row r="31" spans="1:26" ht="19.149999999999999" customHeight="1" x14ac:dyDescent="0.15">
      <c r="A31" s="105" t="s">
        <v>66</v>
      </c>
      <c r="B31" s="160">
        <f>B12*100/$B$5</f>
        <v>2.8899843070836222</v>
      </c>
      <c r="C31" s="160">
        <f>C12*100/$C$5</f>
        <v>1.8731178569959741</v>
      </c>
      <c r="D31" s="160">
        <f>D12*100/$D$5</f>
        <v>4.1805292695044649</v>
      </c>
      <c r="E31" s="77"/>
      <c r="F31" s="77"/>
      <c r="G31" s="163"/>
      <c r="H31" s="162"/>
      <c r="I31" s="163"/>
    </row>
    <row r="32" spans="1:26" ht="19.149999999999999" customHeight="1" x14ac:dyDescent="0.55000000000000004">
      <c r="A32" s="105" t="s">
        <v>65</v>
      </c>
      <c r="B32" s="160">
        <f>B13*100/$B$5</f>
        <v>20.549797321128867</v>
      </c>
      <c r="C32" s="160">
        <f>C13*100/$C$5</f>
        <v>12.972601633818178</v>
      </c>
      <c r="D32" s="160">
        <f>D13*100/$D$5</f>
        <v>30.166312570199061</v>
      </c>
      <c r="E32" s="77"/>
      <c r="G32" s="8"/>
      <c r="H32" s="8"/>
      <c r="I32" s="8"/>
    </row>
    <row r="33" spans="1:9" ht="19.149999999999999" customHeight="1" x14ac:dyDescent="0.15">
      <c r="A33" s="105" t="s">
        <v>64</v>
      </c>
      <c r="B33" s="161"/>
      <c r="C33" s="161"/>
      <c r="D33" s="161"/>
      <c r="G33" s="163"/>
      <c r="H33" s="162"/>
      <c r="I33" s="163"/>
    </row>
    <row r="34" spans="1:9" ht="19.149999999999999" customHeight="1" x14ac:dyDescent="0.55000000000000004">
      <c r="A34" s="75" t="s">
        <v>63</v>
      </c>
      <c r="B34" s="160">
        <f>B15*100/$B$5</f>
        <v>29.554396146460405</v>
      </c>
      <c r="C34" s="160">
        <f>C15*100/$C$5</f>
        <v>33.50987587185967</v>
      </c>
      <c r="D34" s="160">
        <f>D15*100/$D$5</f>
        <v>24.534342202177161</v>
      </c>
      <c r="G34" s="8"/>
      <c r="H34" s="8"/>
      <c r="I34" s="8"/>
    </row>
    <row r="35" spans="1:9" ht="19.149999999999999" customHeight="1" x14ac:dyDescent="0.15">
      <c r="A35" s="105" t="s">
        <v>62</v>
      </c>
      <c r="B35" s="161"/>
      <c r="C35" s="161"/>
      <c r="D35" s="161"/>
      <c r="G35" s="163"/>
      <c r="H35" s="162"/>
      <c r="I35" s="163"/>
    </row>
    <row r="36" spans="1:9" ht="19.149999999999999" customHeight="1" x14ac:dyDescent="0.55000000000000004">
      <c r="A36" s="105" t="s">
        <v>61</v>
      </c>
      <c r="B36" s="160">
        <f>B17*100/$B$5</f>
        <v>12.249846223050696</v>
      </c>
      <c r="C36" s="160">
        <f>C17*100/$C$5</f>
        <v>16.667047474558224</v>
      </c>
      <c r="D36" s="160">
        <f>D17*100/$D$5</f>
        <v>6.6438034406964137</v>
      </c>
      <c r="G36" s="8"/>
      <c r="H36" s="8"/>
      <c r="I36" s="8"/>
    </row>
    <row r="37" spans="1:9" ht="19.149999999999999" customHeight="1" x14ac:dyDescent="0.15">
      <c r="A37" s="105" t="s">
        <v>60</v>
      </c>
      <c r="B37" s="161"/>
      <c r="C37" s="161"/>
      <c r="D37" s="161"/>
      <c r="G37" s="163"/>
      <c r="H37" s="162"/>
      <c r="I37" s="163"/>
    </row>
    <row r="38" spans="1:9" ht="19.149999999999999" customHeight="1" x14ac:dyDescent="0.55000000000000004">
      <c r="A38" s="105" t="s">
        <v>59</v>
      </c>
      <c r="B38" s="160">
        <f>B19*100/$B$5</f>
        <v>9.6422832937744616</v>
      </c>
      <c r="C38" s="160">
        <f>C19*100/$C$5</f>
        <v>10.137410719589823</v>
      </c>
      <c r="D38" s="160">
        <f>D19*100/$D$5</f>
        <v>9.01389772250565</v>
      </c>
      <c r="G38" s="8"/>
      <c r="H38" s="8"/>
      <c r="I38" s="8"/>
    </row>
    <row r="39" spans="1:9" ht="19.149999999999999" customHeight="1" x14ac:dyDescent="0.15">
      <c r="A39" s="105" t="s">
        <v>58</v>
      </c>
      <c r="B39" s="161"/>
      <c r="C39" s="161"/>
      <c r="D39" s="161"/>
      <c r="G39" s="163"/>
      <c r="H39" s="162"/>
      <c r="I39" s="163"/>
    </row>
    <row r="40" spans="1:9" ht="19.149999999999999" customHeight="1" x14ac:dyDescent="0.55000000000000004">
      <c r="A40" s="105" t="s">
        <v>57</v>
      </c>
      <c r="B40" s="160">
        <f>B21*100/$B$5</f>
        <v>14.783119124740795</v>
      </c>
      <c r="C40" s="160">
        <f>C21*100/$C$5</f>
        <v>15.883192510575036</v>
      </c>
      <c r="D40" s="160">
        <f>D21*100/$D$5</f>
        <v>13.386972987498043</v>
      </c>
      <c r="G40" s="8"/>
      <c r="H40" s="8"/>
      <c r="I40" s="8"/>
    </row>
    <row r="41" spans="1:9" ht="19.149999999999999" customHeight="1" x14ac:dyDescent="0.55000000000000004">
      <c r="A41" s="105" t="s">
        <v>56</v>
      </c>
      <c r="B41" s="159" t="s">
        <v>2</v>
      </c>
      <c r="C41" s="159" t="s">
        <v>2</v>
      </c>
      <c r="D41" s="159" t="s">
        <v>2</v>
      </c>
      <c r="G41" s="163"/>
      <c r="H41" s="162"/>
      <c r="I41" s="163"/>
    </row>
    <row r="42" spans="1:9" ht="9" customHeight="1" x14ac:dyDescent="0.5">
      <c r="A42" s="104"/>
      <c r="B42" s="104"/>
      <c r="C42" s="104"/>
      <c r="D42" s="104"/>
    </row>
    <row r="43" spans="1:9" ht="6" customHeight="1" x14ac:dyDescent="0.5"/>
    <row r="44" spans="1:9" ht="12.75" customHeight="1" x14ac:dyDescent="0.5"/>
    <row r="45" spans="1:9" ht="12.75" customHeight="1" x14ac:dyDescent="0.5"/>
    <row r="46" spans="1:9" ht="12.75" customHeight="1" x14ac:dyDescent="0.5"/>
    <row r="47" spans="1:9" ht="12.75" customHeight="1" x14ac:dyDescent="0.5"/>
    <row r="48" spans="1:9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5"/>
  <sheetViews>
    <sheetView zoomScaleNormal="100" workbookViewId="0"/>
  </sheetViews>
  <sheetFormatPr defaultRowHeight="14.25" customHeight="1" x14ac:dyDescent="0.55000000000000004"/>
  <cols>
    <col min="1" max="1" width="79.5703125" style="75" customWidth="1"/>
    <col min="2" max="2" width="12" style="75" customWidth="1"/>
    <col min="3" max="3" width="12.5703125" style="75" customWidth="1"/>
    <col min="4" max="4" width="11.85546875" style="103" customWidth="1"/>
    <col min="5" max="5" width="10.7109375" style="75" customWidth="1"/>
    <col min="6" max="6" width="9.28515625" style="75" customWidth="1"/>
    <col min="7" max="8" width="13.7109375" style="75" customWidth="1"/>
    <col min="9" max="9" width="13.7109375" style="8" customWidth="1"/>
    <col min="10" max="10" width="17.7109375" style="8" customWidth="1"/>
    <col min="11" max="13" width="13.7109375" style="8" customWidth="1"/>
    <col min="14" max="17" width="12.42578125" style="8" customWidth="1"/>
    <col min="18" max="18" width="14.28515625" style="8" customWidth="1"/>
    <col min="19" max="19" width="12.42578125" style="75" customWidth="1"/>
    <col min="20" max="20" width="9.140625" style="75"/>
    <col min="21" max="21" width="11.85546875" style="103" customWidth="1"/>
    <col min="22" max="22" width="9.140625" style="75"/>
    <col min="23" max="23" width="13.7109375" style="75" customWidth="1"/>
    <col min="24" max="24" width="11.5703125" style="75" customWidth="1"/>
    <col min="25" max="25" width="12.28515625" style="103" customWidth="1"/>
    <col min="26" max="26" width="12" style="75" customWidth="1"/>
    <col min="27" max="16384" width="9.140625" style="75"/>
  </cols>
  <sheetData>
    <row r="1" spans="1:29" s="106" customFormat="1" ht="51" customHeight="1" x14ac:dyDescent="0.55000000000000004">
      <c r="A1" s="62" t="s">
        <v>97</v>
      </c>
      <c r="B1" s="75"/>
      <c r="C1" s="75"/>
      <c r="D1" s="103"/>
      <c r="I1" s="200"/>
      <c r="J1" s="200"/>
      <c r="K1" s="202"/>
      <c r="L1" s="200"/>
      <c r="M1" s="200"/>
      <c r="N1" s="200"/>
      <c r="O1" s="200"/>
      <c r="P1" s="200"/>
      <c r="Q1" s="201"/>
      <c r="R1" s="200"/>
      <c r="S1" s="200"/>
      <c r="T1" s="36"/>
      <c r="U1" s="103"/>
      <c r="W1" s="75"/>
      <c r="X1" s="75"/>
      <c r="Y1" s="103"/>
    </row>
    <row r="2" spans="1:29" s="77" customFormat="1" ht="21.75" customHeight="1" x14ac:dyDescent="0.5">
      <c r="B2" s="75"/>
      <c r="C2" s="75"/>
      <c r="D2" s="103"/>
      <c r="I2" s="199"/>
      <c r="J2" s="197"/>
      <c r="K2" s="198"/>
      <c r="L2" s="197"/>
      <c r="M2" s="197"/>
      <c r="N2" s="197"/>
      <c r="O2" s="197"/>
      <c r="P2" s="197"/>
      <c r="Q2" s="197"/>
      <c r="R2" s="197"/>
      <c r="S2" s="197"/>
      <c r="T2" s="36"/>
      <c r="U2" s="103"/>
      <c r="V2" s="106"/>
      <c r="W2" s="75"/>
      <c r="X2" s="75"/>
      <c r="Y2" s="103"/>
      <c r="Z2" s="106"/>
      <c r="AA2" s="106"/>
      <c r="AB2" s="106"/>
      <c r="AC2" s="106"/>
    </row>
    <row r="3" spans="1:29" s="77" customFormat="1" ht="23.25" customHeight="1" x14ac:dyDescent="0.5">
      <c r="A3" s="99" t="s">
        <v>1</v>
      </c>
      <c r="B3" s="196" t="s">
        <v>0</v>
      </c>
      <c r="C3" s="196" t="s">
        <v>30</v>
      </c>
      <c r="D3" s="195" t="s">
        <v>29</v>
      </c>
      <c r="I3" s="199"/>
      <c r="J3" s="197"/>
      <c r="K3" s="198"/>
      <c r="L3" s="197"/>
      <c r="M3" s="197"/>
      <c r="N3" s="197"/>
      <c r="O3" s="197"/>
      <c r="P3" s="197"/>
      <c r="Q3" s="197"/>
      <c r="R3" s="197"/>
      <c r="S3" s="197"/>
      <c r="T3" s="36"/>
      <c r="U3" s="103"/>
      <c r="V3" s="106"/>
      <c r="W3" s="75"/>
      <c r="X3" s="75"/>
      <c r="Y3" s="103"/>
      <c r="Z3" s="106"/>
      <c r="AA3" s="106"/>
      <c r="AB3" s="106"/>
      <c r="AC3" s="106"/>
    </row>
    <row r="4" spans="1:29" s="77" customFormat="1" ht="21.75" customHeight="1" x14ac:dyDescent="0.55000000000000004">
      <c r="A4" s="80"/>
      <c r="B4" s="222" t="s">
        <v>28</v>
      </c>
      <c r="C4" s="222"/>
      <c r="D4" s="222"/>
      <c r="I4" s="9"/>
      <c r="J4" s="9"/>
      <c r="K4" s="9"/>
      <c r="L4" s="9"/>
      <c r="M4" s="9"/>
      <c r="N4" s="9"/>
      <c r="O4" s="9"/>
      <c r="P4" s="9"/>
      <c r="Q4" s="9"/>
      <c r="R4" s="9"/>
      <c r="U4" s="103"/>
      <c r="V4" s="106"/>
      <c r="W4" s="75"/>
      <c r="X4" s="75"/>
      <c r="Y4" s="103"/>
      <c r="Z4" s="106"/>
      <c r="AA4" s="106"/>
      <c r="AB4" s="106"/>
      <c r="AC4" s="106"/>
    </row>
    <row r="5" spans="1:29" s="77" customFormat="1" ht="20.25" customHeight="1" x14ac:dyDescent="0.55000000000000004">
      <c r="A5" s="80" t="s">
        <v>3</v>
      </c>
      <c r="B5" s="194">
        <v>1173778</v>
      </c>
      <c r="C5" s="194">
        <v>656499</v>
      </c>
      <c r="D5" s="194">
        <v>517279</v>
      </c>
      <c r="G5" s="12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T5" s="75"/>
      <c r="U5" s="103"/>
      <c r="V5" s="106"/>
      <c r="W5" s="75"/>
      <c r="X5" s="75"/>
      <c r="Y5" s="103"/>
      <c r="Z5" s="106"/>
      <c r="AA5" s="106"/>
      <c r="AB5" s="106"/>
      <c r="AC5" s="106"/>
    </row>
    <row r="6" spans="1:29" s="77" customFormat="1" ht="8.25" customHeight="1" x14ac:dyDescent="0.55000000000000004">
      <c r="A6" s="80"/>
      <c r="B6" s="80"/>
      <c r="C6" s="80"/>
      <c r="D6" s="80"/>
      <c r="F6"/>
      <c r="G6" s="9"/>
      <c r="H6" s="9"/>
      <c r="I6" s="9"/>
      <c r="J6" s="9"/>
      <c r="K6" s="193"/>
      <c r="L6" s="193"/>
      <c r="M6" s="9"/>
      <c r="N6" s="9"/>
      <c r="O6" s="9"/>
      <c r="P6" s="9"/>
      <c r="Q6" s="9"/>
      <c r="R6" s="9"/>
      <c r="U6" s="103"/>
      <c r="V6" s="106"/>
      <c r="W6" s="75"/>
      <c r="X6" s="75"/>
      <c r="Y6" s="103"/>
      <c r="Z6" s="106"/>
      <c r="AA6" s="106"/>
      <c r="AB6" s="106"/>
      <c r="AC6" s="106"/>
    </row>
    <row r="7" spans="1:29" ht="16.5" customHeight="1" x14ac:dyDescent="0.55000000000000004">
      <c r="A7" s="176" t="s">
        <v>96</v>
      </c>
      <c r="B7" s="29">
        <v>407506</v>
      </c>
      <c r="C7" s="29">
        <v>259922</v>
      </c>
      <c r="D7" s="29">
        <v>147584</v>
      </c>
      <c r="E7" s="77"/>
      <c r="F7"/>
      <c r="G7" s="9"/>
      <c r="H7" s="9"/>
      <c r="I7" s="53"/>
      <c r="J7" s="53"/>
      <c r="K7" s="192"/>
      <c r="L7" s="53"/>
      <c r="M7" s="53"/>
      <c r="N7" s="53"/>
      <c r="O7" s="53"/>
      <c r="P7" s="191"/>
      <c r="Q7" s="190"/>
      <c r="R7" s="53"/>
      <c r="S7" s="189"/>
      <c r="V7" s="106"/>
      <c r="Z7" s="106"/>
      <c r="AA7" s="106"/>
      <c r="AB7" s="106"/>
      <c r="AC7" s="106"/>
    </row>
    <row r="8" spans="1:29" ht="16.5" customHeight="1" x14ac:dyDescent="0.55000000000000004">
      <c r="A8" s="176" t="s">
        <v>94</v>
      </c>
      <c r="B8" s="3">
        <v>253</v>
      </c>
      <c r="C8" s="3">
        <v>253</v>
      </c>
      <c r="D8" s="3" t="s">
        <v>98</v>
      </c>
      <c r="E8" s="77"/>
      <c r="F8"/>
      <c r="G8" s="9"/>
      <c r="H8" s="9"/>
      <c r="I8" s="199"/>
      <c r="J8" s="197"/>
      <c r="K8" s="198"/>
      <c r="L8" s="197"/>
      <c r="M8" s="197"/>
      <c r="N8" s="197"/>
      <c r="O8" s="197"/>
      <c r="P8" s="197"/>
      <c r="Q8" s="197"/>
      <c r="R8" s="197"/>
      <c r="S8" s="197"/>
      <c r="V8" s="106"/>
      <c r="Z8" s="106"/>
      <c r="AA8" s="106"/>
      <c r="AB8" s="106"/>
      <c r="AC8" s="106"/>
    </row>
    <row r="9" spans="1:29" ht="16.5" customHeight="1" x14ac:dyDescent="0.55000000000000004">
      <c r="A9" s="176" t="s">
        <v>93</v>
      </c>
      <c r="B9" s="29">
        <v>181921</v>
      </c>
      <c r="C9" s="29">
        <v>81050</v>
      </c>
      <c r="D9" s="29">
        <v>100871</v>
      </c>
      <c r="E9" s="77"/>
      <c r="F9"/>
      <c r="G9" s="9"/>
      <c r="H9" s="9"/>
      <c r="I9" s="188"/>
      <c r="J9" s="186"/>
      <c r="K9" s="187"/>
      <c r="L9" s="186"/>
      <c r="M9" s="186"/>
      <c r="N9" s="186"/>
      <c r="O9" s="186"/>
      <c r="P9" s="186"/>
      <c r="Q9" s="186"/>
      <c r="R9" s="186"/>
      <c r="S9" s="186"/>
      <c r="V9" s="106"/>
      <c r="Z9" s="106"/>
      <c r="AA9" s="106"/>
      <c r="AB9" s="106"/>
      <c r="AC9" s="106"/>
    </row>
    <row r="10" spans="1:29" ht="16.5" customHeight="1" x14ac:dyDescent="0.55000000000000004">
      <c r="A10" s="176" t="s">
        <v>92</v>
      </c>
      <c r="B10" s="29">
        <v>2829</v>
      </c>
      <c r="C10" s="29">
        <v>2829</v>
      </c>
      <c r="D10" s="3" t="s">
        <v>98</v>
      </c>
      <c r="E10" s="77"/>
      <c r="F10"/>
      <c r="G10" s="9"/>
      <c r="H10" s="9"/>
      <c r="I10" s="179"/>
      <c r="J10" s="185"/>
      <c r="K10" s="185"/>
      <c r="L10" s="185"/>
      <c r="M10" s="185"/>
      <c r="N10" s="185"/>
      <c r="O10" s="53"/>
      <c r="P10" s="53"/>
      <c r="Q10" s="53"/>
      <c r="R10" s="53"/>
      <c r="S10" s="53"/>
      <c r="V10" s="106"/>
      <c r="Z10" s="106"/>
      <c r="AA10" s="106"/>
      <c r="AB10" s="106"/>
      <c r="AC10" s="106"/>
    </row>
    <row r="11" spans="1:29" ht="16.5" customHeight="1" x14ac:dyDescent="0.55000000000000004">
      <c r="A11" s="176" t="s">
        <v>91</v>
      </c>
      <c r="B11" s="29">
        <v>3962</v>
      </c>
      <c r="C11" s="29">
        <v>3014</v>
      </c>
      <c r="D11" s="29">
        <v>948</v>
      </c>
      <c r="E11" s="77"/>
      <c r="F11"/>
      <c r="G11" s="9"/>
      <c r="H11" s="9"/>
      <c r="I11" s="179"/>
      <c r="J11" s="185"/>
      <c r="K11" s="185"/>
      <c r="L11" s="185"/>
      <c r="M11" s="185"/>
      <c r="N11" s="185"/>
      <c r="O11" s="53"/>
      <c r="P11" s="53"/>
      <c r="Q11" s="53"/>
      <c r="R11" s="53"/>
      <c r="S11" s="179"/>
      <c r="V11" s="106"/>
      <c r="Z11" s="106"/>
      <c r="AA11" s="106"/>
      <c r="AB11" s="106"/>
      <c r="AC11" s="106"/>
    </row>
    <row r="12" spans="1:29" ht="16.5" customHeight="1" x14ac:dyDescent="0.55000000000000004">
      <c r="A12" s="174" t="s">
        <v>90</v>
      </c>
      <c r="B12" s="29">
        <v>83130</v>
      </c>
      <c r="C12" s="29">
        <v>72628</v>
      </c>
      <c r="D12" s="29">
        <v>10502</v>
      </c>
      <c r="E12" s="77"/>
      <c r="F12"/>
      <c r="G12" s="9"/>
      <c r="H12" s="9"/>
      <c r="I12"/>
      <c r="J12" s="184"/>
      <c r="K12" s="53"/>
      <c r="L12" s="53"/>
      <c r="M12" s="53"/>
      <c r="N12" s="53"/>
      <c r="O12" s="53"/>
      <c r="P12" s="53"/>
      <c r="Q12" s="53"/>
      <c r="R12" s="53"/>
      <c r="S12" s="53"/>
      <c r="V12" s="106"/>
      <c r="Z12" s="106"/>
      <c r="AA12" s="106"/>
      <c r="AB12" s="106"/>
      <c r="AC12" s="106"/>
    </row>
    <row r="13" spans="1:29" ht="16.5" customHeight="1" x14ac:dyDescent="0.55000000000000004">
      <c r="A13" s="174" t="s">
        <v>89</v>
      </c>
      <c r="B13" s="29">
        <v>209409</v>
      </c>
      <c r="C13" s="29">
        <v>99257</v>
      </c>
      <c r="D13" s="29">
        <v>110152</v>
      </c>
      <c r="E13" s="77"/>
      <c r="F13"/>
      <c r="G13" s="9"/>
      <c r="H13" s="9"/>
      <c r="I13" s="179"/>
      <c r="J13" s="53"/>
      <c r="K13" s="53"/>
      <c r="L13" s="53"/>
      <c r="M13" s="53"/>
      <c r="N13" s="53"/>
      <c r="O13" s="53"/>
      <c r="P13" s="53"/>
      <c r="Q13" s="53"/>
      <c r="R13" s="53"/>
      <c r="S13" s="53"/>
      <c r="V13" s="106"/>
      <c r="Z13" s="106"/>
      <c r="AA13" s="106"/>
      <c r="AB13" s="106"/>
      <c r="AC13" s="106"/>
    </row>
    <row r="14" spans="1:29" ht="16.5" customHeight="1" x14ac:dyDescent="0.55000000000000004">
      <c r="A14" s="174" t="s">
        <v>88</v>
      </c>
      <c r="B14" s="29">
        <v>21644</v>
      </c>
      <c r="C14" s="29">
        <v>20147</v>
      </c>
      <c r="D14" s="29">
        <v>1497</v>
      </c>
      <c r="E14" s="77"/>
      <c r="F14"/>
      <c r="G14" s="9"/>
      <c r="H14" s="9"/>
      <c r="I14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V14" s="106"/>
      <c r="Z14" s="106"/>
      <c r="AA14" s="106"/>
      <c r="AB14" s="106"/>
      <c r="AC14" s="106"/>
    </row>
    <row r="15" spans="1:29" ht="16.5" customHeight="1" x14ac:dyDescent="0.55000000000000004">
      <c r="A15" s="176" t="s">
        <v>87</v>
      </c>
      <c r="B15" s="29">
        <v>69187</v>
      </c>
      <c r="C15" s="29">
        <v>22667</v>
      </c>
      <c r="D15" s="29">
        <v>46520</v>
      </c>
      <c r="E15" s="77"/>
      <c r="F15"/>
      <c r="G15" s="182"/>
      <c r="H15" s="9"/>
      <c r="I15" s="179"/>
      <c r="V15" s="106"/>
      <c r="Z15" s="106"/>
      <c r="AA15" s="106"/>
      <c r="AB15" s="106"/>
      <c r="AC15" s="106"/>
    </row>
    <row r="16" spans="1:29" ht="16.5" customHeight="1" x14ac:dyDescent="0.55000000000000004">
      <c r="A16" s="174" t="s">
        <v>86</v>
      </c>
      <c r="B16" s="29">
        <v>727</v>
      </c>
      <c r="C16" s="29">
        <v>339</v>
      </c>
      <c r="D16" s="3">
        <v>388</v>
      </c>
      <c r="E16" s="77"/>
      <c r="F16"/>
      <c r="G16" s="9"/>
      <c r="H16" s="9"/>
      <c r="I16"/>
      <c r="V16" s="106"/>
      <c r="Z16" s="106"/>
      <c r="AA16" s="106"/>
      <c r="AB16" s="106"/>
      <c r="AC16" s="106"/>
    </row>
    <row r="17" spans="1:31" ht="16.5" customHeight="1" x14ac:dyDescent="0.55000000000000004">
      <c r="A17" s="174" t="s">
        <v>85</v>
      </c>
      <c r="B17" s="29">
        <v>11613</v>
      </c>
      <c r="C17" s="29">
        <v>4221</v>
      </c>
      <c r="D17" s="29">
        <v>7392</v>
      </c>
      <c r="E17" s="77"/>
      <c r="F17"/>
      <c r="G17" s="9"/>
      <c r="H17" s="9"/>
      <c r="I17" s="179"/>
      <c r="J17" s="181"/>
      <c r="V17" s="106"/>
      <c r="Z17" s="106"/>
      <c r="AA17" s="106"/>
      <c r="AB17" s="106"/>
      <c r="AC17" s="106"/>
    </row>
    <row r="18" spans="1:31" ht="16.5" customHeight="1" x14ac:dyDescent="0.55000000000000004">
      <c r="A18" s="174" t="s">
        <v>84</v>
      </c>
      <c r="B18" s="29">
        <v>6351</v>
      </c>
      <c r="C18" s="29">
        <v>2185</v>
      </c>
      <c r="D18" s="29">
        <v>4166</v>
      </c>
      <c r="E18" s="77"/>
      <c r="F18"/>
      <c r="G18" s="9"/>
      <c r="H18" s="9"/>
      <c r="I18"/>
      <c r="J18" s="181"/>
      <c r="V18" s="106"/>
      <c r="Z18" s="106"/>
      <c r="AA18" s="106"/>
      <c r="AB18" s="106"/>
      <c r="AC18" s="106"/>
    </row>
    <row r="19" spans="1:31" ht="16.5" customHeight="1" x14ac:dyDescent="0.55000000000000004">
      <c r="A19" s="174" t="s">
        <v>83</v>
      </c>
      <c r="B19" s="29">
        <v>2462</v>
      </c>
      <c r="C19" s="3">
        <v>2153</v>
      </c>
      <c r="D19" s="29">
        <v>309</v>
      </c>
      <c r="E19" s="77"/>
      <c r="F19"/>
      <c r="G19" s="9"/>
      <c r="H19" s="9"/>
      <c r="I19" s="179"/>
      <c r="V19" s="106"/>
      <c r="Z19" s="106"/>
      <c r="AA19" s="106"/>
      <c r="AB19" s="106"/>
      <c r="AC19" s="106"/>
    </row>
    <row r="20" spans="1:31" ht="16.5" customHeight="1" x14ac:dyDescent="0.55000000000000004">
      <c r="A20" s="176" t="s">
        <v>82</v>
      </c>
      <c r="B20" s="29">
        <v>4856</v>
      </c>
      <c r="C20" s="29">
        <v>2595</v>
      </c>
      <c r="D20" s="29">
        <v>2261</v>
      </c>
      <c r="E20" s="77"/>
      <c r="F20"/>
      <c r="G20" s="9"/>
      <c r="H20" s="9"/>
      <c r="I20"/>
      <c r="V20" s="106"/>
      <c r="Z20" s="106"/>
      <c r="AA20" s="106"/>
      <c r="AB20" s="106"/>
      <c r="AC20" s="106"/>
    </row>
    <row r="21" spans="1:31" ht="16.5" customHeight="1" x14ac:dyDescent="0.55000000000000004">
      <c r="A21" s="174" t="s">
        <v>81</v>
      </c>
      <c r="B21" s="29">
        <v>68686</v>
      </c>
      <c r="C21" s="29">
        <v>40261</v>
      </c>
      <c r="D21" s="29">
        <v>28425</v>
      </c>
      <c r="E21" s="77"/>
      <c r="F21"/>
      <c r="G21" s="9"/>
      <c r="H21" s="9"/>
      <c r="I21" s="179"/>
      <c r="V21" s="106"/>
      <c r="Z21" s="106"/>
      <c r="AA21" s="106"/>
      <c r="AB21" s="106"/>
      <c r="AC21" s="106"/>
    </row>
    <row r="22" spans="1:31" ht="16.5" customHeight="1" x14ac:dyDescent="0.55000000000000004">
      <c r="A22" s="174" t="s">
        <v>80</v>
      </c>
      <c r="B22" s="29">
        <v>28544</v>
      </c>
      <c r="C22" s="29">
        <v>10121</v>
      </c>
      <c r="D22" s="29">
        <v>18423</v>
      </c>
      <c r="E22" s="77"/>
      <c r="F22"/>
      <c r="G22" s="9"/>
      <c r="H22" s="9"/>
      <c r="I22"/>
      <c r="V22" s="106"/>
      <c r="Z22" s="106"/>
      <c r="AA22" s="106"/>
      <c r="AB22" s="106"/>
      <c r="AC22" s="106"/>
    </row>
    <row r="23" spans="1:31" ht="16.5" customHeight="1" x14ac:dyDescent="0.55000000000000004">
      <c r="A23" s="176" t="s">
        <v>79</v>
      </c>
      <c r="B23" s="29">
        <v>23627</v>
      </c>
      <c r="C23" s="29">
        <v>8549</v>
      </c>
      <c r="D23" s="29">
        <v>15078</v>
      </c>
      <c r="E23" s="77"/>
      <c r="F23"/>
      <c r="G23" s="9"/>
      <c r="H23" s="9"/>
      <c r="I23" s="179"/>
      <c r="V23" s="106"/>
      <c r="Z23" s="106"/>
      <c r="AA23" s="106"/>
      <c r="AB23" s="106"/>
      <c r="AC23" s="106"/>
    </row>
    <row r="24" spans="1:31" ht="21" customHeight="1" x14ac:dyDescent="0.55000000000000004">
      <c r="A24" s="176" t="s">
        <v>78</v>
      </c>
      <c r="B24" s="29">
        <v>1572</v>
      </c>
      <c r="C24" s="29">
        <v>1572</v>
      </c>
      <c r="D24" s="29" t="s">
        <v>98</v>
      </c>
      <c r="E24" s="77"/>
      <c r="F24"/>
      <c r="G24" s="9"/>
      <c r="H24" s="9"/>
      <c r="I24"/>
      <c r="R24" s="75"/>
      <c r="V24" s="106"/>
      <c r="Z24" s="106"/>
      <c r="AA24" s="106"/>
      <c r="AB24" s="106"/>
      <c r="AC24" s="106"/>
    </row>
    <row r="25" spans="1:31" ht="16.5" customHeight="1" x14ac:dyDescent="0.55000000000000004">
      <c r="A25" s="174" t="s">
        <v>77</v>
      </c>
      <c r="B25" s="29">
        <v>40370</v>
      </c>
      <c r="C25" s="29">
        <v>22336</v>
      </c>
      <c r="D25" s="29">
        <v>18034</v>
      </c>
      <c r="E25" s="77"/>
      <c r="F25"/>
      <c r="G25" s="9"/>
      <c r="H25" s="9"/>
      <c r="I25" s="179"/>
      <c r="R25" s="75"/>
      <c r="T25" s="103"/>
      <c r="V25" s="106"/>
      <c r="Z25" s="106"/>
      <c r="AA25" s="106"/>
      <c r="AB25" s="106"/>
      <c r="AC25" s="106"/>
    </row>
    <row r="26" spans="1:31" ht="16.5" customHeight="1" x14ac:dyDescent="0.55000000000000004">
      <c r="A26" s="174" t="s">
        <v>76</v>
      </c>
      <c r="B26" s="139">
        <v>5129</v>
      </c>
      <c r="C26" s="139">
        <v>400</v>
      </c>
      <c r="D26" s="139">
        <v>4729</v>
      </c>
      <c r="E26" s="77"/>
      <c r="F26"/>
      <c r="G26" s="9"/>
      <c r="H26" s="9"/>
      <c r="P26" s="75"/>
      <c r="Q26" s="77"/>
      <c r="R26" s="75"/>
      <c r="T26" s="103"/>
      <c r="V26" s="106"/>
      <c r="Z26" s="106"/>
      <c r="AA26" s="106"/>
      <c r="AB26" s="106"/>
      <c r="AC26" s="106"/>
      <c r="AD26" s="77"/>
    </row>
    <row r="27" spans="1:31" ht="16.5" customHeight="1" x14ac:dyDescent="0.55000000000000004">
      <c r="A27" s="174" t="s">
        <v>75</v>
      </c>
      <c r="B27" s="3" t="s">
        <v>2</v>
      </c>
      <c r="C27" s="3" t="s">
        <v>54</v>
      </c>
      <c r="D27" s="3" t="s">
        <v>2</v>
      </c>
      <c r="E27" s="77"/>
      <c r="F27"/>
      <c r="G27" s="9"/>
      <c r="H27" s="9"/>
      <c r="P27" s="75"/>
      <c r="Q27" s="77"/>
      <c r="R27" s="75"/>
      <c r="T27" s="103"/>
      <c r="V27" s="106"/>
      <c r="Z27" s="106"/>
      <c r="AA27" s="106"/>
      <c r="AB27" s="106"/>
      <c r="AC27" s="106"/>
      <c r="AD27" s="77"/>
      <c r="AE27" s="77"/>
    </row>
    <row r="28" spans="1:31" s="77" customFormat="1" ht="16.5" customHeight="1" x14ac:dyDescent="0.55000000000000004">
      <c r="A28" s="174" t="s">
        <v>74</v>
      </c>
      <c r="B28" s="3" t="s">
        <v>2</v>
      </c>
      <c r="C28" s="3" t="s">
        <v>54</v>
      </c>
      <c r="D28" s="3" t="s">
        <v>2</v>
      </c>
      <c r="F28"/>
      <c r="G28" s="9"/>
      <c r="H28" s="9"/>
      <c r="I28" s="9"/>
      <c r="J28" s="9"/>
      <c r="K28" s="9"/>
      <c r="L28" s="9"/>
      <c r="M28" s="9"/>
      <c r="N28" s="9"/>
      <c r="O28" s="9"/>
      <c r="Q28" s="75"/>
      <c r="R28" s="75"/>
      <c r="S28" s="75"/>
      <c r="T28" s="103"/>
      <c r="U28" s="103"/>
      <c r="V28" s="106"/>
      <c r="W28" s="75"/>
      <c r="X28" s="75"/>
      <c r="Y28" s="103"/>
      <c r="Z28" s="106"/>
      <c r="AA28" s="106"/>
      <c r="AB28" s="106"/>
      <c r="AC28" s="106"/>
      <c r="AD28" s="75"/>
    </row>
    <row r="29" spans="1:31" s="77" customFormat="1" ht="25.9" customHeight="1" x14ac:dyDescent="0.55000000000000004">
      <c r="C29" s="180" t="s">
        <v>24</v>
      </c>
      <c r="F29" s="179"/>
      <c r="G29" s="9"/>
      <c r="H29" s="9"/>
      <c r="I29" s="9"/>
      <c r="J29" s="9"/>
      <c r="K29" s="9"/>
      <c r="L29" s="9"/>
      <c r="M29" s="9"/>
      <c r="N29" s="9"/>
      <c r="O29" s="9"/>
      <c r="Q29" s="75"/>
      <c r="R29" s="75"/>
      <c r="S29" s="75"/>
      <c r="T29" s="103"/>
      <c r="U29" s="103"/>
      <c r="V29" s="106"/>
      <c r="W29" s="75"/>
      <c r="X29" s="75"/>
      <c r="Y29" s="103"/>
      <c r="Z29" s="106"/>
      <c r="AA29" s="106"/>
      <c r="AB29" s="106"/>
      <c r="AC29" s="106"/>
      <c r="AD29" s="75"/>
      <c r="AE29" s="75"/>
    </row>
    <row r="30" spans="1:31" ht="18" customHeight="1" x14ac:dyDescent="0.55000000000000004">
      <c r="A30" s="80" t="s">
        <v>3</v>
      </c>
      <c r="B30" s="178">
        <v>100</v>
      </c>
      <c r="C30" s="178">
        <v>100</v>
      </c>
      <c r="D30" s="178">
        <v>100</v>
      </c>
      <c r="E30" s="77"/>
      <c r="F30" s="8"/>
      <c r="G30" s="8"/>
      <c r="H30" s="8"/>
      <c r="P30" s="75"/>
      <c r="Q30" s="75"/>
      <c r="R30" s="75"/>
      <c r="T30" s="103"/>
      <c r="V30" s="106"/>
      <c r="Z30" s="106"/>
      <c r="AA30" s="106"/>
      <c r="AB30" s="106"/>
      <c r="AC30" s="106"/>
    </row>
    <row r="31" spans="1:31" ht="16.5" customHeight="1" x14ac:dyDescent="0.55000000000000004">
      <c r="A31" s="176" t="s">
        <v>95</v>
      </c>
      <c r="B31" s="175">
        <f>B7*100/$B$5</f>
        <v>34.717467868711118</v>
      </c>
      <c r="C31" s="175">
        <f>C7*100/$C$5</f>
        <v>39.592139515825615</v>
      </c>
      <c r="D31" s="177">
        <f>D7*100/$D$5</f>
        <v>28.530831524187139</v>
      </c>
      <c r="E31" s="77"/>
      <c r="F31" s="8"/>
      <c r="G31" s="8"/>
      <c r="H31" s="8"/>
      <c r="P31" s="75"/>
      <c r="Q31" s="75"/>
      <c r="R31" s="75"/>
      <c r="T31" s="103"/>
      <c r="V31" s="106"/>
      <c r="Z31" s="106"/>
      <c r="AA31" s="106"/>
      <c r="AB31" s="106"/>
      <c r="AC31" s="106"/>
    </row>
    <row r="32" spans="1:31" ht="16.5" customHeight="1" x14ac:dyDescent="0.55000000000000004">
      <c r="A32" s="176" t="s">
        <v>94</v>
      </c>
      <c r="B32" s="175">
        <f>B8*100/$B$5</f>
        <v>2.1554331398271225E-2</v>
      </c>
      <c r="C32" s="175">
        <f>C8*100/$C$5</f>
        <v>3.8537758625679555E-2</v>
      </c>
      <c r="D32" s="177" t="s">
        <v>2</v>
      </c>
      <c r="E32" s="77"/>
      <c r="F32" s="8"/>
      <c r="G32" s="8"/>
      <c r="H32" s="8"/>
      <c r="P32" s="75"/>
      <c r="Q32" s="75"/>
      <c r="R32" s="75"/>
      <c r="T32" s="103"/>
      <c r="V32" s="106"/>
      <c r="Z32" s="106"/>
      <c r="AA32" s="106"/>
      <c r="AB32" s="106"/>
      <c r="AC32" s="106"/>
    </row>
    <row r="33" spans="1:29" ht="16.5" customHeight="1" x14ac:dyDescent="0.55000000000000004">
      <c r="A33" s="176" t="s">
        <v>93</v>
      </c>
      <c r="B33" s="175">
        <f t="shared" ref="B33:B41" si="0">B9*100/$B$5</f>
        <v>15.498757005157705</v>
      </c>
      <c r="C33" s="175">
        <f>C9*100/$C$5+0.03</f>
        <v>12.375791844313547</v>
      </c>
      <c r="D33" s="177">
        <f>D9*100/$D$5</f>
        <v>19.500308344239762</v>
      </c>
      <c r="E33" s="77"/>
      <c r="F33" s="8"/>
      <c r="G33" s="8"/>
      <c r="H33" s="8"/>
      <c r="O33" s="75"/>
      <c r="P33" s="75"/>
      <c r="Q33" s="75"/>
      <c r="R33" s="75"/>
      <c r="T33" s="103"/>
      <c r="V33" s="106"/>
      <c r="Z33" s="106"/>
      <c r="AA33" s="106"/>
      <c r="AB33" s="106"/>
      <c r="AC33" s="106"/>
    </row>
    <row r="34" spans="1:29" ht="16.5" customHeight="1" x14ac:dyDescent="0.55000000000000004">
      <c r="A34" s="176" t="s">
        <v>92</v>
      </c>
      <c r="B34" s="175">
        <f t="shared" si="0"/>
        <v>0.24101661472612368</v>
      </c>
      <c r="C34" s="175">
        <f t="shared" ref="C33:C43" si="1">C10*100/$C$5</f>
        <v>0.4309222100871441</v>
      </c>
      <c r="D34" s="3" t="s">
        <v>54</v>
      </c>
      <c r="E34" s="77"/>
      <c r="F34" s="8"/>
      <c r="G34" s="8"/>
      <c r="H34" s="8"/>
      <c r="O34" s="75"/>
      <c r="P34" s="75"/>
      <c r="Q34" s="75"/>
      <c r="R34" s="75"/>
      <c r="T34" s="103"/>
      <c r="V34" s="106"/>
      <c r="Z34" s="106"/>
      <c r="AA34" s="106"/>
      <c r="AB34" s="106"/>
      <c r="AC34" s="106"/>
    </row>
    <row r="35" spans="1:29" ht="16.5" customHeight="1" x14ac:dyDescent="0.55000000000000004">
      <c r="A35" s="176" t="s">
        <v>91</v>
      </c>
      <c r="B35" s="175">
        <f t="shared" si="0"/>
        <v>0.33754253359664266</v>
      </c>
      <c r="C35" s="175">
        <f t="shared" si="1"/>
        <v>0.45910199406244334</v>
      </c>
      <c r="D35" s="177">
        <f>D11*100/$D$5</f>
        <v>0.1832666704041726</v>
      </c>
      <c r="E35" s="77"/>
      <c r="F35" s="8"/>
      <c r="G35" s="8"/>
      <c r="H35" s="8"/>
      <c r="O35" s="75"/>
      <c r="P35" s="75"/>
      <c r="Q35" s="75"/>
      <c r="R35" s="75"/>
      <c r="T35" s="103"/>
      <c r="V35" s="106"/>
      <c r="Z35" s="106"/>
      <c r="AA35" s="106"/>
      <c r="AB35" s="106"/>
      <c r="AC35" s="106"/>
    </row>
    <row r="36" spans="1:29" ht="16.5" customHeight="1" x14ac:dyDescent="0.55000000000000004">
      <c r="A36" s="174" t="s">
        <v>90</v>
      </c>
      <c r="B36" s="175">
        <f t="shared" si="0"/>
        <v>7.0822591665544934</v>
      </c>
      <c r="C36" s="175">
        <f t="shared" si="1"/>
        <v>11.062926219232626</v>
      </c>
      <c r="D36" s="177">
        <f>D12*100/$D$5</f>
        <v>2.0302390006166884</v>
      </c>
      <c r="E36" s="77"/>
      <c r="F36" s="8"/>
      <c r="G36" s="8"/>
      <c r="H36" s="8"/>
      <c r="O36" s="75"/>
      <c r="P36" s="75"/>
      <c r="Q36" s="75"/>
      <c r="R36" s="75"/>
      <c r="V36" s="106"/>
      <c r="Z36" s="106"/>
      <c r="AA36" s="106"/>
      <c r="AB36" s="106"/>
      <c r="AC36" s="106"/>
    </row>
    <row r="37" spans="1:29" ht="16.5" customHeight="1" x14ac:dyDescent="0.55000000000000004">
      <c r="A37" s="174" t="s">
        <v>89</v>
      </c>
      <c r="B37" s="175">
        <f>B13*100/$B$5+0.03</f>
        <v>17.870596773836279</v>
      </c>
      <c r="C37" s="175">
        <f t="shared" si="1"/>
        <v>15.119139556952867</v>
      </c>
      <c r="D37" s="177">
        <f>D13*100/$D$5</f>
        <v>21.294504513038419</v>
      </c>
      <c r="E37" s="77"/>
      <c r="F37" s="8"/>
      <c r="G37" s="8"/>
      <c r="H37" s="8"/>
      <c r="O37" s="75"/>
      <c r="P37" s="75"/>
      <c r="Q37" s="75"/>
      <c r="R37" s="75"/>
      <c r="V37" s="106"/>
      <c r="Z37" s="106"/>
      <c r="AA37" s="106"/>
      <c r="AB37" s="106"/>
      <c r="AC37" s="106"/>
    </row>
    <row r="38" spans="1:29" ht="16.5" customHeight="1" x14ac:dyDescent="0.55000000000000004">
      <c r="A38" s="174" t="s">
        <v>88</v>
      </c>
      <c r="B38" s="175">
        <f>B14*100/$B$5+0.03</f>
        <v>1.8739602718742385</v>
      </c>
      <c r="C38" s="175">
        <f t="shared" si="1"/>
        <v>3.0688546364884028</v>
      </c>
      <c r="D38" s="177">
        <f>D14*100/$D$5</f>
        <v>0.28939895104962698</v>
      </c>
      <c r="E38" s="77"/>
      <c r="F38" s="8"/>
      <c r="G38" s="8"/>
      <c r="H38" s="8"/>
      <c r="O38" s="75"/>
      <c r="P38" s="75"/>
      <c r="Q38" s="75"/>
      <c r="R38" s="75"/>
      <c r="U38" s="75"/>
      <c r="Y38" s="75"/>
    </row>
    <row r="39" spans="1:29" ht="16.5" customHeight="1" x14ac:dyDescent="0.55000000000000004">
      <c r="A39" s="176" t="s">
        <v>87</v>
      </c>
      <c r="B39" s="175">
        <f t="shared" si="0"/>
        <v>5.8943854800481859</v>
      </c>
      <c r="C39" s="175">
        <f t="shared" si="1"/>
        <v>3.4527089911789659</v>
      </c>
      <c r="D39" s="177">
        <f>D15*100/$D$5</f>
        <v>8.9932125603397779</v>
      </c>
      <c r="E39" s="77"/>
      <c r="F39" s="8"/>
      <c r="G39" s="8"/>
      <c r="H39" s="8"/>
      <c r="O39" s="75"/>
      <c r="P39" s="75"/>
      <c r="Q39" s="75"/>
      <c r="R39" s="75"/>
      <c r="U39" s="75"/>
      <c r="Y39" s="75"/>
    </row>
    <row r="40" spans="1:29" ht="16.5" customHeight="1" x14ac:dyDescent="0.55000000000000004">
      <c r="A40" s="174" t="s">
        <v>86</v>
      </c>
      <c r="B40" s="175">
        <f t="shared" si="0"/>
        <v>6.1936754650368298E-2</v>
      </c>
      <c r="C40" s="175">
        <f t="shared" si="1"/>
        <v>5.1637550095278137E-2</v>
      </c>
      <c r="D40" s="177">
        <f>D16*100/$D$5</f>
        <v>7.5007877760357569E-2</v>
      </c>
      <c r="E40" s="77"/>
      <c r="F40" s="8"/>
      <c r="G40" s="8"/>
      <c r="H40" s="8"/>
      <c r="O40" s="75"/>
      <c r="P40" s="75"/>
      <c r="Q40" s="75"/>
      <c r="R40" s="75"/>
      <c r="U40" s="75"/>
      <c r="Y40" s="75"/>
    </row>
    <row r="41" spans="1:29" ht="16.5" customHeight="1" x14ac:dyDescent="0.55000000000000004">
      <c r="A41" s="174" t="s">
        <v>85</v>
      </c>
      <c r="B41" s="175">
        <f t="shared" si="0"/>
        <v>0.98936936967637834</v>
      </c>
      <c r="C41" s="175">
        <f t="shared" si="1"/>
        <v>0.64295604410669327</v>
      </c>
      <c r="D41" s="177">
        <f t="shared" ref="D41:D50" si="2">D17*100/$D$5</f>
        <v>1.4290160628983586</v>
      </c>
      <c r="F41" s="8"/>
      <c r="G41" s="8"/>
      <c r="H41" s="8"/>
      <c r="O41" s="75"/>
      <c r="P41" s="75"/>
      <c r="Q41" s="75"/>
      <c r="R41" s="75"/>
      <c r="T41" s="101"/>
      <c r="U41" s="75"/>
      <c r="Y41" s="75"/>
    </row>
    <row r="42" spans="1:29" ht="16.5" customHeight="1" x14ac:dyDescent="0.55000000000000004">
      <c r="A42" s="174" t="s">
        <v>84</v>
      </c>
      <c r="B42" s="175">
        <f>B18*100/$B$5+0.03</f>
        <v>0.57107335458664243</v>
      </c>
      <c r="C42" s="175">
        <f t="shared" si="1"/>
        <v>0.33282609722177797</v>
      </c>
      <c r="D42" s="177">
        <f t="shared" si="2"/>
        <v>0.80536808956095263</v>
      </c>
      <c r="F42" s="8"/>
      <c r="G42" s="8"/>
      <c r="H42" s="8"/>
      <c r="O42" s="75"/>
      <c r="P42" s="75"/>
      <c r="Q42" s="75"/>
      <c r="R42" s="75"/>
      <c r="S42" s="101"/>
      <c r="T42" s="101"/>
      <c r="U42" s="75"/>
      <c r="Y42" s="75"/>
    </row>
    <row r="43" spans="1:29" ht="16.5" customHeight="1" x14ac:dyDescent="0.55000000000000004">
      <c r="A43" s="174" t="s">
        <v>83</v>
      </c>
      <c r="B43" s="175">
        <f t="shared" ref="B43:B50" si="3">B19*100/$B$5</f>
        <v>0.20975005495076582</v>
      </c>
      <c r="C43" s="175">
        <f t="shared" si="1"/>
        <v>0.3279517562098343</v>
      </c>
      <c r="D43" s="175">
        <f t="shared" si="2"/>
        <v>5.9735655226676516E-2</v>
      </c>
      <c r="F43" s="8"/>
      <c r="G43" s="8"/>
      <c r="H43" s="8"/>
      <c r="O43" s="75"/>
      <c r="P43" s="75"/>
      <c r="Q43" s="75"/>
      <c r="R43" s="75"/>
      <c r="S43" s="101"/>
      <c r="T43" s="101"/>
      <c r="U43" s="75"/>
      <c r="Y43" s="75"/>
    </row>
    <row r="44" spans="1:29" ht="16.5" customHeight="1" x14ac:dyDescent="0.55000000000000004">
      <c r="A44" s="176" t="s">
        <v>82</v>
      </c>
      <c r="B44" s="175">
        <f t="shared" si="3"/>
        <v>0.4137068508695852</v>
      </c>
      <c r="C44" s="175">
        <f t="shared" ref="C44:C50" si="4">C20*100/$C$5</f>
        <v>0.39527859143730609</v>
      </c>
      <c r="D44" s="175">
        <f t="shared" si="2"/>
        <v>0.43709487529940322</v>
      </c>
      <c r="F44" s="8"/>
      <c r="G44" s="8"/>
      <c r="H44" s="8"/>
      <c r="P44" s="75"/>
      <c r="Q44" s="75"/>
      <c r="R44" s="75"/>
      <c r="S44" s="101"/>
      <c r="T44" s="101"/>
      <c r="U44" s="75"/>
      <c r="Y44" s="75"/>
    </row>
    <row r="45" spans="1:29" ht="16.5" customHeight="1" x14ac:dyDescent="0.55000000000000004">
      <c r="A45" s="174" t="s">
        <v>81</v>
      </c>
      <c r="B45" s="175">
        <f t="shared" si="3"/>
        <v>5.8517027921804639</v>
      </c>
      <c r="C45" s="175">
        <f t="shared" si="4"/>
        <v>6.1326826088082385</v>
      </c>
      <c r="D45" s="175">
        <f t="shared" si="2"/>
        <v>5.4951003230365041</v>
      </c>
      <c r="F45" s="8"/>
      <c r="G45" s="8"/>
      <c r="H45" s="8"/>
      <c r="P45" s="75"/>
      <c r="Q45" s="75"/>
      <c r="R45" s="75"/>
      <c r="S45" s="101"/>
      <c r="U45" s="75"/>
      <c r="Y45" s="75"/>
    </row>
    <row r="46" spans="1:29" ht="16.5" customHeight="1" x14ac:dyDescent="0.55000000000000004">
      <c r="A46" s="174" t="s">
        <v>80</v>
      </c>
      <c r="B46" s="175">
        <f t="shared" si="3"/>
        <v>2.4318056736452718</v>
      </c>
      <c r="C46" s="175">
        <f t="shared" si="4"/>
        <v>1.5416626681838053</v>
      </c>
      <c r="D46" s="175">
        <f t="shared" si="2"/>
        <v>3.5615209587089365</v>
      </c>
      <c r="F46" s="8"/>
      <c r="G46" s="8"/>
      <c r="H46" s="8"/>
      <c r="P46" s="75"/>
      <c r="Q46" s="75"/>
      <c r="U46" s="75"/>
      <c r="Y46" s="75"/>
    </row>
    <row r="47" spans="1:29" ht="16.5" customHeight="1" x14ac:dyDescent="0.55000000000000004">
      <c r="A47" s="176" t="s">
        <v>79</v>
      </c>
      <c r="B47" s="175">
        <f t="shared" si="3"/>
        <v>2.0129019286440877</v>
      </c>
      <c r="C47" s="175">
        <f t="shared" si="4"/>
        <v>1.3022106659720731</v>
      </c>
      <c r="D47" s="175">
        <f t="shared" si="2"/>
        <v>2.9148679919347198</v>
      </c>
      <c r="F47" s="8"/>
      <c r="G47" s="8"/>
      <c r="H47" s="8"/>
      <c r="P47" s="75"/>
      <c r="Q47" s="75"/>
      <c r="U47" s="75"/>
      <c r="Y47" s="75"/>
    </row>
    <row r="48" spans="1:29" ht="16.5" customHeight="1" x14ac:dyDescent="0.55000000000000004">
      <c r="A48" s="176" t="s">
        <v>78</v>
      </c>
      <c r="B48" s="175">
        <f t="shared" si="3"/>
        <v>0.1339265176208789</v>
      </c>
      <c r="C48" s="175">
        <f t="shared" si="4"/>
        <v>0.23945200221173224</v>
      </c>
      <c r="D48" s="3" t="s">
        <v>54</v>
      </c>
      <c r="F48" s="8"/>
      <c r="G48" s="8"/>
      <c r="H48" s="8"/>
      <c r="P48" s="75"/>
      <c r="Q48" s="75"/>
      <c r="U48" s="75"/>
      <c r="Y48" s="75"/>
    </row>
    <row r="49" spans="1:25" ht="16.5" customHeight="1" x14ac:dyDescent="0.55000000000000004">
      <c r="A49" s="174" t="s">
        <v>77</v>
      </c>
      <c r="B49" s="175">
        <f t="shared" si="3"/>
        <v>3.4393215752893647</v>
      </c>
      <c r="C49" s="175">
        <f t="shared" si="4"/>
        <v>3.402290026336674</v>
      </c>
      <c r="D49" s="175">
        <f t="shared" si="2"/>
        <v>3.4863197616760009</v>
      </c>
      <c r="F49" s="8"/>
      <c r="G49" s="8"/>
      <c r="H49" s="8"/>
      <c r="P49" s="75"/>
      <c r="Q49" s="75"/>
      <c r="U49" s="75"/>
      <c r="Y49" s="75"/>
    </row>
    <row r="50" spans="1:25" ht="16.5" customHeight="1" x14ac:dyDescent="0.55000000000000004">
      <c r="A50" s="174" t="s">
        <v>76</v>
      </c>
      <c r="B50" s="175">
        <f t="shared" si="3"/>
        <v>0.43696508198313477</v>
      </c>
      <c r="C50" s="175">
        <f t="shared" si="4"/>
        <v>6.0929262649295733E-2</v>
      </c>
      <c r="D50" s="175">
        <f t="shared" si="2"/>
        <v>0.91420684002250241</v>
      </c>
      <c r="F50" s="8"/>
      <c r="G50" s="8"/>
      <c r="H50" s="8"/>
      <c r="P50" s="75"/>
      <c r="Q50" s="75"/>
      <c r="U50" s="75"/>
      <c r="Y50" s="75"/>
    </row>
    <row r="51" spans="1:25" ht="16.5" customHeight="1" x14ac:dyDescent="0.55000000000000004">
      <c r="A51" s="174" t="s">
        <v>75</v>
      </c>
      <c r="B51" s="173">
        <v>0</v>
      </c>
      <c r="C51" s="172">
        <v>0</v>
      </c>
      <c r="D51" s="172">
        <v>0</v>
      </c>
      <c r="F51" s="8"/>
      <c r="G51" s="8"/>
      <c r="H51" s="8"/>
      <c r="P51" s="75"/>
      <c r="Q51" s="75"/>
      <c r="U51" s="75"/>
      <c r="W51" s="101"/>
      <c r="X51" s="101"/>
      <c r="Y51" s="75"/>
    </row>
    <row r="52" spans="1:25" ht="16.5" customHeight="1" x14ac:dyDescent="0.55000000000000004">
      <c r="A52" s="174" t="s">
        <v>74</v>
      </c>
      <c r="B52" s="173">
        <v>0</v>
      </c>
      <c r="C52" s="172">
        <v>0</v>
      </c>
      <c r="D52" s="172">
        <v>0</v>
      </c>
      <c r="F52" s="8"/>
      <c r="G52" s="8"/>
      <c r="H52" s="8"/>
      <c r="P52" s="75"/>
      <c r="Q52" s="75"/>
      <c r="U52" s="75"/>
      <c r="W52" s="101"/>
      <c r="X52" s="101"/>
      <c r="Y52" s="75"/>
    </row>
    <row r="53" spans="1:25" ht="14.25" customHeight="1" x14ac:dyDescent="0.55000000000000004">
      <c r="A53" s="104"/>
      <c r="B53" s="233"/>
      <c r="C53" s="171"/>
      <c r="D53" s="171"/>
      <c r="U53" s="75"/>
      <c r="W53" s="101"/>
      <c r="X53" s="101"/>
      <c r="Y53" s="75"/>
    </row>
    <row r="54" spans="1:25" ht="14.25" customHeight="1" x14ac:dyDescent="0.55000000000000004">
      <c r="B54" s="101"/>
      <c r="U54" s="75"/>
      <c r="W54" s="101"/>
      <c r="X54" s="101"/>
      <c r="Y54" s="75"/>
    </row>
    <row r="55" spans="1:25" ht="14.25" customHeight="1" x14ac:dyDescent="0.55000000000000004">
      <c r="A55" s="11" t="s">
        <v>9</v>
      </c>
      <c r="B55" s="101"/>
      <c r="U55" s="75"/>
      <c r="W55" s="101"/>
      <c r="X55" s="101"/>
      <c r="Y55" s="75"/>
    </row>
    <row r="56" spans="1:25" ht="14.25" customHeight="1" x14ac:dyDescent="0.55000000000000004">
      <c r="U56" s="75"/>
      <c r="W56" s="101"/>
      <c r="X56" s="101"/>
      <c r="Y56" s="75"/>
    </row>
    <row r="57" spans="1:25" ht="14.25" customHeight="1" x14ac:dyDescent="0.55000000000000004">
      <c r="U57" s="75"/>
      <c r="W57" s="101"/>
      <c r="X57" s="101"/>
      <c r="Y57" s="75"/>
    </row>
    <row r="58" spans="1:25" ht="14.25" customHeight="1" x14ac:dyDescent="0.55000000000000004">
      <c r="U58" s="75"/>
      <c r="W58" s="101"/>
      <c r="X58" s="101"/>
      <c r="Y58" s="75"/>
    </row>
    <row r="59" spans="1:25" ht="14.25" customHeight="1" x14ac:dyDescent="0.55000000000000004">
      <c r="U59" s="75"/>
      <c r="W59" s="101"/>
      <c r="X59" s="101"/>
      <c r="Y59" s="75"/>
    </row>
    <row r="60" spans="1:25" ht="14.25" customHeight="1" x14ac:dyDescent="0.55000000000000004">
      <c r="U60" s="75"/>
      <c r="W60" s="101"/>
      <c r="X60" s="101"/>
      <c r="Y60" s="75"/>
    </row>
    <row r="61" spans="1:25" ht="14.25" customHeight="1" x14ac:dyDescent="0.55000000000000004">
      <c r="I61" s="75"/>
      <c r="U61" s="75"/>
      <c r="W61" s="101"/>
      <c r="X61" s="101"/>
      <c r="Y61" s="75"/>
    </row>
    <row r="62" spans="1:25" ht="14.25" customHeight="1" x14ac:dyDescent="0.55000000000000004">
      <c r="I62" s="75"/>
      <c r="U62" s="75"/>
      <c r="W62" s="101"/>
      <c r="X62" s="101"/>
      <c r="Y62" s="75"/>
    </row>
    <row r="63" spans="1:25" ht="14.25" customHeight="1" x14ac:dyDescent="0.55000000000000004">
      <c r="I63" s="75"/>
      <c r="U63" s="75"/>
      <c r="W63" s="101"/>
      <c r="X63" s="101"/>
      <c r="Y63" s="75"/>
    </row>
    <row r="64" spans="1:25" ht="14.25" customHeight="1" x14ac:dyDescent="0.55000000000000004">
      <c r="I64" s="75"/>
      <c r="U64" s="75"/>
      <c r="W64" s="101"/>
      <c r="X64" s="101"/>
      <c r="Y64" s="75"/>
    </row>
    <row r="65" spans="2:25" ht="14.25" customHeight="1" x14ac:dyDescent="0.55000000000000004">
      <c r="I65" s="75"/>
      <c r="U65" s="75"/>
      <c r="W65" s="101"/>
      <c r="X65" s="101"/>
      <c r="Y65" s="75"/>
    </row>
    <row r="66" spans="2:25" ht="14.25" customHeight="1" x14ac:dyDescent="0.55000000000000004">
      <c r="I66" s="75"/>
      <c r="U66" s="75"/>
      <c r="W66" s="101"/>
      <c r="X66" s="101"/>
      <c r="Y66" s="75"/>
    </row>
    <row r="67" spans="2:25" ht="14.25" customHeight="1" x14ac:dyDescent="0.55000000000000004">
      <c r="I67" s="75"/>
    </row>
    <row r="68" spans="2:25" ht="14.25" customHeight="1" x14ac:dyDescent="0.55000000000000004">
      <c r="I68" s="75"/>
    </row>
    <row r="69" spans="2:25" ht="14.25" customHeight="1" x14ac:dyDescent="0.55000000000000004">
      <c r="I69" s="75"/>
      <c r="R69" s="75"/>
    </row>
    <row r="70" spans="2:25" ht="14.25" customHeight="1" x14ac:dyDescent="0.55000000000000004">
      <c r="I70" s="75"/>
      <c r="R70" s="75"/>
    </row>
    <row r="71" spans="2:25" ht="14.25" customHeight="1" x14ac:dyDescent="0.55000000000000004">
      <c r="I71" s="75"/>
      <c r="R71" s="75"/>
    </row>
    <row r="72" spans="2:25" ht="14.25" customHeight="1" x14ac:dyDescent="0.55000000000000004">
      <c r="I72" s="75"/>
      <c r="R72" s="75"/>
    </row>
    <row r="73" spans="2:25" ht="14.25" customHeight="1" x14ac:dyDescent="0.55000000000000004">
      <c r="I73" s="75"/>
      <c r="R73" s="75"/>
    </row>
    <row r="74" spans="2:25" ht="14.25" customHeight="1" x14ac:dyDescent="0.55000000000000004">
      <c r="I74" s="75"/>
      <c r="R74" s="75"/>
    </row>
    <row r="75" spans="2:25" ht="14.25" customHeight="1" x14ac:dyDescent="0.55000000000000004">
      <c r="I75" s="75"/>
      <c r="R75" s="75"/>
    </row>
    <row r="76" spans="2:25" ht="14.25" customHeight="1" x14ac:dyDescent="0.5">
      <c r="B76" s="101"/>
      <c r="C76" s="101"/>
      <c r="D76" s="75"/>
      <c r="I76" s="75"/>
      <c r="J76" s="75"/>
      <c r="K76" s="75"/>
      <c r="L76" s="75"/>
      <c r="M76" s="75"/>
      <c r="N76" s="75"/>
      <c r="O76" s="75"/>
      <c r="P76" s="75"/>
      <c r="Q76" s="75"/>
      <c r="R76" s="75"/>
    </row>
    <row r="77" spans="2:25" ht="14.25" customHeight="1" x14ac:dyDescent="0.5">
      <c r="B77" s="101"/>
      <c r="C77" s="101"/>
      <c r="D77" s="75"/>
      <c r="I77" s="75"/>
      <c r="J77" s="75"/>
      <c r="K77" s="75"/>
      <c r="L77" s="75"/>
      <c r="M77" s="75"/>
      <c r="N77" s="75"/>
      <c r="O77" s="75"/>
      <c r="P77" s="75"/>
      <c r="Q77" s="75"/>
      <c r="R77" s="75"/>
    </row>
    <row r="78" spans="2:25" ht="14.25" customHeight="1" x14ac:dyDescent="0.5">
      <c r="B78" s="101"/>
      <c r="C78" s="101"/>
      <c r="D78" s="75"/>
      <c r="I78" s="75"/>
      <c r="J78" s="75"/>
      <c r="K78" s="75"/>
      <c r="L78" s="75"/>
      <c r="M78" s="75"/>
      <c r="N78" s="75"/>
      <c r="O78" s="75"/>
      <c r="P78" s="75"/>
      <c r="Q78" s="75"/>
      <c r="R78" s="75"/>
    </row>
    <row r="79" spans="2:25" ht="14.25" customHeight="1" x14ac:dyDescent="0.5">
      <c r="B79" s="101"/>
      <c r="C79" s="101"/>
      <c r="D79" s="75"/>
      <c r="I79" s="75"/>
      <c r="J79" s="75"/>
      <c r="K79" s="75"/>
      <c r="L79" s="75"/>
      <c r="M79" s="75"/>
      <c r="N79" s="75"/>
      <c r="O79" s="75"/>
      <c r="P79" s="75"/>
      <c r="Q79" s="75"/>
      <c r="R79" s="75"/>
    </row>
    <row r="80" spans="2:25" ht="14.25" customHeight="1" x14ac:dyDescent="0.5">
      <c r="B80" s="101"/>
      <c r="C80" s="101"/>
      <c r="D80" s="75"/>
      <c r="I80" s="75"/>
      <c r="J80" s="75"/>
      <c r="K80" s="75"/>
      <c r="L80" s="75"/>
      <c r="M80" s="75"/>
      <c r="N80" s="75"/>
      <c r="O80" s="75"/>
      <c r="P80" s="75"/>
      <c r="Q80" s="75"/>
      <c r="R80" s="75"/>
    </row>
    <row r="81" spans="2:18" ht="14.25" customHeight="1" x14ac:dyDescent="0.55000000000000004">
      <c r="B81" s="101"/>
      <c r="C81" s="101"/>
      <c r="D81" s="75"/>
      <c r="J81" s="75"/>
      <c r="K81" s="75"/>
      <c r="L81" s="75"/>
      <c r="M81" s="75"/>
      <c r="N81" s="75"/>
      <c r="O81" s="75"/>
      <c r="P81" s="75"/>
      <c r="Q81" s="75"/>
      <c r="R81" s="75"/>
    </row>
    <row r="82" spans="2:18" ht="14.25" customHeight="1" x14ac:dyDescent="0.55000000000000004">
      <c r="B82" s="101"/>
      <c r="C82" s="101"/>
      <c r="D82" s="75"/>
      <c r="J82" s="75"/>
      <c r="K82" s="75"/>
      <c r="L82" s="75"/>
      <c r="M82" s="75"/>
      <c r="N82" s="75"/>
      <c r="O82" s="75"/>
      <c r="P82" s="75"/>
      <c r="Q82" s="75"/>
      <c r="R82" s="75"/>
    </row>
    <row r="83" spans="2:18" ht="14.25" customHeight="1" x14ac:dyDescent="0.55000000000000004">
      <c r="B83" s="101"/>
      <c r="C83" s="101"/>
      <c r="D83" s="75"/>
      <c r="J83" s="75"/>
      <c r="K83" s="75"/>
      <c r="L83" s="75"/>
      <c r="M83" s="75"/>
      <c r="N83" s="75"/>
      <c r="O83" s="75"/>
      <c r="P83" s="75"/>
      <c r="Q83" s="75"/>
      <c r="R83" s="75"/>
    </row>
    <row r="84" spans="2:18" ht="14.25" customHeight="1" x14ac:dyDescent="0.55000000000000004">
      <c r="B84" s="101"/>
      <c r="C84" s="101"/>
      <c r="D84" s="75"/>
      <c r="J84" s="75"/>
      <c r="K84" s="75"/>
      <c r="L84" s="75"/>
      <c r="M84" s="75"/>
      <c r="N84" s="75"/>
      <c r="O84" s="75"/>
      <c r="P84" s="75"/>
      <c r="Q84" s="75"/>
      <c r="R84" s="75"/>
    </row>
    <row r="85" spans="2:18" ht="14.25" customHeight="1" x14ac:dyDescent="0.55000000000000004">
      <c r="B85" s="101"/>
      <c r="C85" s="101"/>
      <c r="D85" s="75"/>
      <c r="J85" s="75"/>
      <c r="K85" s="75"/>
      <c r="L85" s="75"/>
      <c r="M85" s="75"/>
      <c r="N85" s="75"/>
      <c r="O85" s="75"/>
      <c r="P85" s="75"/>
      <c r="Q85" s="75"/>
      <c r="R85" s="75"/>
    </row>
    <row r="86" spans="2:18" ht="14.25" customHeight="1" x14ac:dyDescent="0.55000000000000004">
      <c r="B86" s="101"/>
      <c r="C86" s="101"/>
      <c r="D86" s="75"/>
      <c r="J86" s="75"/>
      <c r="K86" s="75"/>
      <c r="L86" s="75"/>
      <c r="M86" s="75"/>
      <c r="N86" s="75"/>
      <c r="O86" s="75"/>
      <c r="P86" s="75"/>
      <c r="Q86" s="75"/>
      <c r="R86" s="75"/>
    </row>
    <row r="87" spans="2:18" ht="14.25" customHeight="1" x14ac:dyDescent="0.55000000000000004">
      <c r="B87" s="101"/>
      <c r="C87" s="101"/>
      <c r="D87" s="75"/>
      <c r="J87" s="75"/>
      <c r="K87" s="75"/>
      <c r="L87" s="75"/>
      <c r="M87" s="75"/>
      <c r="N87" s="75"/>
      <c r="O87" s="75"/>
      <c r="P87" s="75"/>
      <c r="Q87" s="75"/>
      <c r="R87" s="75"/>
    </row>
    <row r="88" spans="2:18" ht="14.25" customHeight="1" x14ac:dyDescent="0.55000000000000004">
      <c r="B88" s="101"/>
      <c r="C88" s="101"/>
      <c r="D88" s="75"/>
      <c r="J88" s="75"/>
      <c r="K88" s="75"/>
      <c r="L88" s="75"/>
      <c r="M88" s="75"/>
      <c r="N88" s="75"/>
      <c r="O88" s="75"/>
      <c r="P88" s="75"/>
      <c r="Q88" s="75"/>
      <c r="R88" s="75"/>
    </row>
    <row r="89" spans="2:18" ht="14.25" customHeight="1" x14ac:dyDescent="0.55000000000000004">
      <c r="B89" s="101"/>
      <c r="C89" s="101"/>
      <c r="D89" s="75"/>
      <c r="J89" s="75"/>
      <c r="K89" s="75"/>
      <c r="L89" s="75"/>
      <c r="M89" s="75"/>
      <c r="N89" s="75"/>
      <c r="O89" s="75"/>
      <c r="P89" s="75"/>
      <c r="Q89" s="75"/>
    </row>
    <row r="90" spans="2:18" ht="14.25" customHeight="1" x14ac:dyDescent="0.55000000000000004">
      <c r="B90" s="101"/>
      <c r="C90" s="101"/>
      <c r="D90" s="75"/>
      <c r="J90" s="75"/>
      <c r="K90" s="75"/>
      <c r="L90" s="75"/>
      <c r="M90" s="75"/>
      <c r="N90" s="75"/>
      <c r="O90" s="75"/>
      <c r="P90" s="75"/>
      <c r="Q90" s="75"/>
    </row>
    <row r="91" spans="2:18" ht="14.25" customHeight="1" x14ac:dyDescent="0.55000000000000004">
      <c r="B91" s="101"/>
      <c r="C91" s="101"/>
      <c r="D91" s="75"/>
      <c r="J91" s="75"/>
      <c r="K91" s="75"/>
      <c r="L91" s="75"/>
      <c r="M91" s="75"/>
      <c r="N91" s="75"/>
      <c r="O91" s="75"/>
      <c r="P91" s="75"/>
      <c r="Q91" s="75"/>
    </row>
    <row r="92" spans="2:18" ht="14.25" customHeight="1" x14ac:dyDescent="0.55000000000000004">
      <c r="B92" s="101"/>
      <c r="C92" s="101"/>
      <c r="D92" s="75"/>
      <c r="J92" s="75"/>
      <c r="K92" s="75"/>
      <c r="L92" s="75"/>
      <c r="M92" s="75"/>
      <c r="N92" s="75"/>
      <c r="O92" s="75"/>
      <c r="P92" s="75"/>
      <c r="Q92" s="75"/>
    </row>
    <row r="93" spans="2:18" ht="14.25" customHeight="1" x14ac:dyDescent="0.55000000000000004">
      <c r="B93" s="101"/>
      <c r="C93" s="101"/>
      <c r="D93" s="75"/>
      <c r="J93" s="75"/>
      <c r="K93" s="75"/>
      <c r="L93" s="75"/>
      <c r="M93" s="75"/>
      <c r="N93" s="75"/>
      <c r="O93" s="75"/>
      <c r="P93" s="75"/>
      <c r="Q93" s="75"/>
    </row>
    <row r="94" spans="2:18" ht="14.25" customHeight="1" x14ac:dyDescent="0.55000000000000004">
      <c r="B94" s="101"/>
      <c r="C94" s="101"/>
      <c r="D94" s="75"/>
      <c r="J94" s="75"/>
      <c r="K94" s="75"/>
      <c r="L94" s="75"/>
      <c r="M94" s="75"/>
      <c r="N94" s="75"/>
      <c r="O94" s="75"/>
      <c r="P94" s="75"/>
      <c r="Q94" s="75"/>
    </row>
    <row r="95" spans="2:18" ht="14.25" customHeight="1" x14ac:dyDescent="0.55000000000000004">
      <c r="B95" s="101"/>
      <c r="C95" s="101"/>
      <c r="D95" s="75"/>
      <c r="J95" s="75"/>
      <c r="K95" s="75"/>
      <c r="L95" s="75"/>
      <c r="M95" s="75"/>
      <c r="N95" s="75"/>
      <c r="O95" s="75"/>
      <c r="P95" s="75"/>
      <c r="Q95" s="75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zoomScaleNormal="100" workbookViewId="0"/>
  </sheetViews>
  <sheetFormatPr defaultRowHeight="30.75" customHeight="1" x14ac:dyDescent="0.55000000000000004"/>
  <cols>
    <col min="1" max="1" width="35.7109375" style="8" customWidth="1"/>
    <col min="2" max="4" width="17.42578125" style="8" customWidth="1"/>
    <col min="5" max="5" width="9" style="8" customWidth="1"/>
    <col min="6" max="6" width="12.140625" style="8" customWidth="1"/>
    <col min="7" max="7" width="11.42578125" style="8" customWidth="1"/>
    <col min="8" max="8" width="15.42578125" style="8" customWidth="1"/>
    <col min="9" max="9" width="13.5703125" customWidth="1"/>
    <col min="10" max="10" width="10.85546875" style="8" bestFit="1" customWidth="1"/>
    <col min="11" max="11" width="10" style="63" customWidth="1"/>
    <col min="12" max="12" width="9.140625" style="8"/>
    <col min="13" max="14" width="9" style="63" customWidth="1"/>
    <col min="15" max="16" width="9.140625" style="8"/>
    <col min="17" max="17" width="10.7109375" style="8" bestFit="1" customWidth="1"/>
    <col min="18" max="19" width="9.5703125" style="8" bestFit="1" customWidth="1"/>
    <col min="20" max="20" width="9" customWidth="1"/>
    <col min="21" max="22" width="15.85546875" customWidth="1"/>
    <col min="23" max="23" width="15.85546875" style="8" customWidth="1"/>
    <col min="24" max="16384" width="9.140625" style="8"/>
  </cols>
  <sheetData>
    <row r="1" spans="1:22" s="62" customFormat="1" ht="30.75" customHeight="1" x14ac:dyDescent="0.55000000000000004">
      <c r="A1" s="62" t="s">
        <v>41</v>
      </c>
      <c r="B1" s="100"/>
      <c r="C1" s="100"/>
      <c r="D1" s="100"/>
      <c r="K1" s="96"/>
      <c r="M1" s="96"/>
      <c r="N1" s="96"/>
    </row>
    <row r="2" spans="1:22" s="9" customFormat="1" ht="17.25" customHeight="1" x14ac:dyDescent="0.55000000000000004">
      <c r="A2" s="28"/>
      <c r="B2" s="28"/>
      <c r="C2" s="28"/>
      <c r="D2" s="28"/>
      <c r="K2" s="96"/>
      <c r="M2" s="96"/>
      <c r="N2" s="96"/>
    </row>
    <row r="3" spans="1:22" s="9" customFormat="1" ht="30.75" customHeight="1" x14ac:dyDescent="0.55000000000000004">
      <c r="A3" s="99" t="s">
        <v>40</v>
      </c>
      <c r="B3" s="98" t="s">
        <v>0</v>
      </c>
      <c r="C3" s="98" t="s">
        <v>30</v>
      </c>
      <c r="D3" s="98" t="s">
        <v>29</v>
      </c>
      <c r="F3" s="77"/>
      <c r="G3" s="77"/>
      <c r="H3" s="120"/>
      <c r="K3" s="96"/>
      <c r="M3" s="96"/>
      <c r="N3" s="96"/>
    </row>
    <row r="4" spans="1:22" s="9" customFormat="1" ht="30.75" customHeight="1" x14ac:dyDescent="0.55000000000000004">
      <c r="A4" s="80"/>
      <c r="B4" s="222" t="s">
        <v>28</v>
      </c>
      <c r="C4" s="222"/>
      <c r="D4" s="222"/>
      <c r="H4" s="97"/>
      <c r="J4" s="97"/>
      <c r="K4" s="96"/>
      <c r="L4" s="97"/>
      <c r="M4" s="96"/>
      <c r="N4" s="96"/>
    </row>
    <row r="5" spans="1:22" s="77" customFormat="1" ht="21.6" customHeight="1" x14ac:dyDescent="0.55000000000000004">
      <c r="A5" s="80" t="s">
        <v>3</v>
      </c>
      <c r="B5" s="54">
        <v>1173778</v>
      </c>
      <c r="C5" s="54">
        <v>656499</v>
      </c>
      <c r="D5" s="54">
        <v>517279</v>
      </c>
      <c r="F5" s="75"/>
      <c r="G5" s="54"/>
      <c r="H5" s="95"/>
      <c r="I5" s="54"/>
      <c r="J5" s="95"/>
      <c r="K5" s="54"/>
      <c r="L5" s="95"/>
      <c r="Q5" s="90"/>
      <c r="R5" s="90"/>
    </row>
    <row r="6" spans="1:22" s="77" customFormat="1" ht="10.9" customHeight="1" x14ac:dyDescent="0.25">
      <c r="A6" s="80"/>
      <c r="G6" s="94"/>
      <c r="H6" s="93"/>
      <c r="I6" s="94"/>
      <c r="J6" s="93"/>
      <c r="K6" s="94"/>
      <c r="L6" s="93"/>
      <c r="M6" s="87"/>
      <c r="N6" s="92"/>
      <c r="O6" s="75"/>
      <c r="P6" s="75"/>
      <c r="Q6" s="90"/>
      <c r="R6" s="90"/>
    </row>
    <row r="7" spans="1:22" s="75" customFormat="1" ht="24" customHeight="1" x14ac:dyDescent="0.55000000000000004">
      <c r="A7" s="74" t="s">
        <v>39</v>
      </c>
      <c r="B7" s="51">
        <v>15365</v>
      </c>
      <c r="C7" s="51">
        <v>12318</v>
      </c>
      <c r="D7" s="51">
        <v>3047</v>
      </c>
      <c r="F7" s="91"/>
      <c r="G7" s="237"/>
      <c r="H7" s="238"/>
      <c r="I7" s="237"/>
      <c r="J7" s="88"/>
      <c r="K7" s="51"/>
      <c r="L7" s="88"/>
      <c r="M7" s="87"/>
      <c r="N7" s="86"/>
      <c r="Q7" s="90"/>
      <c r="R7" s="90"/>
    </row>
    <row r="8" spans="1:22" s="75" customFormat="1" ht="24" customHeight="1" x14ac:dyDescent="0.55000000000000004">
      <c r="A8" s="74" t="s">
        <v>38</v>
      </c>
      <c r="B8" s="51">
        <v>123544</v>
      </c>
      <c r="C8" s="51">
        <v>70109</v>
      </c>
      <c r="D8" s="51">
        <v>53435</v>
      </c>
      <c r="F8" s="91"/>
      <c r="G8" s="237"/>
      <c r="H8" s="238"/>
      <c r="I8" s="237"/>
      <c r="J8" s="88"/>
      <c r="K8" s="51"/>
      <c r="L8" s="88"/>
      <c r="M8" s="87"/>
      <c r="N8" s="86"/>
      <c r="Q8" s="90"/>
      <c r="R8" s="90"/>
    </row>
    <row r="9" spans="1:22" s="75" customFormat="1" ht="24" customHeight="1" x14ac:dyDescent="0.55000000000000004">
      <c r="A9" s="74" t="s">
        <v>37</v>
      </c>
      <c r="B9" s="51">
        <v>474908</v>
      </c>
      <c r="C9" s="51">
        <v>272887</v>
      </c>
      <c r="D9" s="51">
        <v>202021</v>
      </c>
      <c r="F9" s="91"/>
      <c r="G9" s="237"/>
      <c r="H9" s="238"/>
      <c r="I9" s="237"/>
      <c r="J9" s="88"/>
      <c r="K9" s="51"/>
      <c r="L9" s="88"/>
      <c r="M9" s="87"/>
      <c r="N9" s="86"/>
      <c r="Q9" s="90"/>
      <c r="R9" s="90"/>
    </row>
    <row r="10" spans="1:22" s="75" customFormat="1" ht="24" customHeight="1" x14ac:dyDescent="0.55000000000000004">
      <c r="A10" s="74" t="s">
        <v>36</v>
      </c>
      <c r="B10" s="51">
        <v>378320</v>
      </c>
      <c r="C10" s="51">
        <v>235173</v>
      </c>
      <c r="D10" s="51">
        <v>143147</v>
      </c>
      <c r="F10" s="89"/>
      <c r="G10" s="237"/>
      <c r="H10" s="238"/>
      <c r="I10" s="237"/>
      <c r="J10" s="88"/>
      <c r="K10" s="51"/>
      <c r="L10" s="88"/>
      <c r="M10" s="87"/>
      <c r="N10" s="86"/>
      <c r="O10" s="8"/>
      <c r="P10" s="8"/>
      <c r="Q10" s="26"/>
      <c r="R10" s="26"/>
    </row>
    <row r="11" spans="1:22" ht="24" customHeight="1" x14ac:dyDescent="0.55000000000000004">
      <c r="A11" s="74" t="s">
        <v>35</v>
      </c>
      <c r="B11" s="51">
        <v>180587</v>
      </c>
      <c r="C11" s="51">
        <v>66012</v>
      </c>
      <c r="D11" s="51">
        <v>114575</v>
      </c>
      <c r="F11" s="89"/>
      <c r="G11" s="237"/>
      <c r="H11" s="238"/>
      <c r="I11" s="237"/>
      <c r="J11" s="88"/>
      <c r="K11" s="51"/>
      <c r="L11" s="88"/>
      <c r="M11" s="87"/>
      <c r="N11" s="86"/>
      <c r="Q11" s="26"/>
      <c r="R11" s="26"/>
      <c r="T11" s="8"/>
      <c r="U11" s="8"/>
      <c r="V11" s="8"/>
    </row>
    <row r="12" spans="1:22" ht="24" customHeight="1" x14ac:dyDescent="0.55000000000000004">
      <c r="A12" s="74" t="s">
        <v>34</v>
      </c>
      <c r="B12" s="51">
        <v>1054</v>
      </c>
      <c r="C12" s="51" t="s">
        <v>2</v>
      </c>
      <c r="D12" s="51">
        <v>1054</v>
      </c>
      <c r="F12" s="26"/>
      <c r="G12" s="239"/>
      <c r="H12" s="237"/>
      <c r="I12" s="239"/>
      <c r="K12" s="84"/>
      <c r="T12" s="8"/>
      <c r="U12" s="8"/>
      <c r="V12" s="8"/>
    </row>
    <row r="13" spans="1:22" ht="24.95" customHeight="1" x14ac:dyDescent="0.55000000000000004">
      <c r="B13" s="224" t="s">
        <v>24</v>
      </c>
      <c r="C13" s="224"/>
      <c r="D13" s="224"/>
      <c r="G13" s="237"/>
      <c r="H13" s="237"/>
      <c r="I13" s="240"/>
      <c r="K13" s="83"/>
      <c r="M13" s="83"/>
      <c r="T13" s="8"/>
      <c r="U13" s="8"/>
      <c r="V13" s="8"/>
    </row>
    <row r="14" spans="1:22" s="77" customFormat="1" ht="24.95" customHeight="1" x14ac:dyDescent="0.55000000000000004">
      <c r="A14" s="80" t="s">
        <v>3</v>
      </c>
      <c r="B14" s="82">
        <f>B5/$B$5*100</f>
        <v>100</v>
      </c>
      <c r="C14" s="82">
        <f>C5/$C$5*100</f>
        <v>100</v>
      </c>
      <c r="D14" s="82">
        <f>D5/$D$5*100</f>
        <v>100</v>
      </c>
      <c r="E14" s="81"/>
      <c r="G14" s="232"/>
      <c r="H14" s="232"/>
      <c r="I14" s="232"/>
      <c r="J14" s="170"/>
      <c r="K14" s="78"/>
      <c r="M14" s="78"/>
      <c r="N14" s="78"/>
    </row>
    <row r="15" spans="1:22" s="77" customFormat="1" ht="8.25" customHeight="1" x14ac:dyDescent="0.5">
      <c r="A15" s="80"/>
      <c r="B15" s="79"/>
      <c r="C15" s="79"/>
      <c r="D15" s="79"/>
      <c r="J15" s="170"/>
      <c r="K15" s="78"/>
      <c r="M15" s="78"/>
      <c r="N15" s="78"/>
    </row>
    <row r="16" spans="1:22" s="75" customFormat="1" ht="24.95" customHeight="1" x14ac:dyDescent="0.55000000000000004">
      <c r="A16" s="74" t="s">
        <v>39</v>
      </c>
      <c r="B16" s="73">
        <f>B7/$B$5*100</f>
        <v>1.3090209562625983</v>
      </c>
      <c r="C16" s="73">
        <f>C7/$C$5*100</f>
        <v>1.8763166432850622</v>
      </c>
      <c r="D16" s="241">
        <f>D7/$D$5*100</f>
        <v>0.58904382354590079</v>
      </c>
      <c r="E16" s="22"/>
      <c r="G16" s="215"/>
      <c r="H16" s="215"/>
      <c r="I16" s="215"/>
      <c r="J16" s="170"/>
      <c r="K16" s="76"/>
      <c r="M16" s="76"/>
      <c r="N16" s="76"/>
    </row>
    <row r="17" spans="1:25" s="75" customFormat="1" ht="24.95" customHeight="1" x14ac:dyDescent="0.55000000000000004">
      <c r="A17" s="74" t="s">
        <v>38</v>
      </c>
      <c r="B17" s="73">
        <f>B8/$B$5*100</f>
        <v>10.525329321217471</v>
      </c>
      <c r="C17" s="73">
        <f>C8/$C$5*100</f>
        <v>10.679224187698686</v>
      </c>
      <c r="D17" s="241">
        <f>D8/$D$5*100</f>
        <v>10.330015330218316</v>
      </c>
      <c r="E17" s="22"/>
      <c r="G17" s="215"/>
      <c r="H17" s="215"/>
      <c r="I17" s="215"/>
      <c r="J17" s="170"/>
      <c r="K17" s="76"/>
      <c r="M17" s="76"/>
      <c r="N17" s="76"/>
    </row>
    <row r="18" spans="1:25" s="75" customFormat="1" ht="24.95" customHeight="1" x14ac:dyDescent="0.55000000000000004">
      <c r="A18" s="74" t="s">
        <v>37</v>
      </c>
      <c r="B18" s="73">
        <f>B9/$B$5*100</f>
        <v>40.45978029917071</v>
      </c>
      <c r="C18" s="73">
        <f>C9/$C$5*100</f>
        <v>41.567009241445909</v>
      </c>
      <c r="D18" s="241">
        <f>D9/$D$5*100</f>
        <v>39.054552765528854</v>
      </c>
      <c r="E18" s="22"/>
      <c r="G18" s="215"/>
      <c r="H18" s="215"/>
      <c r="I18" s="215"/>
      <c r="J18" s="170"/>
      <c r="K18" s="76"/>
      <c r="M18" s="76"/>
      <c r="N18" s="76"/>
      <c r="R18" s="64"/>
    </row>
    <row r="19" spans="1:25" s="75" customFormat="1" ht="24.95" customHeight="1" x14ac:dyDescent="0.55000000000000004">
      <c r="A19" s="74" t="s">
        <v>36</v>
      </c>
      <c r="B19" s="73">
        <f>B10/$B$5*100</f>
        <v>32.230967014205412</v>
      </c>
      <c r="C19" s="73">
        <f>C10/$C$5*100</f>
        <v>35.822293712557062</v>
      </c>
      <c r="D19" s="241">
        <f>D10/$D$5*100</f>
        <v>27.673073911757484</v>
      </c>
      <c r="E19" s="22"/>
      <c r="G19" s="215"/>
      <c r="H19" s="215"/>
      <c r="I19" s="215"/>
      <c r="J19" s="170"/>
      <c r="K19" s="76"/>
      <c r="M19" s="76"/>
      <c r="N19" s="76"/>
    </row>
    <row r="20" spans="1:25" ht="24.95" customHeight="1" x14ac:dyDescent="0.55000000000000004">
      <c r="A20" s="74" t="s">
        <v>35</v>
      </c>
      <c r="B20" s="73">
        <f>B11/$B$5*100</f>
        <v>15.385106894148636</v>
      </c>
      <c r="C20" s="73">
        <f>C11/$C$5*100-0.03</f>
        <v>10.025156215013276</v>
      </c>
      <c r="D20" s="241">
        <f>D11/$D$5*100</f>
        <v>22.14955565565198</v>
      </c>
      <c r="E20" s="22"/>
      <c r="G20" s="235"/>
      <c r="H20" s="235"/>
      <c r="I20" s="236"/>
      <c r="J20" s="170"/>
      <c r="P20" s="64"/>
      <c r="Q20" s="64"/>
      <c r="R20" s="64"/>
      <c r="S20" s="64"/>
      <c r="T20" s="64"/>
      <c r="U20" s="64"/>
      <c r="V20" s="8"/>
    </row>
    <row r="21" spans="1:25" ht="24.95" customHeight="1" x14ac:dyDescent="0.55000000000000004">
      <c r="A21" s="74" t="s">
        <v>34</v>
      </c>
      <c r="B21" s="73">
        <f>B12/$B$5*100</f>
        <v>8.9795514995169454E-2</v>
      </c>
      <c r="C21" s="73" t="s">
        <v>2</v>
      </c>
      <c r="D21" s="241">
        <f>D12/$D$5*100</f>
        <v>0.20375851329746619</v>
      </c>
      <c r="E21" s="22"/>
      <c r="G21" s="235"/>
      <c r="H21" s="235"/>
      <c r="I21" s="236"/>
      <c r="J21" s="170"/>
      <c r="O21" s="64"/>
      <c r="P21" s="64"/>
      <c r="Q21" s="64"/>
      <c r="R21" s="64"/>
      <c r="S21" s="64"/>
      <c r="T21" s="64"/>
      <c r="U21" s="64"/>
      <c r="V21" s="8"/>
    </row>
    <row r="22" spans="1:25" ht="18.75" customHeight="1" x14ac:dyDescent="0.55000000000000004">
      <c r="A22" s="72"/>
      <c r="B22" s="71"/>
      <c r="C22" s="71"/>
      <c r="D22" s="71"/>
      <c r="E22" s="22"/>
      <c r="G22" s="235"/>
      <c r="H22" s="235"/>
      <c r="I22" s="236"/>
      <c r="J22" s="170"/>
      <c r="O22" s="64"/>
      <c r="P22" s="64"/>
      <c r="Q22" s="64"/>
      <c r="R22" s="64"/>
      <c r="S22" s="64"/>
      <c r="T22" s="64"/>
      <c r="U22" s="64"/>
      <c r="V22" s="8"/>
    </row>
    <row r="23" spans="1:25" ht="30.75" customHeight="1" x14ac:dyDescent="0.55000000000000004">
      <c r="G23" s="235"/>
      <c r="H23" s="235"/>
      <c r="I23" s="236"/>
      <c r="O23" s="64"/>
      <c r="P23" s="64"/>
      <c r="Q23" s="64">
        <v>2562</v>
      </c>
      <c r="R23" s="64">
        <v>2563</v>
      </c>
      <c r="S23" s="64"/>
      <c r="T23" s="64"/>
      <c r="U23" s="64"/>
      <c r="W23" s="234" t="s">
        <v>99</v>
      </c>
    </row>
    <row r="24" spans="1:25" ht="30.75" customHeight="1" x14ac:dyDescent="0.7">
      <c r="B24" s="10"/>
      <c r="C24" s="10"/>
      <c r="D24" s="10"/>
      <c r="O24" s="68">
        <v>1</v>
      </c>
      <c r="P24" s="64" t="s">
        <v>8</v>
      </c>
      <c r="Q24" s="70">
        <v>11358</v>
      </c>
      <c r="R24" s="51">
        <v>18232</v>
      </c>
      <c r="S24" s="65"/>
      <c r="T24" s="58">
        <f t="shared" ref="T24:T29" si="0">R24-Q24</f>
        <v>6874</v>
      </c>
      <c r="U24" s="69">
        <v>6874</v>
      </c>
      <c r="V24" s="58"/>
      <c r="W24" s="8">
        <v>1235110</v>
      </c>
      <c r="X24" s="8">
        <v>689798</v>
      </c>
      <c r="Y24" s="8">
        <v>545312</v>
      </c>
    </row>
    <row r="25" spans="1:25" ht="30.75" customHeight="1" x14ac:dyDescent="0.7">
      <c r="B25" s="10"/>
      <c r="C25" s="10"/>
      <c r="D25" s="10"/>
      <c r="O25" s="68">
        <v>2</v>
      </c>
      <c r="P25" s="64" t="s">
        <v>7</v>
      </c>
      <c r="Q25" s="67">
        <v>113629</v>
      </c>
      <c r="R25" s="51">
        <v>96313</v>
      </c>
      <c r="S25" s="65"/>
      <c r="T25" s="58">
        <f t="shared" si="0"/>
        <v>-17316</v>
      </c>
      <c r="U25" s="69">
        <v>-17316</v>
      </c>
      <c r="V25" s="51">
        <f>-J29</f>
        <v>0</v>
      </c>
    </row>
    <row r="26" spans="1:25" ht="30.75" customHeight="1" x14ac:dyDescent="0.7">
      <c r="B26" s="10"/>
      <c r="C26" s="10"/>
      <c r="D26" s="10"/>
      <c r="O26" s="68">
        <v>3</v>
      </c>
      <c r="P26" s="64" t="s">
        <v>6</v>
      </c>
      <c r="Q26" s="67">
        <v>478691</v>
      </c>
      <c r="R26" s="51">
        <v>441750</v>
      </c>
      <c r="S26" s="65"/>
      <c r="T26" s="58">
        <f t="shared" si="0"/>
        <v>-36941</v>
      </c>
      <c r="U26" s="69">
        <v>-36941</v>
      </c>
      <c r="V26" s="8"/>
      <c r="W26" s="8">
        <v>18232</v>
      </c>
      <c r="X26" s="8">
        <v>14882</v>
      </c>
      <c r="Y26" s="8">
        <v>3350</v>
      </c>
    </row>
    <row r="27" spans="1:25" ht="30.75" customHeight="1" x14ac:dyDescent="0.7">
      <c r="B27" s="10"/>
      <c r="C27" s="10"/>
      <c r="D27" s="10"/>
      <c r="O27" s="68">
        <v>4</v>
      </c>
      <c r="P27" s="64" t="s">
        <v>5</v>
      </c>
      <c r="Q27" s="67">
        <v>379025</v>
      </c>
      <c r="R27" s="51">
        <v>447025</v>
      </c>
      <c r="S27" s="65"/>
      <c r="T27" s="58">
        <f t="shared" si="0"/>
        <v>68000</v>
      </c>
      <c r="U27" s="69">
        <v>68000</v>
      </c>
      <c r="V27" s="58">
        <v>379025</v>
      </c>
      <c r="W27" s="8">
        <v>96313</v>
      </c>
      <c r="X27" s="8">
        <v>55240</v>
      </c>
      <c r="Y27" s="8">
        <v>41073</v>
      </c>
    </row>
    <row r="28" spans="1:25" ht="30.75" customHeight="1" x14ac:dyDescent="0.7">
      <c r="B28" s="10"/>
      <c r="C28" s="10"/>
      <c r="D28" s="10"/>
      <c r="O28" s="68">
        <v>5</v>
      </c>
      <c r="P28" s="64" t="s">
        <v>33</v>
      </c>
      <c r="Q28" s="67">
        <v>186565</v>
      </c>
      <c r="R28" s="51">
        <v>223503</v>
      </c>
      <c r="S28" s="65"/>
      <c r="T28" s="58">
        <f t="shared" si="0"/>
        <v>36938</v>
      </c>
      <c r="U28" s="69">
        <v>36938</v>
      </c>
      <c r="V28" s="58">
        <v>186565</v>
      </c>
      <c r="W28" s="8">
        <v>441750</v>
      </c>
      <c r="X28" s="8">
        <v>257775</v>
      </c>
      <c r="Y28" s="8">
        <v>183975</v>
      </c>
    </row>
    <row r="29" spans="1:25" ht="30.75" customHeight="1" x14ac:dyDescent="0.7">
      <c r="B29" s="10"/>
      <c r="C29" s="10"/>
      <c r="D29" s="10"/>
      <c r="O29" s="68">
        <v>6</v>
      </c>
      <c r="P29" s="64" t="s">
        <v>4</v>
      </c>
      <c r="Q29" s="67">
        <v>1827</v>
      </c>
      <c r="R29" s="51">
        <v>8287</v>
      </c>
      <c r="S29" s="65"/>
      <c r="T29" s="58">
        <f t="shared" si="0"/>
        <v>6460</v>
      </c>
      <c r="U29" s="66">
        <v>6460</v>
      </c>
      <c r="V29" s="8"/>
      <c r="W29" s="8">
        <v>447025</v>
      </c>
      <c r="X29" s="8">
        <v>251340</v>
      </c>
      <c r="Y29" s="8">
        <v>195685</v>
      </c>
    </row>
    <row r="30" spans="1:25" ht="30.75" customHeight="1" x14ac:dyDescent="0.55000000000000004">
      <c r="B30" s="10"/>
      <c r="C30" s="10"/>
      <c r="D30" s="10"/>
      <c r="O30" s="63"/>
      <c r="P30" s="63"/>
      <c r="Q30" s="63"/>
      <c r="R30" s="63"/>
      <c r="S30" s="63"/>
      <c r="T30" s="63"/>
      <c r="U30" s="63"/>
      <c r="V30" s="8"/>
      <c r="W30" s="8">
        <v>223503</v>
      </c>
      <c r="X30" s="8">
        <v>106051</v>
      </c>
      <c r="Y30" s="8">
        <v>117452</v>
      </c>
    </row>
    <row r="31" spans="1:25" ht="30.75" customHeight="1" x14ac:dyDescent="0.55000000000000004">
      <c r="O31" s="63"/>
      <c r="P31" s="63"/>
      <c r="Q31" s="63"/>
      <c r="R31" s="63"/>
      <c r="S31" s="63"/>
      <c r="T31" s="63"/>
      <c r="U31" s="63"/>
      <c r="W31" s="8">
        <v>8287</v>
      </c>
      <c r="X31" s="8">
        <v>4510</v>
      </c>
      <c r="Y31" s="8">
        <v>3777</v>
      </c>
    </row>
    <row r="32" spans="1:25" ht="30.75" customHeight="1" x14ac:dyDescent="0.55000000000000004">
      <c r="O32" s="63"/>
      <c r="P32" s="63"/>
      <c r="Q32" s="63"/>
      <c r="R32" s="63"/>
      <c r="S32" s="63"/>
      <c r="T32" s="63"/>
      <c r="U32" s="63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zoomScaleNormal="100" workbookViewId="0">
      <selection activeCell="B7" sqref="B7"/>
    </sheetView>
  </sheetViews>
  <sheetFormatPr defaultRowHeight="5.25" customHeight="1" x14ac:dyDescent="0.55000000000000004"/>
  <cols>
    <col min="1" max="1" width="40.42578125" style="9" customWidth="1"/>
    <col min="2" max="2" width="16.5703125" style="8" customWidth="1"/>
    <col min="3" max="3" width="17.7109375" style="8" customWidth="1"/>
    <col min="4" max="4" width="16.140625" style="8" customWidth="1"/>
    <col min="5" max="5" width="22.7109375" style="8" customWidth="1"/>
    <col min="6" max="6" width="23" style="6" customWidth="1"/>
    <col min="7" max="7" width="20.7109375" style="6" customWidth="1"/>
    <col min="8" max="8" width="10.28515625" style="6" customWidth="1"/>
    <col min="9" max="9" width="10.85546875" style="6" customWidth="1"/>
    <col min="10" max="10" width="11.7109375" style="6" customWidth="1"/>
    <col min="11" max="11" width="13.5703125" style="6" customWidth="1"/>
    <col min="12" max="12" width="13.7109375" style="6" customWidth="1"/>
    <col min="13" max="13" width="16.42578125" style="6" customWidth="1"/>
    <col min="14" max="14" width="9.140625" style="8" customWidth="1"/>
    <col min="15" max="15" width="13.5703125" style="8" customWidth="1"/>
    <col min="16" max="17" width="13.85546875" style="8" customWidth="1"/>
    <col min="18" max="18" width="11.42578125" style="8" customWidth="1"/>
    <col min="19" max="20" width="13.140625" style="8" customWidth="1"/>
    <col min="21" max="21" width="19.42578125" style="8" customWidth="1"/>
    <col min="22" max="22" width="14.42578125" style="8" customWidth="1"/>
    <col min="23" max="23" width="14.28515625" style="8" bestFit="1" customWidth="1"/>
    <col min="24" max="16384" width="9.140625" style="8"/>
  </cols>
  <sheetData>
    <row r="1" spans="1:26" s="62" customFormat="1" ht="26.25" customHeight="1" x14ac:dyDescent="0.55000000000000004">
      <c r="A1" s="62" t="s">
        <v>32</v>
      </c>
      <c r="B1" s="8"/>
      <c r="C1" s="8"/>
      <c r="D1" s="8"/>
      <c r="F1" s="5"/>
      <c r="G1" s="5"/>
      <c r="H1" s="5"/>
      <c r="I1" s="5"/>
      <c r="J1" s="5"/>
      <c r="K1" s="5"/>
      <c r="L1" s="5"/>
      <c r="M1" s="5"/>
    </row>
    <row r="3" spans="1:26" s="9" customFormat="1" ht="26.25" customHeight="1" x14ac:dyDescent="0.55000000000000004">
      <c r="A3" s="61" t="s">
        <v>31</v>
      </c>
      <c r="B3" s="60" t="s">
        <v>0</v>
      </c>
      <c r="C3" s="60" t="s">
        <v>30</v>
      </c>
      <c r="D3" s="60" t="s">
        <v>29</v>
      </c>
      <c r="E3" s="62"/>
      <c r="F3" s="5"/>
      <c r="G3" s="5"/>
      <c r="H3" s="5"/>
      <c r="I3" s="7"/>
      <c r="J3" s="7"/>
      <c r="K3" s="7"/>
      <c r="L3" s="7"/>
      <c r="M3" s="7"/>
      <c r="R3" s="54"/>
      <c r="S3" s="54"/>
      <c r="T3" s="54"/>
      <c r="U3" s="54"/>
    </row>
    <row r="4" spans="1:26" s="9" customFormat="1" ht="21.75" customHeight="1" x14ac:dyDescent="0.55000000000000004">
      <c r="B4" s="225" t="s">
        <v>28</v>
      </c>
      <c r="C4" s="225"/>
      <c r="D4" s="225"/>
      <c r="E4" s="8"/>
      <c r="F4" s="6"/>
      <c r="G4" s="6"/>
      <c r="H4" s="6"/>
      <c r="I4" s="7"/>
      <c r="J4" s="7"/>
      <c r="K4" s="7"/>
      <c r="L4" s="7"/>
      <c r="M4" s="7"/>
      <c r="N4" s="8"/>
      <c r="O4" s="8"/>
      <c r="P4" s="8"/>
      <c r="Q4" s="8"/>
      <c r="R4" s="6"/>
      <c r="S4" s="6"/>
      <c r="T4" s="6"/>
    </row>
    <row r="5" spans="1:26" ht="21" customHeight="1" x14ac:dyDescent="0.55000000000000004">
      <c r="A5" s="28" t="s">
        <v>3</v>
      </c>
      <c r="B5" s="46">
        <f>SUM(B7:B11)+B15+B20</f>
        <v>1173778</v>
      </c>
      <c r="C5" s="46">
        <f>SUM(C7:C11)+C15+C20</f>
        <v>656499</v>
      </c>
      <c r="D5" s="46">
        <f>SUM(D7:D11)+D15+D20</f>
        <v>517279</v>
      </c>
      <c r="G5" s="42"/>
      <c r="J5" s="44"/>
      <c r="K5" s="44"/>
      <c r="L5" s="8"/>
      <c r="M5" s="8"/>
      <c r="P5" s="59"/>
      <c r="Q5" s="59"/>
      <c r="R5" s="58"/>
      <c r="S5" s="58"/>
      <c r="T5" s="58"/>
      <c r="U5" s="54"/>
    </row>
    <row r="6" spans="1:26" ht="5.25" customHeight="1" x14ac:dyDescent="0.55000000000000004">
      <c r="A6" s="28"/>
      <c r="B6" s="46"/>
      <c r="C6" s="57"/>
      <c r="D6" s="56"/>
      <c r="J6" s="44"/>
      <c r="K6" s="44"/>
      <c r="L6" s="44"/>
      <c r="R6" s="43"/>
      <c r="S6" s="43"/>
      <c r="T6" s="43"/>
      <c r="U6" s="54"/>
    </row>
    <row r="7" spans="1:26" ht="20.25" customHeight="1" x14ac:dyDescent="0.55000000000000004">
      <c r="A7" s="24" t="s">
        <v>23</v>
      </c>
      <c r="B7" s="30">
        <v>12066</v>
      </c>
      <c r="C7" s="30">
        <v>2438</v>
      </c>
      <c r="D7" s="30">
        <v>9628</v>
      </c>
      <c r="E7" s="14"/>
      <c r="J7" s="55"/>
      <c r="K7" s="52"/>
      <c r="L7" s="52"/>
      <c r="P7" s="54"/>
    </row>
    <row r="8" spans="1:26" ht="20.25" customHeight="1" x14ac:dyDescent="0.55000000000000004">
      <c r="A8" s="8" t="s">
        <v>22</v>
      </c>
      <c r="B8" s="30">
        <v>257085</v>
      </c>
      <c r="C8" s="30">
        <v>138869</v>
      </c>
      <c r="D8" s="30">
        <v>118216</v>
      </c>
      <c r="E8" s="14"/>
      <c r="F8"/>
      <c r="G8" s="53"/>
      <c r="H8" s="53"/>
      <c r="I8" s="53"/>
      <c r="J8" s="53"/>
      <c r="K8" s="53"/>
      <c r="L8" s="53"/>
      <c r="M8" s="52"/>
      <c r="P8" s="47"/>
      <c r="Q8" s="47"/>
    </row>
    <row r="9" spans="1:26" ht="20.25" customHeight="1" x14ac:dyDescent="0.55000000000000004">
      <c r="A9" s="16" t="s">
        <v>21</v>
      </c>
      <c r="B9" s="30">
        <v>240013</v>
      </c>
      <c r="C9" s="30">
        <v>152410</v>
      </c>
      <c r="D9" s="30">
        <v>87603</v>
      </c>
      <c r="E9" s="14"/>
      <c r="F9"/>
      <c r="G9" s="50"/>
      <c r="H9" s="2"/>
      <c r="I9" s="2"/>
      <c r="J9" s="51"/>
      <c r="K9" s="50"/>
      <c r="L9" s="49"/>
      <c r="M9" s="48"/>
      <c r="P9" s="47"/>
      <c r="Q9" s="47"/>
    </row>
    <row r="10" spans="1:26" ht="20.25" customHeight="1" x14ac:dyDescent="0.55000000000000004">
      <c r="A10" s="16" t="s">
        <v>20</v>
      </c>
      <c r="B10" s="30">
        <v>231050</v>
      </c>
      <c r="C10" s="30">
        <v>144698</v>
      </c>
      <c r="D10" s="30">
        <v>86352</v>
      </c>
      <c r="E10" s="14"/>
      <c r="F10"/>
      <c r="G10" s="22"/>
      <c r="H10" s="22"/>
      <c r="I10" s="22"/>
      <c r="J10" s="22"/>
      <c r="K10" s="22"/>
      <c r="L10" s="22"/>
      <c r="M10" s="48"/>
      <c r="P10" s="47"/>
      <c r="Q10" s="47"/>
    </row>
    <row r="11" spans="1:26" ht="20.25" customHeight="1" x14ac:dyDescent="0.55000000000000004">
      <c r="A11" s="8" t="s">
        <v>19</v>
      </c>
      <c r="B11" s="30">
        <f>SUM(B12:B14)</f>
        <v>248367</v>
      </c>
      <c r="C11" s="30">
        <f>SUM(C12:C14)</f>
        <v>130546</v>
      </c>
      <c r="D11" s="30">
        <f>SUM(D12:D14)</f>
        <v>117821</v>
      </c>
      <c r="E11" s="14"/>
      <c r="O11" s="46"/>
      <c r="P11" s="46"/>
      <c r="Q11" s="46"/>
    </row>
    <row r="12" spans="1:26" ht="20.25" customHeight="1" x14ac:dyDescent="0.55000000000000004">
      <c r="A12" s="16" t="s">
        <v>27</v>
      </c>
      <c r="B12" s="30">
        <v>199389</v>
      </c>
      <c r="C12" s="30">
        <v>102833</v>
      </c>
      <c r="D12" s="30">
        <v>96556</v>
      </c>
      <c r="E12" s="14"/>
      <c r="G12" s="45"/>
      <c r="J12" s="44"/>
      <c r="K12" s="44"/>
      <c r="L12" s="42"/>
      <c r="O12" s="43"/>
      <c r="P12" s="43"/>
      <c r="Q12" s="43"/>
    </row>
    <row r="13" spans="1:26" ht="20.25" customHeight="1" x14ac:dyDescent="0.55000000000000004">
      <c r="A13" s="16" t="s">
        <v>26</v>
      </c>
      <c r="B13" s="30">
        <v>48978</v>
      </c>
      <c r="C13" s="30">
        <v>27713</v>
      </c>
      <c r="D13" s="30">
        <v>21265</v>
      </c>
      <c r="E13" s="14"/>
      <c r="L13" s="5"/>
      <c r="M13" s="42"/>
      <c r="O13" s="29"/>
      <c r="P13" s="29"/>
      <c r="Q13" s="29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8" t="s">
        <v>25</v>
      </c>
      <c r="B14" s="15">
        <v>0</v>
      </c>
      <c r="C14" s="15">
        <v>0</v>
      </c>
      <c r="D14" s="15">
        <v>0</v>
      </c>
      <c r="E14" s="14"/>
      <c r="I14" s="12"/>
      <c r="J14" s="12"/>
      <c r="K14" s="23"/>
      <c r="L14" s="36"/>
      <c r="M14" s="41"/>
      <c r="N14" s="41"/>
      <c r="O14" s="41"/>
      <c r="P14" s="41"/>
      <c r="Q14" s="41"/>
      <c r="R14" s="4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8" t="s">
        <v>15</v>
      </c>
      <c r="B15" s="30">
        <f>SUM(B16:B18)</f>
        <v>185197</v>
      </c>
      <c r="C15" s="30">
        <f>SUM(C16:C18)</f>
        <v>87538</v>
      </c>
      <c r="D15" s="30">
        <f>SUM(D16:D18)</f>
        <v>97659</v>
      </c>
      <c r="E15" s="14"/>
      <c r="I15" s="12"/>
      <c r="J15" s="12"/>
      <c r="K15" s="23"/>
      <c r="L15" s="36"/>
      <c r="M15" s="40"/>
      <c r="N15" s="40"/>
      <c r="O15" s="39"/>
      <c r="P15" s="39"/>
      <c r="Q15" s="38"/>
      <c r="R15" s="37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8" t="s">
        <v>14</v>
      </c>
      <c r="B16" s="30">
        <v>112803</v>
      </c>
      <c r="C16" s="30">
        <v>49221</v>
      </c>
      <c r="D16" s="30">
        <v>63582</v>
      </c>
      <c r="E16" s="14"/>
      <c r="I16" s="12"/>
      <c r="J16" s="23"/>
      <c r="K16" s="23"/>
      <c r="L16" s="36"/>
      <c r="M16" s="35"/>
      <c r="N16" s="34"/>
      <c r="O16" s="33"/>
      <c r="P16" s="32"/>
      <c r="Q16" s="32"/>
      <c r="R16" s="31"/>
    </row>
    <row r="17" spans="1:17" ht="20.25" customHeight="1" x14ac:dyDescent="0.55000000000000004">
      <c r="A17" s="18" t="s">
        <v>13</v>
      </c>
      <c r="B17" s="30">
        <v>54539</v>
      </c>
      <c r="C17" s="30">
        <v>35503</v>
      </c>
      <c r="D17" s="30">
        <v>19036</v>
      </c>
      <c r="E17" s="14"/>
      <c r="I17" s="12"/>
      <c r="J17" s="23"/>
      <c r="K17" s="23"/>
      <c r="L17" s="22"/>
      <c r="M17" s="25"/>
      <c r="O17" s="3"/>
      <c r="P17" s="3"/>
      <c r="Q17" s="3"/>
    </row>
    <row r="18" spans="1:17" ht="20.25" customHeight="1" x14ac:dyDescent="0.55000000000000004">
      <c r="A18" s="18" t="s">
        <v>12</v>
      </c>
      <c r="B18" s="30">
        <v>17855</v>
      </c>
      <c r="C18" s="30">
        <v>2814</v>
      </c>
      <c r="D18" s="30">
        <v>15041</v>
      </c>
      <c r="E18" s="14"/>
      <c r="F18" s="8"/>
      <c r="G18" s="8"/>
      <c r="H18" s="8"/>
      <c r="I18" s="26"/>
      <c r="J18" s="26"/>
      <c r="K18" s="26"/>
      <c r="L18" s="22"/>
      <c r="M18" s="25"/>
      <c r="O18" s="29"/>
      <c r="P18" s="29"/>
      <c r="Q18" s="29"/>
    </row>
    <row r="19" spans="1:17" ht="20.25" customHeight="1" x14ac:dyDescent="0.55000000000000004">
      <c r="A19" s="16" t="s">
        <v>11</v>
      </c>
      <c r="B19" s="15">
        <v>0</v>
      </c>
      <c r="C19" s="15">
        <v>0</v>
      </c>
      <c r="D19" s="15">
        <v>0</v>
      </c>
      <c r="E19" s="14"/>
      <c r="F19" s="8"/>
      <c r="G19" s="8"/>
      <c r="H19" s="8"/>
      <c r="I19" s="26"/>
      <c r="J19" s="26"/>
      <c r="K19" s="23"/>
      <c r="L19" s="22"/>
      <c r="M19" s="22"/>
      <c r="O19" s="29"/>
      <c r="P19" s="29"/>
      <c r="Q19" s="29"/>
    </row>
    <row r="20" spans="1:17" ht="20.25" customHeight="1" x14ac:dyDescent="0.55000000000000004">
      <c r="A20" s="16" t="s">
        <v>10</v>
      </c>
      <c r="B20" s="15">
        <v>0</v>
      </c>
      <c r="C20" s="15">
        <v>0</v>
      </c>
      <c r="D20" s="15">
        <v>0</v>
      </c>
      <c r="E20" s="14"/>
      <c r="F20" s="8"/>
      <c r="G20" s="8"/>
      <c r="H20" s="8"/>
      <c r="I20" s="26"/>
      <c r="J20" s="26"/>
      <c r="K20" s="23"/>
      <c r="L20" s="22"/>
      <c r="M20" s="22"/>
      <c r="O20" s="29"/>
      <c r="P20" s="29"/>
      <c r="Q20" s="29"/>
    </row>
    <row r="21" spans="1:17" ht="21" customHeight="1" x14ac:dyDescent="0.55000000000000004">
      <c r="A21" s="8"/>
      <c r="B21" s="224" t="s">
        <v>24</v>
      </c>
      <c r="C21" s="224"/>
      <c r="D21" s="224"/>
      <c r="E21" s="14"/>
      <c r="F21" s="8"/>
      <c r="G21" s="8"/>
      <c r="H21" s="8"/>
      <c r="I21" s="26"/>
      <c r="J21" s="26"/>
      <c r="K21" s="23"/>
      <c r="M21" s="22"/>
      <c r="O21" s="29"/>
      <c r="P21" s="29"/>
      <c r="Q21" s="29"/>
    </row>
    <row r="22" spans="1:17" ht="21" customHeight="1" x14ac:dyDescent="0.55000000000000004">
      <c r="A22" s="28" t="s">
        <v>3</v>
      </c>
      <c r="B22" s="27">
        <f>B5/$B$5*100</f>
        <v>100</v>
      </c>
      <c r="C22" s="27">
        <f>C5/$C$5*100</f>
        <v>100</v>
      </c>
      <c r="D22" s="27">
        <f>D5/$D$5*100</f>
        <v>100</v>
      </c>
      <c r="E22" s="14"/>
      <c r="F22" s="8"/>
      <c r="G22" s="8"/>
      <c r="H22" s="8"/>
      <c r="I22" s="26"/>
      <c r="J22" s="26"/>
      <c r="K22" s="23"/>
      <c r="L22" s="22"/>
      <c r="M22" s="1"/>
      <c r="O22" s="3"/>
      <c r="P22" s="3"/>
      <c r="Q22" s="3"/>
    </row>
    <row r="23" spans="1:17" ht="6" customHeight="1" x14ac:dyDescent="0.55000000000000004">
      <c r="A23" s="28"/>
      <c r="B23" s="27"/>
      <c r="C23" s="27"/>
      <c r="D23" s="27"/>
      <c r="E23" s="14"/>
      <c r="F23" s="8"/>
      <c r="G23" s="8"/>
      <c r="H23" s="8"/>
      <c r="I23" s="26"/>
      <c r="J23" s="26"/>
      <c r="K23" s="26"/>
      <c r="L23" s="22"/>
      <c r="M23" s="25"/>
      <c r="O23" s="3"/>
      <c r="P23" s="3"/>
      <c r="Q23" s="3"/>
    </row>
    <row r="24" spans="1:17" ht="20.25" customHeight="1" x14ac:dyDescent="0.55000000000000004">
      <c r="A24" s="24" t="s">
        <v>23</v>
      </c>
      <c r="B24" s="17">
        <f>B7*100/$B$5</f>
        <v>1.027962698227433</v>
      </c>
      <c r="C24" s="17">
        <f>C7*100/$C$5</f>
        <v>0.37136385584745751</v>
      </c>
      <c r="D24" s="17">
        <f>D7*100/$D$5</f>
        <v>1.8612779563833057</v>
      </c>
      <c r="E24" s="14"/>
      <c r="F24" s="8"/>
      <c r="G24" s="8"/>
      <c r="H24" s="8"/>
      <c r="I24" s="26"/>
      <c r="J24" s="26"/>
      <c r="K24" s="23"/>
      <c r="L24" s="22"/>
      <c r="M24" s="22"/>
    </row>
    <row r="25" spans="1:17" ht="20.25" customHeight="1" x14ac:dyDescent="0.55000000000000004">
      <c r="A25" s="8" t="s">
        <v>22</v>
      </c>
      <c r="B25" s="17">
        <f>B8*100/$B$5</f>
        <v>21.902352915116829</v>
      </c>
      <c r="C25" s="17">
        <f>C8*100/$C$5</f>
        <v>21.152964437112622</v>
      </c>
      <c r="D25" s="17">
        <f>D8*100/$D$5-0.03</f>
        <v>22.823431127109355</v>
      </c>
      <c r="E25" s="14"/>
      <c r="F25" s="8"/>
      <c r="G25" s="8"/>
      <c r="H25" s="8"/>
      <c r="I25" s="26"/>
      <c r="J25" s="26"/>
      <c r="K25" s="23"/>
      <c r="M25" s="22"/>
    </row>
    <row r="26" spans="1:17" ht="20.25" customHeight="1" x14ac:dyDescent="0.55000000000000004">
      <c r="A26" s="16" t="s">
        <v>21</v>
      </c>
      <c r="B26" s="17">
        <f>B9*100/$B$5</f>
        <v>20.447904118155222</v>
      </c>
      <c r="C26" s="17">
        <f>C9*100/$C$5</f>
        <v>23.215572300947908</v>
      </c>
      <c r="D26" s="17">
        <f>D9*100/$D$5</f>
        <v>16.935348235671658</v>
      </c>
      <c r="E26" s="14"/>
      <c r="F26" s="8"/>
      <c r="G26" s="8"/>
      <c r="H26" s="8"/>
      <c r="I26" s="26"/>
      <c r="J26" s="26"/>
      <c r="K26" s="23"/>
      <c r="L26" s="22"/>
    </row>
    <row r="27" spans="1:17" ht="20.25" customHeight="1" x14ac:dyDescent="0.55000000000000004">
      <c r="A27" s="16" t="s">
        <v>20</v>
      </c>
      <c r="B27" s="17">
        <f>B10*100/$B$5</f>
        <v>19.684301460753225</v>
      </c>
      <c r="C27" s="17">
        <f>C10*100/$C$5</f>
        <v>22.040856117069485</v>
      </c>
      <c r="D27" s="17">
        <f>D10*100/$D$5</f>
        <v>16.693505825676279</v>
      </c>
      <c r="E27" s="14"/>
      <c r="F27" s="8"/>
      <c r="G27" s="8"/>
      <c r="H27" s="8"/>
      <c r="I27" s="26"/>
      <c r="J27" s="26"/>
      <c r="K27" s="12"/>
      <c r="M27" s="1"/>
    </row>
    <row r="28" spans="1:17" ht="20.25" customHeight="1" x14ac:dyDescent="0.55000000000000004">
      <c r="A28" s="8" t="s">
        <v>19</v>
      </c>
      <c r="B28" s="17">
        <f>SUM(B29:B31)</f>
        <v>21.159623029226992</v>
      </c>
      <c r="C28" s="17">
        <f>SUM(C29:C31)</f>
        <v>19.885178804537404</v>
      </c>
      <c r="D28" s="17">
        <f>SUM(D29:D31)</f>
        <v>22.777070014440952</v>
      </c>
      <c r="E28" s="14"/>
      <c r="F28" s="8"/>
      <c r="G28" s="8"/>
      <c r="H28" s="8"/>
      <c r="I28" s="26"/>
      <c r="J28" s="26"/>
      <c r="K28" s="12"/>
    </row>
    <row r="29" spans="1:17" ht="20.25" customHeight="1" x14ac:dyDescent="0.55000000000000004">
      <c r="A29" s="16" t="s">
        <v>18</v>
      </c>
      <c r="B29" s="17">
        <f>B12*100/$B$5</f>
        <v>16.98694301648182</v>
      </c>
      <c r="C29" s="17">
        <f>C12*100/$C$5</f>
        <v>15.66384716503757</v>
      </c>
      <c r="D29" s="17">
        <f>D12*100/$D$5</f>
        <v>18.666135683064653</v>
      </c>
      <c r="E29" s="14"/>
      <c r="F29" s="8"/>
      <c r="G29" s="8"/>
      <c r="H29" s="8"/>
      <c r="I29" s="26"/>
      <c r="J29" s="26"/>
      <c r="K29" s="216"/>
      <c r="L29" s="21"/>
    </row>
    <row r="30" spans="1:17" ht="20.25" customHeight="1" x14ac:dyDescent="0.55000000000000004">
      <c r="A30" s="16" t="s">
        <v>17</v>
      </c>
      <c r="B30" s="17">
        <f>B13*100/$B$5</f>
        <v>4.17268001274517</v>
      </c>
      <c r="C30" s="17">
        <f>C13*100/$C$5</f>
        <v>4.2213316394998319</v>
      </c>
      <c r="D30" s="17">
        <f>D13*100/$D$5</f>
        <v>4.1109343313762983</v>
      </c>
      <c r="E30" s="14"/>
      <c r="F30" s="8"/>
      <c r="G30" s="8"/>
      <c r="H30" s="8"/>
      <c r="I30" s="26"/>
      <c r="J30" s="26"/>
      <c r="K30" s="217"/>
      <c r="L30" s="20"/>
    </row>
    <row r="31" spans="1:17" ht="20.25" customHeight="1" x14ac:dyDescent="0.55000000000000004">
      <c r="A31" s="18" t="s">
        <v>16</v>
      </c>
      <c r="B31" s="19">
        <v>0</v>
      </c>
      <c r="C31" s="19">
        <v>0</v>
      </c>
      <c r="D31" s="19">
        <v>0</v>
      </c>
      <c r="E31" s="14"/>
      <c r="F31" s="8"/>
      <c r="G31" s="8"/>
      <c r="H31" s="8"/>
      <c r="I31" s="26"/>
      <c r="J31" s="26"/>
      <c r="K31" s="12"/>
    </row>
    <row r="32" spans="1:17" ht="20.25" customHeight="1" x14ac:dyDescent="0.55000000000000004">
      <c r="A32" s="8" t="s">
        <v>15</v>
      </c>
      <c r="B32" s="17">
        <f>SUM(B33:B35)</f>
        <v>15.7778557785203</v>
      </c>
      <c r="C32" s="17">
        <f>SUM(C33:C35)</f>
        <v>13.334064484485125</v>
      </c>
      <c r="D32" s="17">
        <f>SUM(D33:D35)</f>
        <v>18.879366840718454</v>
      </c>
      <c r="E32" s="14"/>
      <c r="F32" s="8"/>
      <c r="G32" s="8"/>
      <c r="H32" s="8"/>
      <c r="I32" s="26"/>
      <c r="J32" s="26"/>
    </row>
    <row r="33" spans="1:13" ht="20.25" customHeight="1" x14ac:dyDescent="0.55000000000000004">
      <c r="A33" s="18" t="s">
        <v>14</v>
      </c>
      <c r="B33" s="17">
        <f>B16*100/$B$5</f>
        <v>9.6102499791272287</v>
      </c>
      <c r="C33" s="17">
        <f>C16*100/$C$5</f>
        <v>7.4974980921524637</v>
      </c>
      <c r="D33" s="17">
        <f>D16*100/$D$5</f>
        <v>12.291625989069729</v>
      </c>
      <c r="E33" s="14"/>
      <c r="F33" s="8"/>
      <c r="G33" s="8"/>
      <c r="H33" s="8"/>
      <c r="I33" s="26"/>
      <c r="J33" s="26"/>
      <c r="K33" s="8"/>
      <c r="L33" s="8"/>
    </row>
    <row r="34" spans="1:13" ht="20.25" customHeight="1" x14ac:dyDescent="0.55000000000000004">
      <c r="A34" s="18" t="s">
        <v>13</v>
      </c>
      <c r="B34" s="17">
        <f>B17*100/$B$5</f>
        <v>4.6464493285783171</v>
      </c>
      <c r="C34" s="17">
        <f>C17*100/$C$5</f>
        <v>5.4079290295948663</v>
      </c>
      <c r="D34" s="17">
        <f>D17*100/$D$5</f>
        <v>3.6800256727993985</v>
      </c>
      <c r="E34" s="14"/>
      <c r="F34" s="8"/>
      <c r="G34" s="8"/>
      <c r="H34" s="8"/>
      <c r="I34" s="26"/>
      <c r="J34" s="26"/>
      <c r="K34" s="8"/>
      <c r="L34" s="8"/>
      <c r="M34" s="8"/>
    </row>
    <row r="35" spans="1:13" ht="20.25" customHeight="1" x14ac:dyDescent="0.55000000000000004">
      <c r="A35" s="18" t="s">
        <v>12</v>
      </c>
      <c r="B35" s="17">
        <f>B18*100/$B$5</f>
        <v>1.5211564708147538</v>
      </c>
      <c r="C35" s="17">
        <f>C18*100/$C$5</f>
        <v>0.42863736273779551</v>
      </c>
      <c r="D35" s="17">
        <f>D18*100/$D$5</f>
        <v>2.9077151788493252</v>
      </c>
      <c r="E35" s="14"/>
      <c r="F35" s="8"/>
      <c r="G35" s="8"/>
      <c r="H35" s="8"/>
      <c r="I35" s="26"/>
      <c r="J35" s="26"/>
      <c r="K35" s="8"/>
      <c r="L35" s="8"/>
      <c r="M35" s="8"/>
    </row>
    <row r="36" spans="1:13" ht="20.25" customHeight="1" x14ac:dyDescent="0.55000000000000004">
      <c r="A36" s="16" t="s">
        <v>11</v>
      </c>
      <c r="B36" s="15">
        <v>0</v>
      </c>
      <c r="C36" s="15">
        <v>0</v>
      </c>
      <c r="D36" s="218">
        <v>0</v>
      </c>
      <c r="E36" s="14"/>
      <c r="F36" s="8"/>
      <c r="G36" s="8"/>
      <c r="H36" s="8"/>
      <c r="I36" s="26"/>
      <c r="J36" s="26"/>
      <c r="K36" s="8"/>
      <c r="L36" s="8"/>
      <c r="M36" s="8"/>
    </row>
    <row r="37" spans="1:13" ht="20.25" customHeight="1" x14ac:dyDescent="0.55000000000000004">
      <c r="A37" s="16" t="s">
        <v>10</v>
      </c>
      <c r="B37" s="15">
        <v>0</v>
      </c>
      <c r="C37" s="15">
        <v>0</v>
      </c>
      <c r="D37" s="218">
        <v>0</v>
      </c>
      <c r="E37" s="14"/>
      <c r="F37" s="8"/>
      <c r="G37" s="8"/>
      <c r="H37" s="8"/>
      <c r="I37" s="26"/>
      <c r="J37" s="26"/>
      <c r="K37" s="8"/>
      <c r="L37" s="8"/>
      <c r="M37" s="8"/>
    </row>
    <row r="38" spans="1:13" ht="17.25" customHeight="1" x14ac:dyDescent="0.55000000000000004">
      <c r="A38" s="13"/>
      <c r="B38" s="13"/>
      <c r="C38" s="13"/>
      <c r="D38" s="13"/>
      <c r="E38" s="167"/>
      <c r="F38" s="167"/>
      <c r="G38" s="22"/>
      <c r="H38" s="22"/>
      <c r="I38" s="8"/>
      <c r="J38" s="8"/>
      <c r="K38" s="8"/>
      <c r="L38" s="8"/>
      <c r="M38" s="8"/>
    </row>
    <row r="39" spans="1:13" ht="17.25" customHeight="1" x14ac:dyDescent="0.55000000000000004">
      <c r="E39" s="167"/>
      <c r="F39" s="167"/>
      <c r="G39" s="167"/>
      <c r="H39" s="167"/>
      <c r="I39" s="8"/>
      <c r="J39" s="8"/>
      <c r="K39" s="8"/>
      <c r="L39" s="8"/>
      <c r="M39" s="8"/>
    </row>
    <row r="40" spans="1:13" ht="15" customHeight="1" x14ac:dyDescent="0.55000000000000004">
      <c r="A40" s="11" t="s">
        <v>9</v>
      </c>
      <c r="B40" s="10"/>
      <c r="C40" s="10"/>
      <c r="D40" s="10"/>
      <c r="E40" s="167"/>
      <c r="F40" s="167"/>
      <c r="G40" s="167"/>
      <c r="H40" s="167"/>
      <c r="I40" s="8"/>
      <c r="J40" s="8"/>
      <c r="K40" s="8"/>
      <c r="L40" s="8"/>
      <c r="M40" s="8"/>
    </row>
    <row r="41" spans="1:13" ht="15" customHeight="1" x14ac:dyDescent="0.55000000000000004">
      <c r="B41" s="10"/>
      <c r="C41" s="10"/>
      <c r="D41" s="10"/>
      <c r="E41" s="167"/>
      <c r="F41" s="167"/>
      <c r="G41" s="167"/>
      <c r="H41" s="167"/>
      <c r="I41" s="8"/>
      <c r="J41" s="8"/>
      <c r="K41" s="8"/>
      <c r="L41" s="8"/>
      <c r="M41" s="8"/>
    </row>
    <row r="42" spans="1:13" ht="15" customHeight="1" x14ac:dyDescent="0.55000000000000004">
      <c r="B42" s="10"/>
      <c r="C42" s="10"/>
      <c r="D42" s="10"/>
      <c r="E42" s="167"/>
      <c r="F42" s="167"/>
      <c r="G42" s="167"/>
      <c r="H42" s="167"/>
      <c r="I42" s="8"/>
      <c r="J42" s="8"/>
      <c r="K42" s="8"/>
      <c r="L42" s="8"/>
      <c r="M42" s="8"/>
    </row>
    <row r="43" spans="1:13" ht="15" customHeight="1" x14ac:dyDescent="0.55000000000000004">
      <c r="B43" s="10"/>
      <c r="C43" s="10"/>
      <c r="D43" s="10"/>
      <c r="E43" s="167"/>
      <c r="F43" s="167"/>
      <c r="G43" s="167"/>
      <c r="H43" s="167"/>
      <c r="I43" s="8"/>
      <c r="J43" s="8"/>
      <c r="K43" s="8"/>
      <c r="L43" s="8"/>
      <c r="M43" s="8"/>
    </row>
    <row r="44" spans="1:13" ht="15" customHeight="1" x14ac:dyDescent="0.55000000000000004">
      <c r="B44" s="10"/>
      <c r="C44" s="10"/>
      <c r="D44" s="10"/>
      <c r="E44" s="167"/>
      <c r="F44" s="167"/>
      <c r="G44" s="167"/>
      <c r="H44" s="167"/>
      <c r="I44" s="8"/>
      <c r="J44" s="8"/>
      <c r="K44" s="8"/>
      <c r="L44" s="8"/>
      <c r="M44" s="8"/>
    </row>
    <row r="45" spans="1:13" ht="15" customHeight="1" x14ac:dyDescent="0.55000000000000004">
      <c r="B45" s="10"/>
      <c r="C45" s="10"/>
      <c r="D45" s="10"/>
      <c r="F45" s="8"/>
      <c r="G45" s="8"/>
      <c r="H45" s="8"/>
      <c r="I45" s="8"/>
      <c r="J45" s="8"/>
      <c r="K45" s="8"/>
      <c r="L45" s="8"/>
      <c r="M45" s="8"/>
    </row>
    <row r="46" spans="1:13" ht="15" customHeight="1" x14ac:dyDescent="0.55000000000000004">
      <c r="B46" s="10"/>
      <c r="C46" s="10"/>
      <c r="D46" s="10"/>
      <c r="F46" s="8"/>
      <c r="G46" s="8"/>
      <c r="H46" s="8"/>
      <c r="I46" s="8"/>
      <c r="J46" s="8"/>
      <c r="K46" s="8"/>
      <c r="L46" s="8"/>
      <c r="M46" s="8"/>
    </row>
    <row r="47" spans="1:13" ht="15" customHeight="1" x14ac:dyDescent="0.55000000000000004">
      <c r="B47" s="10"/>
      <c r="C47" s="10"/>
      <c r="D47" s="10"/>
      <c r="F47" s="8"/>
      <c r="G47" s="8"/>
      <c r="H47" s="8"/>
      <c r="I47" s="8"/>
      <c r="J47" s="8"/>
      <c r="K47" s="8"/>
      <c r="L47" s="8"/>
      <c r="M47" s="8"/>
    </row>
    <row r="48" spans="1:13" ht="15" customHeight="1" x14ac:dyDescent="0.55000000000000004">
      <c r="B48" s="10"/>
      <c r="C48" s="10"/>
      <c r="D48" s="10"/>
      <c r="F48" s="8"/>
      <c r="G48" s="8"/>
      <c r="H48" s="8"/>
      <c r="I48" s="8"/>
      <c r="J48" s="8"/>
      <c r="K48" s="8"/>
      <c r="L48" s="8"/>
      <c r="M48" s="8"/>
    </row>
    <row r="49" spans="2:4" s="8" customFormat="1" ht="15" customHeight="1" x14ac:dyDescent="0.55000000000000004">
      <c r="B49" s="10"/>
      <c r="C49" s="10"/>
      <c r="D49" s="10"/>
    </row>
    <row r="50" spans="2:4" s="8" customFormat="1" ht="15" customHeight="1" x14ac:dyDescent="0.55000000000000004">
      <c r="B50" s="10"/>
      <c r="C50" s="10"/>
      <c r="D50" s="10"/>
    </row>
    <row r="51" spans="2:4" s="8" customFormat="1" ht="15" customHeight="1" x14ac:dyDescent="0.55000000000000004">
      <c r="B51" s="10"/>
      <c r="C51" s="10"/>
      <c r="D51" s="10"/>
    </row>
    <row r="52" spans="2:4" s="8" customFormat="1" ht="15" customHeight="1" x14ac:dyDescent="0.55000000000000004">
      <c r="B52" s="10"/>
      <c r="C52" s="10"/>
      <c r="D52" s="10"/>
    </row>
    <row r="53" spans="2:4" s="8" customFormat="1" ht="15" customHeight="1" x14ac:dyDescent="0.55000000000000004">
      <c r="B53" s="10"/>
      <c r="C53" s="10"/>
      <c r="D53" s="10"/>
    </row>
    <row r="54" spans="2:4" s="8" customFormat="1" ht="15" customHeight="1" x14ac:dyDescent="0.55000000000000004">
      <c r="B54" s="10"/>
      <c r="C54" s="10"/>
      <c r="D54" s="10"/>
    </row>
    <row r="55" spans="2:4" s="8" customFormat="1" ht="15" customHeight="1" x14ac:dyDescent="0.55000000000000004">
      <c r="B55" s="10"/>
      <c r="C55" s="10"/>
      <c r="D55" s="10"/>
    </row>
    <row r="56" spans="2:4" s="8" customFormat="1" ht="15" customHeight="1" x14ac:dyDescent="0.55000000000000004">
      <c r="B56" s="10"/>
      <c r="C56" s="10"/>
      <c r="D56" s="10"/>
    </row>
    <row r="57" spans="2:4" s="8" customFormat="1" ht="15" customHeight="1" x14ac:dyDescent="0.55000000000000004">
      <c r="B57" s="10"/>
      <c r="C57" s="10"/>
      <c r="D57" s="10"/>
    </row>
    <row r="58" spans="2:4" s="8" customFormat="1" ht="15" customHeight="1" x14ac:dyDescent="0.55000000000000004">
      <c r="B58" s="10"/>
      <c r="C58" s="10"/>
      <c r="D58" s="10"/>
    </row>
    <row r="59" spans="2:4" s="8" customFormat="1" ht="15" customHeight="1" x14ac:dyDescent="0.55000000000000004">
      <c r="B59" s="10"/>
      <c r="C59" s="10"/>
      <c r="D59" s="10"/>
    </row>
    <row r="60" spans="2:4" s="8" customFormat="1" ht="15" customHeight="1" x14ac:dyDescent="0.55000000000000004">
      <c r="B60" s="10"/>
      <c r="C60" s="10"/>
      <c r="D60" s="10"/>
    </row>
    <row r="61" spans="2:4" s="8" customFormat="1" ht="15" customHeight="1" x14ac:dyDescent="0.55000000000000004">
      <c r="B61" s="10"/>
      <c r="C61" s="10"/>
      <c r="D61" s="10"/>
    </row>
    <row r="62" spans="2:4" s="8" customFormat="1" ht="15" customHeight="1" x14ac:dyDescent="0.55000000000000004">
      <c r="B62" s="10"/>
      <c r="C62" s="10"/>
      <c r="D62" s="10"/>
    </row>
    <row r="63" spans="2:4" s="8" customFormat="1" ht="15" customHeight="1" x14ac:dyDescent="0.55000000000000004">
      <c r="B63" s="10"/>
      <c r="C63" s="10"/>
      <c r="D63" s="10"/>
    </row>
    <row r="64" spans="2:4" s="8" customFormat="1" ht="15" customHeight="1" x14ac:dyDescent="0.55000000000000004"/>
    <row r="65" spans="1:13" ht="15" customHeight="1" x14ac:dyDescent="0.55000000000000004">
      <c r="A65" s="8"/>
      <c r="F65" s="8"/>
      <c r="G65" s="8"/>
      <c r="H65" s="8"/>
      <c r="I65" s="8"/>
      <c r="J65" s="8"/>
      <c r="K65" s="8"/>
      <c r="L65" s="8"/>
      <c r="M65" s="8"/>
    </row>
    <row r="66" spans="1:13" ht="15" customHeight="1" x14ac:dyDescent="0.55000000000000004">
      <c r="A66" s="8"/>
      <c r="F66" s="8"/>
      <c r="G66" s="8"/>
      <c r="H66" s="8"/>
      <c r="I66" s="8"/>
      <c r="J66" s="8"/>
      <c r="K66" s="8"/>
      <c r="L66" s="8"/>
      <c r="M66" s="8"/>
    </row>
    <row r="67" spans="1:13" ht="15" customHeight="1" x14ac:dyDescent="0.55000000000000004">
      <c r="A67" s="8"/>
      <c r="F67" s="8"/>
      <c r="G67" s="8"/>
      <c r="H67" s="8"/>
      <c r="I67" s="8"/>
      <c r="J67" s="8"/>
      <c r="K67" s="8"/>
      <c r="L67" s="8"/>
      <c r="M67" s="8"/>
    </row>
    <row r="68" spans="1:13" ht="15" customHeight="1" x14ac:dyDescent="0.55000000000000004">
      <c r="A68" s="8"/>
      <c r="F68" s="8"/>
      <c r="G68" s="8"/>
      <c r="H68" s="8"/>
      <c r="I68" s="8"/>
      <c r="J68" s="8"/>
      <c r="K68" s="8"/>
      <c r="L68" s="8"/>
      <c r="M68" s="8"/>
    </row>
    <row r="69" spans="1:13" ht="15" customHeight="1" x14ac:dyDescent="0.55000000000000004">
      <c r="A69" s="8"/>
      <c r="F69" s="8"/>
      <c r="G69" s="8"/>
      <c r="H69" s="8"/>
      <c r="I69" s="8"/>
      <c r="J69" s="8"/>
      <c r="K69" s="8"/>
      <c r="L69" s="8"/>
      <c r="M69" s="8"/>
    </row>
    <row r="70" spans="1:13" ht="15" customHeight="1" x14ac:dyDescent="0.55000000000000004">
      <c r="A70" s="8"/>
      <c r="F70" s="8"/>
      <c r="G70" s="8"/>
      <c r="H70" s="8"/>
      <c r="I70" s="8"/>
      <c r="J70" s="8"/>
      <c r="K70" s="8"/>
      <c r="L70" s="8"/>
      <c r="M70" s="8"/>
    </row>
    <row r="71" spans="1:13" ht="15" customHeight="1" x14ac:dyDescent="0.55000000000000004">
      <c r="A71" s="8"/>
      <c r="F71" s="8"/>
      <c r="G71" s="8"/>
      <c r="H71" s="8"/>
      <c r="I71" s="8"/>
      <c r="J71" s="8"/>
      <c r="K71" s="8"/>
      <c r="L71" s="8"/>
      <c r="M71" s="8"/>
    </row>
    <row r="72" spans="1:13" ht="15" customHeight="1" x14ac:dyDescent="0.55000000000000004">
      <c r="A72" s="8"/>
      <c r="F72" s="8"/>
      <c r="G72" s="8"/>
      <c r="H72" s="8"/>
      <c r="I72" s="8"/>
      <c r="J72" s="8"/>
      <c r="K72" s="8"/>
      <c r="L72" s="8"/>
      <c r="M72" s="8"/>
    </row>
    <row r="73" spans="1:13" ht="15" customHeight="1" x14ac:dyDescent="0.55000000000000004">
      <c r="A73" s="8"/>
      <c r="F73" s="8"/>
      <c r="G73" s="8"/>
      <c r="H73" s="8"/>
      <c r="I73" s="8"/>
      <c r="J73" s="8"/>
      <c r="K73" s="8"/>
      <c r="L73" s="8"/>
      <c r="M73" s="8"/>
    </row>
    <row r="74" spans="1:13" ht="15" customHeight="1" x14ac:dyDescent="0.55000000000000004">
      <c r="A74" s="8"/>
      <c r="F74" s="8"/>
      <c r="G74" s="8"/>
      <c r="H74" s="8"/>
      <c r="I74" s="8"/>
      <c r="J74" s="8"/>
      <c r="K74" s="8"/>
      <c r="L74" s="8"/>
      <c r="M74" s="8"/>
    </row>
    <row r="75" spans="1:13" ht="15" customHeight="1" x14ac:dyDescent="0.55000000000000004">
      <c r="A75" s="8"/>
      <c r="F75" s="8"/>
      <c r="G75" s="8"/>
      <c r="H75" s="8"/>
      <c r="I75" s="8"/>
      <c r="J75" s="8"/>
      <c r="K75" s="8"/>
      <c r="L75" s="8"/>
      <c r="M75" s="8"/>
    </row>
    <row r="76" spans="1:13" ht="15" customHeight="1" x14ac:dyDescent="0.55000000000000004">
      <c r="A76" s="8"/>
      <c r="F76" s="8"/>
      <c r="G76" s="8"/>
      <c r="H76" s="8"/>
      <c r="I76" s="8"/>
      <c r="J76" s="8"/>
      <c r="K76" s="8"/>
      <c r="L76" s="8"/>
      <c r="M76" s="8"/>
    </row>
    <row r="77" spans="1:13" ht="15" customHeight="1" x14ac:dyDescent="0.55000000000000004">
      <c r="A77" s="8"/>
      <c r="F77" s="8"/>
      <c r="G77" s="8"/>
      <c r="H77" s="8"/>
      <c r="I77" s="8"/>
      <c r="J77" s="8"/>
      <c r="K77" s="8"/>
      <c r="L77" s="8"/>
      <c r="M77" s="8"/>
    </row>
    <row r="78" spans="1:13" ht="15" customHeight="1" x14ac:dyDescent="0.55000000000000004">
      <c r="A78" s="8"/>
      <c r="F78" s="8"/>
      <c r="G78" s="8"/>
      <c r="H78" s="8"/>
      <c r="I78" s="8"/>
      <c r="J78" s="8"/>
      <c r="K78" s="8"/>
      <c r="L78" s="8"/>
      <c r="M78" s="8"/>
    </row>
    <row r="79" spans="1:13" ht="15" customHeight="1" x14ac:dyDescent="0.55000000000000004">
      <c r="A79" s="8"/>
      <c r="F79" s="8"/>
      <c r="G79" s="8"/>
      <c r="H79" s="8"/>
      <c r="I79" s="8"/>
      <c r="J79" s="8"/>
      <c r="K79" s="8"/>
      <c r="L79" s="8"/>
      <c r="M79" s="8"/>
    </row>
    <row r="80" spans="1:13" ht="15" customHeight="1" x14ac:dyDescent="0.55000000000000004">
      <c r="A80" s="8"/>
      <c r="F80" s="8"/>
      <c r="G80" s="8"/>
      <c r="H80" s="8"/>
      <c r="I80" s="8"/>
      <c r="J80" s="8"/>
      <c r="K80" s="8"/>
      <c r="L80" s="8"/>
      <c r="M80" s="8"/>
    </row>
    <row r="81" spans="1:13" ht="15" customHeight="1" x14ac:dyDescent="0.55000000000000004">
      <c r="A81" s="8"/>
      <c r="F81" s="8"/>
      <c r="G81" s="8"/>
      <c r="H81" s="8"/>
      <c r="I81" s="8"/>
      <c r="J81" s="8"/>
      <c r="K81" s="8"/>
      <c r="L81" s="8"/>
      <c r="M81" s="8"/>
    </row>
    <row r="82" spans="1:13" ht="15" customHeight="1" x14ac:dyDescent="0.55000000000000004">
      <c r="A82" s="8"/>
      <c r="F82" s="8"/>
      <c r="G82" s="8"/>
      <c r="H82" s="8"/>
      <c r="I82" s="8"/>
      <c r="J82" s="8"/>
      <c r="K82" s="8"/>
      <c r="L82" s="8"/>
      <c r="M82" s="8"/>
    </row>
    <row r="83" spans="1:13" ht="15" customHeight="1" x14ac:dyDescent="0.55000000000000004">
      <c r="A83" s="8"/>
      <c r="F83" s="8"/>
      <c r="G83" s="8"/>
      <c r="H83" s="8"/>
      <c r="I83" s="8"/>
      <c r="J83" s="8"/>
      <c r="K83" s="8"/>
      <c r="L83" s="8"/>
      <c r="M83" s="8"/>
    </row>
    <row r="84" spans="1:13" ht="15" customHeight="1" x14ac:dyDescent="0.55000000000000004">
      <c r="A84" s="8"/>
      <c r="F84" s="8"/>
      <c r="G84" s="8"/>
      <c r="H84" s="8"/>
      <c r="I84" s="8"/>
      <c r="J84" s="8"/>
      <c r="K84" s="8"/>
      <c r="L84" s="8"/>
      <c r="M84" s="8"/>
    </row>
    <row r="85" spans="1:13" ht="15" customHeight="1" x14ac:dyDescent="0.55000000000000004">
      <c r="A85" s="8"/>
      <c r="F85" s="8"/>
      <c r="G85" s="8"/>
      <c r="H85" s="8"/>
      <c r="I85" s="8"/>
      <c r="J85" s="8"/>
      <c r="K85" s="8"/>
      <c r="L85" s="8"/>
      <c r="M85" s="8"/>
    </row>
    <row r="86" spans="1:13" ht="15" customHeight="1" x14ac:dyDescent="0.55000000000000004">
      <c r="A86" s="8"/>
      <c r="F86" s="8"/>
      <c r="G86" s="8"/>
      <c r="H86" s="8"/>
      <c r="I86" s="8"/>
      <c r="J86" s="8"/>
      <c r="K86" s="8"/>
      <c r="L86" s="8"/>
      <c r="M86" s="8"/>
    </row>
    <row r="87" spans="1:13" ht="15" customHeight="1" x14ac:dyDescent="0.55000000000000004">
      <c r="A87" s="8"/>
      <c r="F87" s="8"/>
      <c r="G87" s="8"/>
      <c r="H87" s="8"/>
      <c r="I87" s="8"/>
      <c r="J87" s="8"/>
      <c r="K87" s="8"/>
      <c r="L87" s="8"/>
      <c r="M87" s="8"/>
    </row>
    <row r="88" spans="1:13" ht="15" customHeight="1" x14ac:dyDescent="0.55000000000000004">
      <c r="A88" s="8"/>
      <c r="F88" s="8"/>
      <c r="G88" s="8"/>
      <c r="H88" s="8"/>
      <c r="I88" s="8"/>
      <c r="J88" s="8"/>
      <c r="K88" s="8"/>
      <c r="L88" s="8"/>
      <c r="M88" s="8"/>
    </row>
    <row r="89" spans="1:13" ht="15" customHeight="1" x14ac:dyDescent="0.55000000000000004">
      <c r="A89" s="8"/>
      <c r="F89" s="8"/>
      <c r="G89" s="8"/>
      <c r="H89" s="8"/>
      <c r="I89" s="8"/>
      <c r="J89" s="8"/>
      <c r="K89" s="8"/>
      <c r="L89" s="8"/>
      <c r="M89" s="8"/>
    </row>
    <row r="90" spans="1:13" ht="15" customHeight="1" x14ac:dyDescent="0.55000000000000004">
      <c r="A90" s="8"/>
      <c r="F90" s="8"/>
      <c r="G90" s="8"/>
      <c r="H90" s="8"/>
      <c r="I90" s="8"/>
      <c r="J90" s="8"/>
      <c r="K90" s="8"/>
      <c r="L90" s="8"/>
      <c r="M90" s="8"/>
    </row>
    <row r="91" spans="1:13" ht="15" customHeight="1" x14ac:dyDescent="0.55000000000000004">
      <c r="A91" s="8"/>
      <c r="F91" s="8"/>
      <c r="G91" s="8"/>
      <c r="H91" s="8"/>
      <c r="I91" s="8"/>
      <c r="J91" s="8"/>
      <c r="K91" s="8"/>
      <c r="L91" s="8"/>
      <c r="M91" s="8"/>
    </row>
    <row r="92" spans="1:13" ht="15" customHeight="1" x14ac:dyDescent="0.55000000000000004">
      <c r="A92" s="8"/>
      <c r="F92" s="8"/>
      <c r="G92" s="8"/>
      <c r="H92" s="8"/>
      <c r="I92" s="8"/>
      <c r="J92" s="8"/>
      <c r="K92" s="8"/>
      <c r="L92" s="8"/>
      <c r="M92" s="8"/>
    </row>
    <row r="93" spans="1:13" ht="15" customHeight="1" x14ac:dyDescent="0.55000000000000004">
      <c r="A93" s="8"/>
      <c r="F93" s="8"/>
      <c r="G93" s="8"/>
      <c r="H93" s="8"/>
      <c r="I93" s="8"/>
      <c r="J93" s="8"/>
      <c r="K93" s="8"/>
      <c r="L93" s="8"/>
      <c r="M93" s="8"/>
    </row>
    <row r="94" spans="1:13" ht="15" customHeight="1" x14ac:dyDescent="0.55000000000000004">
      <c r="A94" s="8"/>
      <c r="F94" s="8"/>
      <c r="G94" s="8"/>
      <c r="H94" s="8"/>
      <c r="I94" s="8"/>
      <c r="J94" s="8"/>
      <c r="K94" s="8"/>
      <c r="L94" s="8"/>
      <c r="M94" s="8"/>
    </row>
    <row r="95" spans="1:13" ht="15" customHeight="1" x14ac:dyDescent="0.55000000000000004">
      <c r="A95" s="8"/>
      <c r="F95" s="8"/>
      <c r="G95" s="8"/>
      <c r="H95" s="8"/>
      <c r="I95" s="8"/>
      <c r="J95" s="8"/>
      <c r="K95" s="8"/>
      <c r="L95" s="8"/>
      <c r="M95" s="8"/>
    </row>
    <row r="96" spans="1:13" ht="15" customHeight="1" x14ac:dyDescent="0.55000000000000004">
      <c r="A96" s="8"/>
      <c r="F96" s="8"/>
      <c r="G96" s="8"/>
      <c r="H96" s="8"/>
      <c r="I96" s="8"/>
      <c r="J96" s="8"/>
      <c r="K96" s="8"/>
      <c r="L96" s="8"/>
      <c r="M96" s="8"/>
    </row>
    <row r="97" spans="1:13" ht="15" customHeight="1" x14ac:dyDescent="0.55000000000000004">
      <c r="A97" s="8"/>
      <c r="F97" s="8"/>
      <c r="G97" s="8"/>
      <c r="H97" s="8"/>
      <c r="I97" s="8"/>
      <c r="J97" s="8"/>
      <c r="K97" s="8"/>
      <c r="L97" s="8"/>
      <c r="M97" s="8"/>
    </row>
    <row r="98" spans="1:13" ht="15" customHeight="1" x14ac:dyDescent="0.55000000000000004">
      <c r="A98" s="8"/>
      <c r="F98" s="8"/>
      <c r="G98" s="8"/>
      <c r="H98" s="8"/>
      <c r="I98" s="8"/>
      <c r="J98" s="8"/>
      <c r="K98" s="8"/>
      <c r="L98" s="8"/>
      <c r="M98" s="8"/>
    </row>
    <row r="99" spans="1:13" ht="15" customHeight="1" x14ac:dyDescent="0.55000000000000004">
      <c r="A99" s="8"/>
      <c r="F99" s="8"/>
      <c r="G99" s="8"/>
      <c r="H99" s="8"/>
      <c r="I99" s="8"/>
      <c r="J99" s="8"/>
      <c r="K99" s="8"/>
      <c r="L99" s="8"/>
      <c r="M99" s="8"/>
    </row>
    <row r="100" spans="1:13" ht="15" customHeight="1" x14ac:dyDescent="0.55000000000000004">
      <c r="A100" s="8"/>
      <c r="F100" s="8"/>
      <c r="G100" s="8"/>
      <c r="H100" s="8"/>
      <c r="I100" s="8"/>
      <c r="J100" s="8"/>
      <c r="K100" s="8"/>
      <c r="L100" s="8"/>
      <c r="M100" s="8"/>
    </row>
    <row r="101" spans="1:13" ht="15" customHeight="1" x14ac:dyDescent="0.55000000000000004">
      <c r="A101" s="8"/>
      <c r="F101" s="8"/>
      <c r="G101" s="8"/>
      <c r="H101" s="8"/>
      <c r="I101" s="8"/>
      <c r="J101" s="8"/>
      <c r="K101" s="8"/>
      <c r="L101" s="8"/>
      <c r="M101" s="8"/>
    </row>
    <row r="102" spans="1:13" ht="15" customHeight="1" x14ac:dyDescent="0.55000000000000004">
      <c r="A102" s="8"/>
      <c r="F102" s="8"/>
      <c r="G102" s="8"/>
      <c r="H102" s="8"/>
      <c r="I102" s="8"/>
      <c r="J102" s="8"/>
      <c r="K102" s="8"/>
      <c r="L102" s="8"/>
      <c r="M102" s="8"/>
    </row>
    <row r="103" spans="1:13" ht="15" customHeight="1" x14ac:dyDescent="0.55000000000000004">
      <c r="A103" s="8"/>
      <c r="F103" s="8"/>
      <c r="G103" s="8"/>
      <c r="H103" s="8"/>
      <c r="I103" s="8"/>
      <c r="J103" s="8"/>
      <c r="K103" s="8"/>
      <c r="L103" s="8"/>
      <c r="M103" s="8"/>
    </row>
    <row r="104" spans="1:13" ht="15" customHeight="1" x14ac:dyDescent="0.55000000000000004">
      <c r="A104" s="8"/>
      <c r="F104" s="8"/>
      <c r="G104" s="8"/>
      <c r="H104" s="8"/>
      <c r="I104" s="8"/>
      <c r="J104" s="8"/>
      <c r="K104" s="8"/>
      <c r="L104" s="8"/>
      <c r="M104" s="8"/>
    </row>
    <row r="105" spans="1:13" ht="5.25" customHeight="1" x14ac:dyDescent="0.55000000000000004">
      <c r="A105" s="8"/>
      <c r="F105" s="8"/>
      <c r="G105" s="8"/>
      <c r="H105" s="8"/>
      <c r="I105" s="8"/>
      <c r="J105" s="8"/>
      <c r="K105" s="8"/>
      <c r="L105" s="8"/>
      <c r="M105" s="8"/>
    </row>
    <row r="65536" spans="1:13" ht="26.25" customHeight="1" x14ac:dyDescent="0.55000000000000004">
      <c r="A65536" s="8"/>
      <c r="F65536" s="8"/>
      <c r="G65536" s="8"/>
      <c r="H65536" s="8"/>
      <c r="I65536" s="8"/>
      <c r="J65536" s="8"/>
      <c r="K65536" s="8"/>
      <c r="L65536" s="8"/>
      <c r="M65536" s="8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ตารางที่1ไตรมาส 2พ.ศ.2564 </vt:lpstr>
      <vt:lpstr>ตารางที่2ไตรมาส 2 พ.ศ.2564</vt:lpstr>
      <vt:lpstr>ตารางที่3ไตรมาส 2 พ.ศ. 2564</vt:lpstr>
      <vt:lpstr>ตารางที่4ไตรมาส 2 พ.ศ. 2564</vt:lpstr>
      <vt:lpstr>ตารางที่5ไตรมาส2 พ.ศ.2564</vt:lpstr>
      <vt:lpstr>ตารางที่7ไตรมาส 2 พ.ศ. 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2021-08-30T04:56:35Z</dcterms:created>
  <dcterms:modified xsi:type="dcterms:W3CDTF">2021-09-01T09:50:56Z</dcterms:modified>
</cp:coreProperties>
</file>