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กลุ่มวิชาการสถิติ\รายงาน สรง\รายงาน ปี 2564\รายงาน สรง.ปี 2564\ตารางข้อมูลร้อยละ ประจำปี\"/>
    </mc:Choice>
  </mc:AlternateContent>
  <xr:revisionPtr revIDLastSave="0" documentId="13_ncr:1_{713903D2-AF14-4575-93FC-2639592F0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V14" i="1"/>
  <c r="V5" i="1" s="1"/>
  <c r="W10" i="1"/>
  <c r="X10" i="1"/>
  <c r="V10" i="1"/>
  <c r="Y7" i="1"/>
  <c r="Y19" i="1"/>
  <c r="Y18" i="1"/>
  <c r="Y12" i="1"/>
  <c r="Y17" i="1"/>
  <c r="Y16" i="1"/>
  <c r="Y9" i="1"/>
  <c r="Y13" i="1"/>
  <c r="R14" i="1"/>
  <c r="R5" i="1" s="1"/>
  <c r="R35" i="1" s="1"/>
  <c r="S14" i="1"/>
  <c r="S5" i="1" s="1"/>
  <c r="Q14" i="1"/>
  <c r="Q5" i="1" s="1"/>
  <c r="Q35" i="1" s="1"/>
  <c r="R10" i="1"/>
  <c r="S10" i="1"/>
  <c r="Q10" i="1"/>
  <c r="M10" i="1"/>
  <c r="N10" i="1"/>
  <c r="L10" i="1"/>
  <c r="M14" i="1"/>
  <c r="M5" i="1" s="1"/>
  <c r="M35" i="1" s="1"/>
  <c r="N14" i="1"/>
  <c r="N5" i="1" s="1"/>
  <c r="N35" i="1" s="1"/>
  <c r="L14" i="1"/>
  <c r="L5" i="1" s="1"/>
  <c r="L35" i="1" s="1"/>
  <c r="H10" i="1"/>
  <c r="I10" i="1"/>
  <c r="H14" i="1"/>
  <c r="I14" i="1"/>
  <c r="G14" i="1"/>
  <c r="G10" i="1"/>
  <c r="C14" i="1"/>
  <c r="D14" i="1"/>
  <c r="B14" i="1"/>
  <c r="C10" i="1"/>
  <c r="D10" i="1"/>
  <c r="B10" i="1"/>
  <c r="V25" i="1" l="1"/>
  <c r="V28" i="1"/>
  <c r="V31" i="1"/>
  <c r="V32" i="1"/>
  <c r="V33" i="1"/>
  <c r="V35" i="1"/>
  <c r="V34" i="1"/>
  <c r="V29" i="1"/>
  <c r="V22" i="1"/>
  <c r="V23" i="1"/>
  <c r="V24" i="1"/>
  <c r="V27" i="1"/>
  <c r="S34" i="1"/>
  <c r="S25" i="1"/>
  <c r="S29" i="1"/>
  <c r="S23" i="1"/>
  <c r="S35" i="1"/>
  <c r="S24" i="1"/>
  <c r="S26" i="1"/>
  <c r="S27" i="1"/>
  <c r="S30" i="1"/>
  <c r="S31" i="1"/>
  <c r="S32" i="1"/>
  <c r="S33" i="1"/>
  <c r="S28" i="1"/>
  <c r="V30" i="1"/>
  <c r="W5" i="1"/>
  <c r="V26" i="1"/>
  <c r="X5" i="1"/>
  <c r="Y8" i="1"/>
  <c r="Z8" i="1" s="1"/>
  <c r="Y6" i="1"/>
  <c r="AB6" i="1"/>
  <c r="Z13" i="1"/>
  <c r="Z19" i="1"/>
  <c r="Z18" i="1"/>
  <c r="Z17" i="1"/>
  <c r="Z16" i="1"/>
  <c r="Z12" i="1"/>
  <c r="Z9" i="1"/>
  <c r="Y14" i="1"/>
  <c r="Z14" i="1" s="1"/>
  <c r="Y15" i="1"/>
  <c r="Z15" i="1" s="1"/>
  <c r="Y10" i="1"/>
  <c r="Y11" i="1"/>
  <c r="Z11" i="1" s="1"/>
  <c r="R26" i="1"/>
  <c r="B5" i="1"/>
  <c r="N25" i="1"/>
  <c r="Q34" i="1"/>
  <c r="H5" i="1"/>
  <c r="R23" i="1"/>
  <c r="M33" i="1"/>
  <c r="G5" i="1"/>
  <c r="R31" i="1"/>
  <c r="D5" i="1"/>
  <c r="D35" i="1" s="1"/>
  <c r="I5" i="1"/>
  <c r="I35" i="1" s="1"/>
  <c r="R30" i="1"/>
  <c r="R25" i="1"/>
  <c r="C5" i="1"/>
  <c r="C35" i="1" s="1"/>
  <c r="R22" i="1"/>
  <c r="R32" i="1"/>
  <c r="N24" i="1"/>
  <c r="L26" i="1"/>
  <c r="G23" i="1" l="1"/>
  <c r="G35" i="1"/>
  <c r="V21" i="1"/>
  <c r="B34" i="1"/>
  <c r="B35" i="1"/>
  <c r="B24" i="1"/>
  <c r="W28" i="1"/>
  <c r="W32" i="1"/>
  <c r="W34" i="1"/>
  <c r="W35" i="1"/>
  <c r="W24" i="1"/>
  <c r="W29" i="1"/>
  <c r="W31" i="1"/>
  <c r="W22" i="1"/>
  <c r="W25" i="1"/>
  <c r="W27" i="1"/>
  <c r="W33" i="1"/>
  <c r="W23" i="1"/>
  <c r="X33" i="1"/>
  <c r="X31" i="1"/>
  <c r="X32" i="1"/>
  <c r="X34" i="1"/>
  <c r="X35" i="1"/>
  <c r="X24" i="1"/>
  <c r="X25" i="1"/>
  <c r="X27" i="1"/>
  <c r="X28" i="1"/>
  <c r="X29" i="1"/>
  <c r="X23" i="1"/>
  <c r="X22" i="1"/>
  <c r="X26" i="1"/>
  <c r="G27" i="1"/>
  <c r="W30" i="1"/>
  <c r="X30" i="1"/>
  <c r="H22" i="1"/>
  <c r="H35" i="1"/>
  <c r="W26" i="1"/>
  <c r="Z6" i="1"/>
  <c r="Z10" i="1"/>
  <c r="AC6" i="1"/>
  <c r="H32" i="1"/>
  <c r="H25" i="1"/>
  <c r="B27" i="1"/>
  <c r="H28" i="1"/>
  <c r="N22" i="1"/>
  <c r="R27" i="1"/>
  <c r="R28" i="1"/>
  <c r="R34" i="1"/>
  <c r="G32" i="1"/>
  <c r="G33" i="1"/>
  <c r="B22" i="1"/>
  <c r="H33" i="1"/>
  <c r="B28" i="1"/>
  <c r="B30" i="1"/>
  <c r="Q32" i="1"/>
  <c r="M25" i="1"/>
  <c r="B31" i="1"/>
  <c r="M31" i="1"/>
  <c r="B33" i="1"/>
  <c r="B26" i="1"/>
  <c r="H34" i="1"/>
  <c r="H26" i="1"/>
  <c r="R24" i="1"/>
  <c r="H27" i="1"/>
  <c r="B23" i="1"/>
  <c r="R33" i="1"/>
  <c r="H24" i="1"/>
  <c r="B32" i="1"/>
  <c r="B25" i="1"/>
  <c r="H30" i="1"/>
  <c r="N30" i="1"/>
  <c r="N28" i="1"/>
  <c r="N26" i="1"/>
  <c r="N27" i="1"/>
  <c r="N33" i="1"/>
  <c r="N23" i="1"/>
  <c r="N31" i="1"/>
  <c r="N32" i="1"/>
  <c r="N34" i="1"/>
  <c r="H31" i="1"/>
  <c r="H23" i="1"/>
  <c r="G31" i="1"/>
  <c r="R21" i="1"/>
  <c r="G24" i="1"/>
  <c r="G25" i="1"/>
  <c r="G22" i="1"/>
  <c r="G28" i="1"/>
  <c r="G34" i="1"/>
  <c r="G26" i="1"/>
  <c r="C26" i="1"/>
  <c r="S22" i="1"/>
  <c r="S21" i="1" s="1"/>
  <c r="M34" i="1"/>
  <c r="M27" i="1"/>
  <c r="M24" i="1"/>
  <c r="M26" i="1"/>
  <c r="M30" i="1"/>
  <c r="M23" i="1"/>
  <c r="M32" i="1"/>
  <c r="M22" i="1"/>
  <c r="M28" i="1"/>
  <c r="G30" i="1"/>
  <c r="Q23" i="1"/>
  <c r="Q31" i="1"/>
  <c r="L25" i="1"/>
  <c r="L27" i="1"/>
  <c r="L28" i="1"/>
  <c r="L23" i="1"/>
  <c r="L32" i="1"/>
  <c r="L24" i="1"/>
  <c r="L33" i="1"/>
  <c r="L30" i="1"/>
  <c r="L31" i="1"/>
  <c r="Q24" i="1"/>
  <c r="Q25" i="1"/>
  <c r="Q26" i="1"/>
  <c r="L34" i="1"/>
  <c r="L22" i="1"/>
  <c r="Q28" i="1"/>
  <c r="Q30" i="1"/>
  <c r="I23" i="1"/>
  <c r="I27" i="1"/>
  <c r="I32" i="1"/>
  <c r="I24" i="1"/>
  <c r="I28" i="1"/>
  <c r="I33" i="1"/>
  <c r="I25" i="1"/>
  <c r="I34" i="1"/>
  <c r="I26" i="1"/>
  <c r="I31" i="1"/>
  <c r="I22" i="1"/>
  <c r="D25" i="1"/>
  <c r="D34" i="1"/>
  <c r="D31" i="1"/>
  <c r="D23" i="1"/>
  <c r="D27" i="1"/>
  <c r="D32" i="1"/>
  <c r="D24" i="1"/>
  <c r="D28" i="1"/>
  <c r="D33" i="1"/>
  <c r="D22" i="1"/>
  <c r="D30" i="1"/>
  <c r="Q27" i="1"/>
  <c r="Q33" i="1"/>
  <c r="Q22" i="1"/>
  <c r="C31" i="1"/>
  <c r="C22" i="1"/>
  <c r="C23" i="1"/>
  <c r="C27" i="1"/>
  <c r="C32" i="1"/>
  <c r="C24" i="1"/>
  <c r="C28" i="1"/>
  <c r="C33" i="1"/>
  <c r="C25" i="1"/>
  <c r="C30" i="1"/>
  <c r="C34" i="1"/>
  <c r="I30" i="1"/>
  <c r="D26" i="1"/>
  <c r="X21" i="1" l="1"/>
  <c r="W21" i="1"/>
  <c r="B21" i="1"/>
  <c r="Y5" i="1"/>
  <c r="N21" i="1"/>
  <c r="H21" i="1"/>
  <c r="G21" i="1"/>
  <c r="Q21" i="1"/>
  <c r="L21" i="1"/>
  <c r="M21" i="1"/>
  <c r="C21" i="1"/>
  <c r="D21" i="1"/>
  <c r="I21" i="1"/>
  <c r="Z7" i="1" l="1"/>
  <c r="Z5" i="1"/>
  <c r="AA6" i="1" l="1"/>
</calcChain>
</file>

<file path=xl/sharedStrings.xml><?xml version="1.0" encoding="utf-8"?>
<sst xmlns="http://schemas.openxmlformats.org/spreadsheetml/2006/main" count="197" uniqueCount="32">
  <si>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</si>
  <si>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</si>
  <si>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</si>
  <si>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</si>
  <si>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</si>
  <si>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</si>
  <si>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</si>
  <si>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</si>
  <si>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</si>
  <si>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</si>
  <si>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</si>
  <si>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</si>
  <si>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</si>
  <si>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</si>
  <si>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</si>
  <si>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</si>
  <si>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</si>
  <si>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</si>
  <si>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</si>
  <si>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</si>
  <si>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    5.3  สายวิชาการศึกษา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</si>
  <si>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</si>
  <si>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 xml:space="preserve">     ไตรมาสที่ 1/2564 จังหวัดปัตตานี</t>
  </si>
  <si>
    <t>ร้อยละ</t>
  </si>
  <si>
    <t xml:space="preserve">     ไตรมาสที่ 2/2564 จังหวัดปัตตานี</t>
  </si>
  <si>
    <t>หมายเหตุ :  -ไม่มีข้อมูล หรือข้อมูลมีค่าเป็น 0 หรือข้อมูลมีจำนวนน้อย</t>
  </si>
  <si>
    <t xml:space="preserve">     ไตรมาสที่ 3/2564 จังหวัดปัตตานี</t>
  </si>
  <si>
    <t xml:space="preserve">     ไตรมาสที่ 4/2564 จังหวัดปัตตานี</t>
  </si>
  <si>
    <t>8.  ไม่ทราบ</t>
  </si>
  <si>
    <t>แนวนอน</t>
  </si>
  <si>
    <t>อ้างอิง</t>
  </si>
  <si>
    <t xml:space="preserve">     ไตรมาสรวม 2564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</si>
</sst>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 applyProtection="1">
      <alignment horizontal="left" vertical="center"/>
    </xf>
    <xf numFmtId="164" fontId="3" fillId="0" borderId="0" xfId="1" applyNumberFormat="1" applyFont="1" applyFill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1" xfId="0" applyFont="1" applyBorder="1"/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U1" workbookViewId="0">
      <selection activeCell="AG15" sqref="AG15"/>
    </sheetView>
  </sheetViews>
  <sheetFormatPr defaultColWidth="9.5703125" defaultRowHeight="18.75"/>
  <cols>
    <col min="1" max="1" width="34.7109375" style="2" hidden="1" customWidth="1"/>
    <col min="2" max="4" width="12.42578125" style="2" hidden="1" customWidth="1"/>
    <col min="5" max="5" width="9.5703125" style="2" hidden="1" customWidth="1"/>
    <col min="6" max="6" width="22.140625" style="2" hidden="1" customWidth="1"/>
    <col min="7" max="7" width="13.85546875" style="2" hidden="1" customWidth="1"/>
    <col min="8" max="8" width="14.140625" style="2" hidden="1" customWidth="1"/>
    <col min="9" max="9" width="14" style="2" hidden="1" customWidth="1"/>
    <col min="10" max="10" width="9.5703125" style="2" hidden="1" customWidth="1"/>
    <col min="11" max="11" width="22.5703125" style="2" hidden="1" customWidth="1"/>
    <col min="12" max="12" width="14" style="2" hidden="1" customWidth="1"/>
    <col min="13" max="13" width="12.85546875" style="2" hidden="1" customWidth="1"/>
    <col min="14" max="14" width="13" style="2" hidden="1" customWidth="1"/>
    <col min="15" max="15" width="9.5703125" style="2" hidden="1" customWidth="1"/>
    <col min="16" max="16" width="22.28515625" style="2" hidden="1" customWidth="1"/>
    <col min="17" max="17" width="13.28515625" style="2" hidden="1" customWidth="1"/>
    <col min="18" max="18" width="12.140625" style="2" hidden="1" customWidth="1"/>
    <col min="19" max="19" width="14" style="2" hidden="1" customWidth="1"/>
    <col min="20" max="20" width="9.5703125" style="2" hidden="1" customWidth="1"/>
    <col min="21" max="21" width="23.5703125" style="2" customWidth="1"/>
    <col min="22" max="22" width="14.42578125" style="2" customWidth="1"/>
    <col min="23" max="23" width="13.42578125" style="2" customWidth="1"/>
    <col min="24" max="24" width="15.85546875" style="2" customWidth="1"/>
    <col min="25" max="29" width="0" style="2" hidden="1" customWidth="1"/>
    <col min="30" max="256" width="9.5703125" style="2"/>
    <col min="257" max="257" width="34.7109375" style="2" customWidth="1"/>
    <col min="258" max="260" width="12.42578125" style="2" customWidth="1"/>
    <col min="261" max="512" width="9.5703125" style="2"/>
    <col min="513" max="513" width="34.7109375" style="2" customWidth="1"/>
    <col min="514" max="516" width="12.42578125" style="2" customWidth="1"/>
    <col min="517" max="768" width="9.5703125" style="2"/>
    <col min="769" max="769" width="34.7109375" style="2" customWidth="1"/>
    <col min="770" max="772" width="12.42578125" style="2" customWidth="1"/>
    <col min="773" max="1024" width="9.5703125" style="2"/>
    <col min="1025" max="1025" width="34.7109375" style="2" customWidth="1"/>
    <col min="1026" max="1028" width="12.42578125" style="2" customWidth="1"/>
    <col min="1029" max="1280" width="9.5703125" style="2"/>
    <col min="1281" max="1281" width="34.7109375" style="2" customWidth="1"/>
    <col min="1282" max="1284" width="12.42578125" style="2" customWidth="1"/>
    <col min="1285" max="1536" width="9.5703125" style="2"/>
    <col min="1537" max="1537" width="34.7109375" style="2" customWidth="1"/>
    <col min="1538" max="1540" width="12.42578125" style="2" customWidth="1"/>
    <col min="1541" max="1792" width="9.5703125" style="2"/>
    <col min="1793" max="1793" width="34.7109375" style="2" customWidth="1"/>
    <col min="1794" max="1796" width="12.42578125" style="2" customWidth="1"/>
    <col min="1797" max="2048" width="9.5703125" style="2"/>
    <col min="2049" max="2049" width="34.7109375" style="2" customWidth="1"/>
    <col min="2050" max="2052" width="12.42578125" style="2" customWidth="1"/>
    <col min="2053" max="2304" width="9.5703125" style="2"/>
    <col min="2305" max="2305" width="34.7109375" style="2" customWidth="1"/>
    <col min="2306" max="2308" width="12.42578125" style="2" customWidth="1"/>
    <col min="2309" max="2560" width="9.5703125" style="2"/>
    <col min="2561" max="2561" width="34.7109375" style="2" customWidth="1"/>
    <col min="2562" max="2564" width="12.42578125" style="2" customWidth="1"/>
    <col min="2565" max="2816" width="9.5703125" style="2"/>
    <col min="2817" max="2817" width="34.7109375" style="2" customWidth="1"/>
    <col min="2818" max="2820" width="12.42578125" style="2" customWidth="1"/>
    <col min="2821" max="3072" width="9.5703125" style="2"/>
    <col min="3073" max="3073" width="34.7109375" style="2" customWidth="1"/>
    <col min="3074" max="3076" width="12.42578125" style="2" customWidth="1"/>
    <col min="3077" max="3328" width="9.5703125" style="2"/>
    <col min="3329" max="3329" width="34.7109375" style="2" customWidth="1"/>
    <col min="3330" max="3332" width="12.42578125" style="2" customWidth="1"/>
    <col min="3333" max="3584" width="9.5703125" style="2"/>
    <col min="3585" max="3585" width="34.7109375" style="2" customWidth="1"/>
    <col min="3586" max="3588" width="12.42578125" style="2" customWidth="1"/>
    <col min="3589" max="3840" width="9.5703125" style="2"/>
    <col min="3841" max="3841" width="34.7109375" style="2" customWidth="1"/>
    <col min="3842" max="3844" width="12.42578125" style="2" customWidth="1"/>
    <col min="3845" max="4096" width="9.5703125" style="2"/>
    <col min="4097" max="4097" width="34.7109375" style="2" customWidth="1"/>
    <col min="4098" max="4100" width="12.42578125" style="2" customWidth="1"/>
    <col min="4101" max="4352" width="9.5703125" style="2"/>
    <col min="4353" max="4353" width="34.7109375" style="2" customWidth="1"/>
    <col min="4354" max="4356" width="12.42578125" style="2" customWidth="1"/>
    <col min="4357" max="4608" width="9.5703125" style="2"/>
    <col min="4609" max="4609" width="34.7109375" style="2" customWidth="1"/>
    <col min="4610" max="4612" width="12.42578125" style="2" customWidth="1"/>
    <col min="4613" max="4864" width="9.5703125" style="2"/>
    <col min="4865" max="4865" width="34.7109375" style="2" customWidth="1"/>
    <col min="4866" max="4868" width="12.42578125" style="2" customWidth="1"/>
    <col min="4869" max="5120" width="9.5703125" style="2"/>
    <col min="5121" max="5121" width="34.7109375" style="2" customWidth="1"/>
    <col min="5122" max="5124" width="12.42578125" style="2" customWidth="1"/>
    <col min="5125" max="5376" width="9.5703125" style="2"/>
    <col min="5377" max="5377" width="34.7109375" style="2" customWidth="1"/>
    <col min="5378" max="5380" width="12.42578125" style="2" customWidth="1"/>
    <col min="5381" max="5632" width="9.5703125" style="2"/>
    <col min="5633" max="5633" width="34.7109375" style="2" customWidth="1"/>
    <col min="5634" max="5636" width="12.42578125" style="2" customWidth="1"/>
    <col min="5637" max="5888" width="9.5703125" style="2"/>
    <col min="5889" max="5889" width="34.7109375" style="2" customWidth="1"/>
    <col min="5890" max="5892" width="12.42578125" style="2" customWidth="1"/>
    <col min="5893" max="6144" width="9.5703125" style="2"/>
    <col min="6145" max="6145" width="34.7109375" style="2" customWidth="1"/>
    <col min="6146" max="6148" width="12.42578125" style="2" customWidth="1"/>
    <col min="6149" max="6400" width="9.5703125" style="2"/>
    <col min="6401" max="6401" width="34.7109375" style="2" customWidth="1"/>
    <col min="6402" max="6404" width="12.42578125" style="2" customWidth="1"/>
    <col min="6405" max="6656" width="9.5703125" style="2"/>
    <col min="6657" max="6657" width="34.7109375" style="2" customWidth="1"/>
    <col min="6658" max="6660" width="12.42578125" style="2" customWidth="1"/>
    <col min="6661" max="6912" width="9.5703125" style="2"/>
    <col min="6913" max="6913" width="34.7109375" style="2" customWidth="1"/>
    <col min="6914" max="6916" width="12.42578125" style="2" customWidth="1"/>
    <col min="6917" max="7168" width="9.5703125" style="2"/>
    <col min="7169" max="7169" width="34.7109375" style="2" customWidth="1"/>
    <col min="7170" max="7172" width="12.42578125" style="2" customWidth="1"/>
    <col min="7173" max="7424" width="9.5703125" style="2"/>
    <col min="7425" max="7425" width="34.7109375" style="2" customWidth="1"/>
    <col min="7426" max="7428" width="12.42578125" style="2" customWidth="1"/>
    <col min="7429" max="7680" width="9.5703125" style="2"/>
    <col min="7681" max="7681" width="34.7109375" style="2" customWidth="1"/>
    <col min="7682" max="7684" width="12.42578125" style="2" customWidth="1"/>
    <col min="7685" max="7936" width="9.5703125" style="2"/>
    <col min="7937" max="7937" width="34.7109375" style="2" customWidth="1"/>
    <col min="7938" max="7940" width="12.42578125" style="2" customWidth="1"/>
    <col min="7941" max="8192" width="9.5703125" style="2"/>
    <col min="8193" max="8193" width="34.7109375" style="2" customWidth="1"/>
    <col min="8194" max="8196" width="12.42578125" style="2" customWidth="1"/>
    <col min="8197" max="8448" width="9.5703125" style="2"/>
    <col min="8449" max="8449" width="34.7109375" style="2" customWidth="1"/>
    <col min="8450" max="8452" width="12.42578125" style="2" customWidth="1"/>
    <col min="8453" max="8704" width="9.5703125" style="2"/>
    <col min="8705" max="8705" width="34.7109375" style="2" customWidth="1"/>
    <col min="8706" max="8708" width="12.42578125" style="2" customWidth="1"/>
    <col min="8709" max="8960" width="9.5703125" style="2"/>
    <col min="8961" max="8961" width="34.7109375" style="2" customWidth="1"/>
    <col min="8962" max="8964" width="12.42578125" style="2" customWidth="1"/>
    <col min="8965" max="9216" width="9.5703125" style="2"/>
    <col min="9217" max="9217" width="34.7109375" style="2" customWidth="1"/>
    <col min="9218" max="9220" width="12.42578125" style="2" customWidth="1"/>
    <col min="9221" max="9472" width="9.5703125" style="2"/>
    <col min="9473" max="9473" width="34.7109375" style="2" customWidth="1"/>
    <col min="9474" max="9476" width="12.42578125" style="2" customWidth="1"/>
    <col min="9477" max="9728" width="9.5703125" style="2"/>
    <col min="9729" max="9729" width="34.7109375" style="2" customWidth="1"/>
    <col min="9730" max="9732" width="12.42578125" style="2" customWidth="1"/>
    <col min="9733" max="9984" width="9.5703125" style="2"/>
    <col min="9985" max="9985" width="34.7109375" style="2" customWidth="1"/>
    <col min="9986" max="9988" width="12.42578125" style="2" customWidth="1"/>
    <col min="9989" max="10240" width="9.5703125" style="2"/>
    <col min="10241" max="10241" width="34.7109375" style="2" customWidth="1"/>
    <col min="10242" max="10244" width="12.42578125" style="2" customWidth="1"/>
    <col min="10245" max="10496" width="9.5703125" style="2"/>
    <col min="10497" max="10497" width="34.7109375" style="2" customWidth="1"/>
    <col min="10498" max="10500" width="12.42578125" style="2" customWidth="1"/>
    <col min="10501" max="10752" width="9.5703125" style="2"/>
    <col min="10753" max="10753" width="34.7109375" style="2" customWidth="1"/>
    <col min="10754" max="10756" width="12.42578125" style="2" customWidth="1"/>
    <col min="10757" max="11008" width="9.5703125" style="2"/>
    <col min="11009" max="11009" width="34.7109375" style="2" customWidth="1"/>
    <col min="11010" max="11012" width="12.42578125" style="2" customWidth="1"/>
    <col min="11013" max="11264" width="9.5703125" style="2"/>
    <col min="11265" max="11265" width="34.7109375" style="2" customWidth="1"/>
    <col min="11266" max="11268" width="12.42578125" style="2" customWidth="1"/>
    <col min="11269" max="11520" width="9.5703125" style="2"/>
    <col min="11521" max="11521" width="34.7109375" style="2" customWidth="1"/>
    <col min="11522" max="11524" width="12.42578125" style="2" customWidth="1"/>
    <col min="11525" max="11776" width="9.5703125" style="2"/>
    <col min="11777" max="11777" width="34.7109375" style="2" customWidth="1"/>
    <col min="11778" max="11780" width="12.42578125" style="2" customWidth="1"/>
    <col min="11781" max="12032" width="9.5703125" style="2"/>
    <col min="12033" max="12033" width="34.7109375" style="2" customWidth="1"/>
    <col min="12034" max="12036" width="12.42578125" style="2" customWidth="1"/>
    <col min="12037" max="12288" width="9.5703125" style="2"/>
    <col min="12289" max="12289" width="34.7109375" style="2" customWidth="1"/>
    <col min="12290" max="12292" width="12.42578125" style="2" customWidth="1"/>
    <col min="12293" max="12544" width="9.5703125" style="2"/>
    <col min="12545" max="12545" width="34.7109375" style="2" customWidth="1"/>
    <col min="12546" max="12548" width="12.42578125" style="2" customWidth="1"/>
    <col min="12549" max="12800" width="9.5703125" style="2"/>
    <col min="12801" max="12801" width="34.7109375" style="2" customWidth="1"/>
    <col min="12802" max="12804" width="12.42578125" style="2" customWidth="1"/>
    <col min="12805" max="13056" width="9.5703125" style="2"/>
    <col min="13057" max="13057" width="34.7109375" style="2" customWidth="1"/>
    <col min="13058" max="13060" width="12.42578125" style="2" customWidth="1"/>
    <col min="13061" max="13312" width="9.5703125" style="2"/>
    <col min="13313" max="13313" width="34.7109375" style="2" customWidth="1"/>
    <col min="13314" max="13316" width="12.42578125" style="2" customWidth="1"/>
    <col min="13317" max="13568" width="9.5703125" style="2"/>
    <col min="13569" max="13569" width="34.7109375" style="2" customWidth="1"/>
    <col min="13570" max="13572" width="12.42578125" style="2" customWidth="1"/>
    <col min="13573" max="13824" width="9.5703125" style="2"/>
    <col min="13825" max="13825" width="34.7109375" style="2" customWidth="1"/>
    <col min="13826" max="13828" width="12.42578125" style="2" customWidth="1"/>
    <col min="13829" max="14080" width="9.5703125" style="2"/>
    <col min="14081" max="14081" width="34.7109375" style="2" customWidth="1"/>
    <col min="14082" max="14084" width="12.42578125" style="2" customWidth="1"/>
    <col min="14085" max="14336" width="9.5703125" style="2"/>
    <col min="14337" max="14337" width="34.7109375" style="2" customWidth="1"/>
    <col min="14338" max="14340" width="12.42578125" style="2" customWidth="1"/>
    <col min="14341" max="14592" width="9.5703125" style="2"/>
    <col min="14593" max="14593" width="34.7109375" style="2" customWidth="1"/>
    <col min="14594" max="14596" width="12.42578125" style="2" customWidth="1"/>
    <col min="14597" max="14848" width="9.5703125" style="2"/>
    <col min="14849" max="14849" width="34.7109375" style="2" customWidth="1"/>
    <col min="14850" max="14852" width="12.42578125" style="2" customWidth="1"/>
    <col min="14853" max="15104" width="9.5703125" style="2"/>
    <col min="15105" max="15105" width="34.7109375" style="2" customWidth="1"/>
    <col min="15106" max="15108" width="12.42578125" style="2" customWidth="1"/>
    <col min="15109" max="15360" width="9.5703125" style="2"/>
    <col min="15361" max="15361" width="34.7109375" style="2" customWidth="1"/>
    <col min="15362" max="15364" width="12.42578125" style="2" customWidth="1"/>
    <col min="15365" max="15616" width="9.5703125" style="2"/>
    <col min="15617" max="15617" width="34.7109375" style="2" customWidth="1"/>
    <col min="15618" max="15620" width="12.42578125" style="2" customWidth="1"/>
    <col min="15621" max="15872" width="9.5703125" style="2"/>
    <col min="15873" max="15873" width="34.7109375" style="2" customWidth="1"/>
    <col min="15874" max="15876" width="12.42578125" style="2" customWidth="1"/>
    <col min="15877" max="16128" width="9.5703125" style="2"/>
    <col min="16129" max="16129" width="34.7109375" style="2" customWidth="1"/>
    <col min="16130" max="16132" width="12.42578125" style="2" customWidth="1"/>
    <col min="16133" max="16384" width="9.5703125" style="2"/>
  </cols>
  <sheetData>
    <row r="1" spans="1:29" ht="20.100000000000001" customHeight="1">
      <c r="A1" s="1" t="s">
        <v>0</v>
      </c>
      <c r="F1" s="5" t="s">
        <v>0</v>
      </c>
      <c r="G1" s="5"/>
      <c r="H1" s="5"/>
      <c r="I1" s="5"/>
      <c r="K1" s="5" t="s">
        <v>0</v>
      </c>
      <c r="L1" s="5"/>
      <c r="M1" s="5"/>
      <c r="N1" s="5"/>
      <c r="P1" s="5" t="s">
        <v>0</v>
      </c>
      <c r="Q1" s="5"/>
      <c r="R1" s="5"/>
      <c r="S1" s="5"/>
      <c r="U1" s="5" t="s">
        <v>0</v>
      </c>
      <c r="V1" s="5"/>
      <c r="W1" s="5"/>
      <c r="X1" s="5"/>
    </row>
    <row r="2" spans="1:29" ht="20.100000000000001" customHeight="1">
      <c r="A2" s="3" t="s">
        <v>22</v>
      </c>
      <c r="B2" s="3"/>
      <c r="C2" s="3"/>
      <c r="D2" s="3"/>
      <c r="F2" s="5" t="s">
        <v>24</v>
      </c>
      <c r="G2" s="5"/>
      <c r="H2" s="5"/>
      <c r="I2" s="5"/>
      <c r="K2" s="5" t="s">
        <v>26</v>
      </c>
      <c r="L2" s="5"/>
      <c r="M2" s="5"/>
      <c r="N2" s="5"/>
      <c r="P2" s="5" t="s">
        <v>27</v>
      </c>
      <c r="Q2" s="5"/>
      <c r="R2" s="5"/>
      <c r="S2" s="5"/>
      <c r="U2" s="5" t="s">
        <v>31</v>
      </c>
      <c r="V2" s="5"/>
      <c r="W2" s="5"/>
      <c r="X2" s="5"/>
    </row>
    <row r="3" spans="1:29" ht="20.100000000000001" customHeight="1">
      <c r="A3" s="4" t="s">
        <v>1</v>
      </c>
      <c r="B3" s="18" t="s">
        <v>2</v>
      </c>
      <c r="C3" s="18" t="s">
        <v>3</v>
      </c>
      <c r="D3" s="18" t="s">
        <v>4</v>
      </c>
      <c r="F3" s="26" t="s">
        <v>1</v>
      </c>
      <c r="G3" s="26" t="s">
        <v>2</v>
      </c>
      <c r="H3" s="26" t="s">
        <v>3</v>
      </c>
      <c r="I3" s="26" t="s">
        <v>4</v>
      </c>
      <c r="K3" s="26" t="s">
        <v>1</v>
      </c>
      <c r="L3" s="26" t="s">
        <v>2</v>
      </c>
      <c r="M3" s="26" t="s">
        <v>3</v>
      </c>
      <c r="N3" s="26" t="s">
        <v>4</v>
      </c>
      <c r="P3" s="26" t="s">
        <v>1</v>
      </c>
      <c r="Q3" s="26" t="s">
        <v>2</v>
      </c>
      <c r="R3" s="26" t="s">
        <v>3</v>
      </c>
      <c r="S3" s="26" t="s">
        <v>4</v>
      </c>
      <c r="U3" s="26" t="s">
        <v>1</v>
      </c>
      <c r="V3" s="26" t="s">
        <v>2</v>
      </c>
      <c r="W3" s="26" t="s">
        <v>3</v>
      </c>
      <c r="X3" s="26" t="s">
        <v>4</v>
      </c>
    </row>
    <row r="4" spans="1:29" ht="20.100000000000001" customHeight="1">
      <c r="A4" s="5"/>
      <c r="B4" s="19"/>
      <c r="C4" s="20" t="s">
        <v>5</v>
      </c>
      <c r="D4" s="20"/>
      <c r="F4" s="5"/>
      <c r="G4" s="5"/>
      <c r="H4" s="5" t="s">
        <v>5</v>
      </c>
      <c r="I4" s="5"/>
      <c r="K4" s="5"/>
      <c r="L4" s="5"/>
      <c r="M4" s="5" t="s">
        <v>5</v>
      </c>
      <c r="N4" s="5"/>
      <c r="P4" s="5"/>
      <c r="Q4" s="5"/>
      <c r="R4" s="5" t="s">
        <v>5</v>
      </c>
      <c r="S4" s="5"/>
      <c r="U4" s="5"/>
      <c r="V4" s="5"/>
      <c r="W4" s="3" t="s">
        <v>5</v>
      </c>
      <c r="X4" s="5"/>
      <c r="Y4" s="2" t="s">
        <v>29</v>
      </c>
      <c r="AA4" s="2" t="s">
        <v>30</v>
      </c>
    </row>
    <row r="5" spans="1:29" ht="20.100000000000001" customHeight="1">
      <c r="A5" s="6" t="s">
        <v>6</v>
      </c>
      <c r="B5" s="7">
        <f>SUM(B6:B10)+B14+B18</f>
        <v>473579</v>
      </c>
      <c r="C5" s="7">
        <f>SUM(C6:C10)+C14+C18</f>
        <v>227120</v>
      </c>
      <c r="D5" s="7">
        <f>SUM(D6:D10)+D14+D18</f>
        <v>246459</v>
      </c>
      <c r="F5" s="3" t="s">
        <v>6</v>
      </c>
      <c r="G5" s="25">
        <f>SUM(G6:G10)+G14+G18</f>
        <v>474375</v>
      </c>
      <c r="H5" s="25">
        <f>SUM(H6:H10)+H14+H18</f>
        <v>227475</v>
      </c>
      <c r="I5" s="25">
        <f>SUM(I6:I10)+I14+I18</f>
        <v>246900</v>
      </c>
      <c r="K5" s="3" t="s">
        <v>6</v>
      </c>
      <c r="L5" s="25">
        <f>SUM(L6:L10)+L14+L18+L19</f>
        <v>475242</v>
      </c>
      <c r="M5" s="25">
        <f t="shared" ref="M5" si="0">SUM(M6:M10)+M14+M18+M19</f>
        <v>227834</v>
      </c>
      <c r="N5" s="25">
        <f>SUM(N6:N10)+N14+N18+N19</f>
        <v>247406</v>
      </c>
      <c r="P5" s="3" t="s">
        <v>6</v>
      </c>
      <c r="Q5" s="25">
        <f>SUM(Q6:Q10)+Q14+Q18+Q19</f>
        <v>476029</v>
      </c>
      <c r="R5" s="25">
        <f t="shared" ref="R5:S5" si="1">SUM(R6:R10)+R14+R18+R19</f>
        <v>228174</v>
      </c>
      <c r="S5" s="25">
        <f t="shared" si="1"/>
        <v>247855</v>
      </c>
      <c r="U5" s="3" t="s">
        <v>6</v>
      </c>
      <c r="V5" s="25">
        <f>SUM(V6:V10)+V14+V18+V19</f>
        <v>474780</v>
      </c>
      <c r="W5" s="25">
        <f t="shared" ref="W5:X5" si="2">SUM(W6:W10)+W14+W18+W19</f>
        <v>227651</v>
      </c>
      <c r="X5" s="25">
        <f t="shared" si="2"/>
        <v>247129</v>
      </c>
      <c r="Y5" s="24">
        <f>SUM(W5:X5)</f>
        <v>474780</v>
      </c>
      <c r="Z5" s="24">
        <f>V5-Y5</f>
        <v>0</v>
      </c>
      <c r="AA5" s="24">
        <v>474780</v>
      </c>
      <c r="AB5" s="24">
        <v>227651</v>
      </c>
      <c r="AC5" s="24">
        <v>247129</v>
      </c>
    </row>
    <row r="6" spans="1:29" ht="20.100000000000001" customHeight="1">
      <c r="A6" s="8" t="s">
        <v>7</v>
      </c>
      <c r="B6" s="9">
        <v>54397</v>
      </c>
      <c r="C6" s="9">
        <v>20606</v>
      </c>
      <c r="D6" s="10">
        <v>33791</v>
      </c>
      <c r="E6" s="11"/>
      <c r="F6" s="2" t="s">
        <v>7</v>
      </c>
      <c r="G6" s="24">
        <v>50011</v>
      </c>
      <c r="H6" s="24">
        <v>18957</v>
      </c>
      <c r="I6" s="24">
        <v>31054</v>
      </c>
      <c r="K6" s="2" t="s">
        <v>7</v>
      </c>
      <c r="L6" s="24">
        <v>45846</v>
      </c>
      <c r="M6" s="24">
        <v>14415</v>
      </c>
      <c r="N6" s="24">
        <v>31431</v>
      </c>
      <c r="P6" s="2" t="s">
        <v>7</v>
      </c>
      <c r="Q6" s="24">
        <v>51281</v>
      </c>
      <c r="R6" s="24">
        <v>16179</v>
      </c>
      <c r="S6" s="24">
        <v>35102</v>
      </c>
      <c r="U6" s="2" t="s">
        <v>7</v>
      </c>
      <c r="V6" s="24">
        <v>50380</v>
      </c>
      <c r="W6" s="24">
        <v>17538</v>
      </c>
      <c r="X6" s="24">
        <v>32842</v>
      </c>
      <c r="Y6" s="24">
        <f t="shared" ref="Y6:Y19" si="3">SUM(W6:X6)</f>
        <v>50380</v>
      </c>
      <c r="Z6" s="24">
        <f>V6-Y6</f>
        <v>0</v>
      </c>
      <c r="AA6" s="24">
        <f>V5-AA5</f>
        <v>0</v>
      </c>
      <c r="AB6" s="24">
        <f t="shared" ref="AB6:AC6" si="4">W5-AB5</f>
        <v>0</v>
      </c>
      <c r="AC6" s="24">
        <f t="shared" si="4"/>
        <v>0</v>
      </c>
    </row>
    <row r="7" spans="1:29" ht="20.100000000000001" customHeight="1">
      <c r="A7" s="2" t="s">
        <v>8</v>
      </c>
      <c r="B7" s="9">
        <v>58847</v>
      </c>
      <c r="C7" s="9">
        <v>27701</v>
      </c>
      <c r="D7" s="10">
        <v>31146</v>
      </c>
      <c r="E7" s="11"/>
      <c r="F7" s="2" t="s">
        <v>8</v>
      </c>
      <c r="G7" s="24">
        <v>50052</v>
      </c>
      <c r="H7" s="24">
        <v>23995</v>
      </c>
      <c r="I7" s="24">
        <v>26057</v>
      </c>
      <c r="K7" s="2" t="s">
        <v>8</v>
      </c>
      <c r="L7" s="24">
        <v>54833</v>
      </c>
      <c r="M7" s="24">
        <v>25102</v>
      </c>
      <c r="N7" s="24">
        <v>29731</v>
      </c>
      <c r="P7" s="2" t="s">
        <v>8</v>
      </c>
      <c r="Q7" s="24">
        <v>60540</v>
      </c>
      <c r="R7" s="24">
        <v>29575</v>
      </c>
      <c r="S7" s="24">
        <v>30965</v>
      </c>
      <c r="U7" s="2" t="s">
        <v>8</v>
      </c>
      <c r="V7" s="24">
        <v>56065</v>
      </c>
      <c r="W7" s="24">
        <v>26593</v>
      </c>
      <c r="X7" s="24">
        <v>29472</v>
      </c>
      <c r="Y7" s="24">
        <f t="shared" si="3"/>
        <v>56065</v>
      </c>
      <c r="Z7" s="24">
        <f t="shared" ref="Z7:Z19" si="5">V7-Y7</f>
        <v>0</v>
      </c>
    </row>
    <row r="8" spans="1:29" ht="20.100000000000001" customHeight="1">
      <c r="A8" s="12" t="s">
        <v>9</v>
      </c>
      <c r="B8" s="9">
        <v>141470</v>
      </c>
      <c r="C8" s="9">
        <v>81519</v>
      </c>
      <c r="D8" s="9">
        <v>59951</v>
      </c>
      <c r="E8" s="11"/>
      <c r="F8" s="2" t="s">
        <v>9</v>
      </c>
      <c r="G8" s="24">
        <v>148505</v>
      </c>
      <c r="H8" s="24">
        <v>83418</v>
      </c>
      <c r="I8" s="24">
        <v>65087</v>
      </c>
      <c r="K8" s="2" t="s">
        <v>9</v>
      </c>
      <c r="L8" s="24">
        <v>141111</v>
      </c>
      <c r="M8" s="24">
        <v>83727</v>
      </c>
      <c r="N8" s="24">
        <v>57384</v>
      </c>
      <c r="P8" s="2" t="s">
        <v>9</v>
      </c>
      <c r="Q8" s="24">
        <v>145130</v>
      </c>
      <c r="R8" s="24">
        <v>86498</v>
      </c>
      <c r="S8" s="24">
        <v>58632</v>
      </c>
      <c r="U8" s="2" t="s">
        <v>9</v>
      </c>
      <c r="V8" s="24">
        <v>144053</v>
      </c>
      <c r="W8" s="24">
        <v>83791</v>
      </c>
      <c r="X8" s="24">
        <v>60262</v>
      </c>
      <c r="Y8" s="24">
        <f t="shared" si="3"/>
        <v>144053</v>
      </c>
      <c r="Z8" s="24">
        <f t="shared" si="5"/>
        <v>0</v>
      </c>
    </row>
    <row r="9" spans="1:29" ht="20.100000000000001" customHeight="1">
      <c r="A9" s="12" t="s">
        <v>10</v>
      </c>
      <c r="B9" s="13">
        <v>85797</v>
      </c>
      <c r="C9" s="13">
        <v>42196</v>
      </c>
      <c r="D9" s="13">
        <v>43601</v>
      </c>
      <c r="E9" s="11"/>
      <c r="F9" s="2" t="s">
        <v>10</v>
      </c>
      <c r="G9" s="24">
        <v>85527</v>
      </c>
      <c r="H9" s="24">
        <v>40631</v>
      </c>
      <c r="I9" s="24">
        <v>44896</v>
      </c>
      <c r="K9" s="2" t="s">
        <v>10</v>
      </c>
      <c r="L9" s="24">
        <v>85822</v>
      </c>
      <c r="M9" s="24">
        <v>40572</v>
      </c>
      <c r="N9" s="24">
        <v>45250</v>
      </c>
      <c r="P9" s="2" t="s">
        <v>10</v>
      </c>
      <c r="Q9" s="24">
        <v>83957</v>
      </c>
      <c r="R9" s="24">
        <v>40130</v>
      </c>
      <c r="S9" s="24">
        <v>43827</v>
      </c>
      <c r="U9" s="2" t="s">
        <v>10</v>
      </c>
      <c r="V9" s="24">
        <v>85274</v>
      </c>
      <c r="W9" s="24">
        <v>40882</v>
      </c>
      <c r="X9" s="24">
        <v>44392</v>
      </c>
      <c r="Y9" s="24">
        <f t="shared" si="3"/>
        <v>85274</v>
      </c>
      <c r="Z9" s="24">
        <f t="shared" si="5"/>
        <v>0</v>
      </c>
    </row>
    <row r="10" spans="1:29" ht="20.100000000000001" customHeight="1">
      <c r="A10" s="2" t="s">
        <v>11</v>
      </c>
      <c r="B10" s="13">
        <f>SUM(B11:B13)</f>
        <v>76775</v>
      </c>
      <c r="C10" s="13">
        <f t="shared" ref="C10:D10" si="6">SUM(C11:C13)</f>
        <v>32974</v>
      </c>
      <c r="D10" s="13">
        <f t="shared" si="6"/>
        <v>43801</v>
      </c>
      <c r="E10" s="11"/>
      <c r="F10" s="2" t="s">
        <v>11</v>
      </c>
      <c r="G10" s="24">
        <f>SUM(G11:G13)</f>
        <v>77251</v>
      </c>
      <c r="H10" s="24">
        <f t="shared" ref="H10:I10" si="7">SUM(H11:H13)</f>
        <v>37928</v>
      </c>
      <c r="I10" s="24">
        <f t="shared" si="7"/>
        <v>39323</v>
      </c>
      <c r="K10" s="2" t="s">
        <v>11</v>
      </c>
      <c r="L10" s="24">
        <f>SUM(L11:L13)</f>
        <v>82648</v>
      </c>
      <c r="M10" s="24">
        <f>SUM(M11:M13)</f>
        <v>40435</v>
      </c>
      <c r="N10" s="24">
        <f t="shared" ref="N10" si="8">SUM(N11:N13)</f>
        <v>42212</v>
      </c>
      <c r="P10" s="2" t="s">
        <v>11</v>
      </c>
      <c r="Q10" s="24">
        <f>SUM(Q11:Q13)</f>
        <v>78463</v>
      </c>
      <c r="R10" s="24">
        <f t="shared" ref="R10:S10" si="9">SUM(R11:R13)</f>
        <v>34544</v>
      </c>
      <c r="S10" s="24">
        <f t="shared" si="9"/>
        <v>43919</v>
      </c>
      <c r="U10" s="2" t="s">
        <v>11</v>
      </c>
      <c r="V10" s="24">
        <f>SUM(V11:V13)</f>
        <v>78781</v>
      </c>
      <c r="W10" s="24">
        <f t="shared" ref="W10:X10" si="10">SUM(W11:W13)</f>
        <v>36471</v>
      </c>
      <c r="X10" s="24">
        <f t="shared" si="10"/>
        <v>42310</v>
      </c>
      <c r="Y10" s="24">
        <f t="shared" si="3"/>
        <v>78781</v>
      </c>
      <c r="Z10" s="24">
        <f t="shared" si="5"/>
        <v>0</v>
      </c>
    </row>
    <row r="11" spans="1:29" ht="20.100000000000001" customHeight="1">
      <c r="A11" s="14" t="s">
        <v>12</v>
      </c>
      <c r="B11" s="13">
        <v>66440</v>
      </c>
      <c r="C11" s="13">
        <v>27864</v>
      </c>
      <c r="D11" s="13">
        <v>38576</v>
      </c>
      <c r="E11" s="11"/>
      <c r="F11" s="2" t="s">
        <v>12</v>
      </c>
      <c r="G11" s="24">
        <v>72801</v>
      </c>
      <c r="H11" s="24">
        <v>34768</v>
      </c>
      <c r="I11" s="24">
        <v>38033</v>
      </c>
      <c r="K11" s="2" t="s">
        <v>12</v>
      </c>
      <c r="L11" s="24">
        <v>77000</v>
      </c>
      <c r="M11" s="24">
        <v>36505</v>
      </c>
      <c r="N11" s="24">
        <v>40495</v>
      </c>
      <c r="P11" s="2" t="s">
        <v>12</v>
      </c>
      <c r="Q11" s="24">
        <v>71141</v>
      </c>
      <c r="R11" s="24">
        <v>31670</v>
      </c>
      <c r="S11" s="24">
        <v>39471</v>
      </c>
      <c r="U11" s="2" t="s">
        <v>12</v>
      </c>
      <c r="V11" s="24">
        <v>71844</v>
      </c>
      <c r="W11" s="24">
        <v>32702</v>
      </c>
      <c r="X11" s="24">
        <v>39142</v>
      </c>
      <c r="Y11" s="24">
        <f t="shared" si="3"/>
        <v>71844</v>
      </c>
      <c r="Z11" s="24">
        <f t="shared" si="5"/>
        <v>0</v>
      </c>
    </row>
    <row r="12" spans="1:29" ht="20.100000000000001" customHeight="1">
      <c r="A12" s="14" t="s">
        <v>13</v>
      </c>
      <c r="B12" s="13">
        <v>10335</v>
      </c>
      <c r="C12" s="13">
        <v>5110</v>
      </c>
      <c r="D12" s="13">
        <v>5225</v>
      </c>
      <c r="E12" s="11"/>
      <c r="F12" s="2" t="s">
        <v>13</v>
      </c>
      <c r="G12" s="24">
        <v>4450</v>
      </c>
      <c r="H12" s="24">
        <v>3160</v>
      </c>
      <c r="I12" s="24">
        <v>1290</v>
      </c>
      <c r="K12" s="2" t="s">
        <v>13</v>
      </c>
      <c r="L12" s="24">
        <v>5648</v>
      </c>
      <c r="M12" s="24">
        <v>3930</v>
      </c>
      <c r="N12" s="24">
        <v>1717</v>
      </c>
      <c r="P12" s="2" t="s">
        <v>13</v>
      </c>
      <c r="Q12" s="24">
        <v>7322</v>
      </c>
      <c r="R12" s="24">
        <v>2874</v>
      </c>
      <c r="S12" s="24">
        <v>4448</v>
      </c>
      <c r="U12" s="2" t="s">
        <v>13</v>
      </c>
      <c r="V12" s="24">
        <v>6937</v>
      </c>
      <c r="W12" s="24">
        <v>3769</v>
      </c>
      <c r="X12" s="24">
        <v>3168</v>
      </c>
      <c r="Y12" s="24">
        <f t="shared" si="3"/>
        <v>6937</v>
      </c>
      <c r="Z12" s="24">
        <f t="shared" si="5"/>
        <v>0</v>
      </c>
    </row>
    <row r="13" spans="1:29" ht="20.100000000000001" customHeight="1">
      <c r="A13" s="15" t="s">
        <v>14</v>
      </c>
      <c r="B13" s="13">
        <v>0</v>
      </c>
      <c r="C13" s="13">
        <v>0</v>
      </c>
      <c r="D13" s="13">
        <v>0</v>
      </c>
      <c r="E13" s="11"/>
      <c r="F13" s="2" t="s">
        <v>14</v>
      </c>
      <c r="G13" s="24">
        <v>0</v>
      </c>
      <c r="H13" s="24">
        <v>0</v>
      </c>
      <c r="I13" s="24">
        <v>0</v>
      </c>
      <c r="K13" s="2" t="s">
        <v>14</v>
      </c>
      <c r="L13" s="24">
        <v>0</v>
      </c>
      <c r="M13" s="24">
        <v>0</v>
      </c>
      <c r="N13" s="24">
        <v>0</v>
      </c>
      <c r="P13" s="2" t="s">
        <v>14</v>
      </c>
      <c r="Q13" s="24">
        <v>0</v>
      </c>
      <c r="R13" s="24">
        <v>0</v>
      </c>
      <c r="S13" s="24">
        <v>0</v>
      </c>
      <c r="U13" s="2" t="s">
        <v>14</v>
      </c>
      <c r="V13" s="24">
        <v>0</v>
      </c>
      <c r="W13" s="24">
        <v>0</v>
      </c>
      <c r="X13" s="24">
        <v>0</v>
      </c>
      <c r="Y13" s="24">
        <f t="shared" si="3"/>
        <v>0</v>
      </c>
      <c r="Z13" s="24">
        <f t="shared" si="5"/>
        <v>0</v>
      </c>
    </row>
    <row r="14" spans="1:29" ht="20.100000000000001" customHeight="1">
      <c r="A14" s="2" t="s">
        <v>15</v>
      </c>
      <c r="B14" s="13">
        <f>SUM(B15:B17)</f>
        <v>54127</v>
      </c>
      <c r="C14" s="13">
        <f t="shared" ref="C14:D14" si="11">SUM(C15:C17)</f>
        <v>20275</v>
      </c>
      <c r="D14" s="13">
        <f t="shared" si="11"/>
        <v>33852</v>
      </c>
      <c r="F14" s="2" t="s">
        <v>15</v>
      </c>
      <c r="G14" s="24">
        <f>SUM(G15:G17)</f>
        <v>62459</v>
      </c>
      <c r="H14" s="24">
        <f t="shared" ref="H14:I14" si="12">SUM(H15:H17)</f>
        <v>22310</v>
      </c>
      <c r="I14" s="24">
        <f t="shared" si="12"/>
        <v>40149</v>
      </c>
      <c r="K14" s="2" t="s">
        <v>15</v>
      </c>
      <c r="L14" s="24">
        <f>SUM(L15:L17)</f>
        <v>63912</v>
      </c>
      <c r="M14" s="24">
        <f t="shared" ref="M14:N14" si="13">SUM(M15:M17)</f>
        <v>23247</v>
      </c>
      <c r="N14" s="24">
        <f t="shared" si="13"/>
        <v>40665</v>
      </c>
      <c r="P14" s="2" t="s">
        <v>15</v>
      </c>
      <c r="Q14" s="24">
        <f>SUM(Q15:Q17)</f>
        <v>55181</v>
      </c>
      <c r="R14" s="24">
        <f>SUM(R15:R17)</f>
        <v>19960</v>
      </c>
      <c r="S14" s="24">
        <f t="shared" ref="S14" si="14">SUM(S15:S17)</f>
        <v>35221</v>
      </c>
      <c r="U14" s="2" t="s">
        <v>15</v>
      </c>
      <c r="V14" s="24">
        <f>SUM(V15:V17)</f>
        <v>58915</v>
      </c>
      <c r="W14" s="24">
        <f t="shared" ref="W14:X14" si="15">SUM(W15:W17)</f>
        <v>21449</v>
      </c>
      <c r="X14" s="24">
        <f t="shared" si="15"/>
        <v>37466</v>
      </c>
      <c r="Y14" s="24">
        <f t="shared" si="3"/>
        <v>58915</v>
      </c>
      <c r="Z14" s="24">
        <f t="shared" si="5"/>
        <v>0</v>
      </c>
    </row>
    <row r="15" spans="1:29" ht="20.100000000000001" customHeight="1">
      <c r="A15" s="15" t="s">
        <v>16</v>
      </c>
      <c r="B15" s="13">
        <v>27265</v>
      </c>
      <c r="C15" s="13">
        <v>8475</v>
      </c>
      <c r="D15" s="13">
        <v>18790</v>
      </c>
      <c r="F15" s="2" t="s">
        <v>16</v>
      </c>
      <c r="G15" s="24">
        <v>28052</v>
      </c>
      <c r="H15" s="24">
        <v>10586</v>
      </c>
      <c r="I15" s="24">
        <v>17466</v>
      </c>
      <c r="K15" s="2" t="s">
        <v>16</v>
      </c>
      <c r="L15" s="24">
        <v>30455</v>
      </c>
      <c r="M15" s="24">
        <v>12389</v>
      </c>
      <c r="N15" s="24">
        <v>18066</v>
      </c>
      <c r="P15" s="2" t="s">
        <v>16</v>
      </c>
      <c r="Q15" s="24">
        <v>29517</v>
      </c>
      <c r="R15" s="24">
        <v>12370</v>
      </c>
      <c r="S15" s="24">
        <v>17147</v>
      </c>
      <c r="U15" s="2" t="s">
        <v>16</v>
      </c>
      <c r="V15" s="24">
        <v>28820</v>
      </c>
      <c r="W15" s="24">
        <v>10955</v>
      </c>
      <c r="X15" s="24">
        <v>17865</v>
      </c>
      <c r="Y15" s="24">
        <f>SUM(W15:X15)</f>
        <v>28820</v>
      </c>
      <c r="Z15" s="24">
        <f t="shared" si="5"/>
        <v>0</v>
      </c>
    </row>
    <row r="16" spans="1:29" ht="20.100000000000001" customHeight="1">
      <c r="A16" s="15" t="s">
        <v>17</v>
      </c>
      <c r="B16" s="13">
        <v>13517</v>
      </c>
      <c r="C16" s="13">
        <v>6430</v>
      </c>
      <c r="D16" s="13">
        <v>7087</v>
      </c>
      <c r="F16" s="2" t="s">
        <v>17</v>
      </c>
      <c r="G16" s="24">
        <v>18305</v>
      </c>
      <c r="H16" s="24">
        <v>7212</v>
      </c>
      <c r="I16" s="24">
        <v>11093</v>
      </c>
      <c r="K16" s="2" t="s">
        <v>17</v>
      </c>
      <c r="L16" s="24">
        <v>13303</v>
      </c>
      <c r="M16" s="24">
        <v>4779</v>
      </c>
      <c r="N16" s="24">
        <v>8524</v>
      </c>
      <c r="P16" s="2" t="s">
        <v>17</v>
      </c>
      <c r="Q16" s="24">
        <v>10999</v>
      </c>
      <c r="R16" s="24">
        <v>2897</v>
      </c>
      <c r="S16" s="24">
        <v>8102</v>
      </c>
      <c r="U16" s="2" t="s">
        <v>17</v>
      </c>
      <c r="V16" s="24">
        <v>14030</v>
      </c>
      <c r="W16" s="24">
        <v>5330</v>
      </c>
      <c r="X16" s="24">
        <v>8700</v>
      </c>
      <c r="Y16" s="24">
        <f t="shared" si="3"/>
        <v>14030</v>
      </c>
      <c r="Z16" s="24">
        <f>V16-Y16</f>
        <v>0</v>
      </c>
    </row>
    <row r="17" spans="1:26" ht="20.100000000000001" customHeight="1">
      <c r="A17" s="15" t="s">
        <v>18</v>
      </c>
      <c r="B17" s="13">
        <v>13345</v>
      </c>
      <c r="C17" s="13">
        <v>5370</v>
      </c>
      <c r="D17" s="13">
        <v>7975</v>
      </c>
      <c r="F17" s="2" t="s">
        <v>18</v>
      </c>
      <c r="G17" s="24">
        <v>16102</v>
      </c>
      <c r="H17" s="24">
        <v>4512</v>
      </c>
      <c r="I17" s="24">
        <v>11590</v>
      </c>
      <c r="K17" s="2" t="s">
        <v>18</v>
      </c>
      <c r="L17" s="24">
        <v>20154</v>
      </c>
      <c r="M17" s="24">
        <v>6079</v>
      </c>
      <c r="N17" s="24">
        <v>14075</v>
      </c>
      <c r="P17" s="2" t="s">
        <v>18</v>
      </c>
      <c r="Q17" s="24">
        <v>14665</v>
      </c>
      <c r="R17" s="24">
        <v>4693</v>
      </c>
      <c r="S17" s="24">
        <v>9972</v>
      </c>
      <c r="U17" s="2" t="s">
        <v>18</v>
      </c>
      <c r="V17" s="24">
        <v>16065</v>
      </c>
      <c r="W17" s="24">
        <v>5164</v>
      </c>
      <c r="X17" s="24">
        <v>10901</v>
      </c>
      <c r="Y17" s="24">
        <f t="shared" si="3"/>
        <v>16065</v>
      </c>
      <c r="Z17" s="24">
        <f t="shared" si="5"/>
        <v>0</v>
      </c>
    </row>
    <row r="18" spans="1:26" ht="20.100000000000001" customHeight="1">
      <c r="A18" s="14" t="s">
        <v>19</v>
      </c>
      <c r="B18" s="13">
        <v>2166</v>
      </c>
      <c r="C18" s="13">
        <v>1849</v>
      </c>
      <c r="D18" s="13">
        <v>317</v>
      </c>
      <c r="F18" s="2" t="s">
        <v>19</v>
      </c>
      <c r="G18" s="24">
        <v>570</v>
      </c>
      <c r="H18" s="24">
        <v>236</v>
      </c>
      <c r="I18" s="24">
        <v>334</v>
      </c>
      <c r="K18" s="2" t="s">
        <v>19</v>
      </c>
      <c r="L18" s="24">
        <v>1014</v>
      </c>
      <c r="M18" s="24">
        <v>336</v>
      </c>
      <c r="N18" s="24">
        <v>677</v>
      </c>
      <c r="P18" s="2" t="s">
        <v>19</v>
      </c>
      <c r="Q18" s="24">
        <v>1425</v>
      </c>
      <c r="R18" s="24">
        <v>1288</v>
      </c>
      <c r="S18" s="24">
        <v>137</v>
      </c>
      <c r="U18" s="2" t="s">
        <v>19</v>
      </c>
      <c r="V18" s="24">
        <v>1289</v>
      </c>
      <c r="W18" s="24">
        <v>927</v>
      </c>
      <c r="X18" s="24">
        <v>362</v>
      </c>
      <c r="Y18" s="24">
        <f t="shared" si="3"/>
        <v>1289</v>
      </c>
      <c r="Z18" s="24">
        <f t="shared" si="5"/>
        <v>0</v>
      </c>
    </row>
    <row r="19" spans="1:26" ht="20.100000000000001" customHeight="1">
      <c r="A19" s="31" t="s">
        <v>28</v>
      </c>
      <c r="B19" s="13">
        <v>0</v>
      </c>
      <c r="C19" s="13">
        <v>0</v>
      </c>
      <c r="D19" s="13">
        <v>0</v>
      </c>
      <c r="F19" s="31" t="s">
        <v>28</v>
      </c>
      <c r="G19" s="24">
        <v>0</v>
      </c>
      <c r="H19" s="24">
        <v>0</v>
      </c>
      <c r="I19" s="24">
        <v>0</v>
      </c>
      <c r="K19" s="31" t="s">
        <v>28</v>
      </c>
      <c r="L19" s="32">
        <v>56</v>
      </c>
      <c r="M19" s="32">
        <v>0</v>
      </c>
      <c r="N19" s="32">
        <v>56</v>
      </c>
      <c r="P19" s="31" t="s">
        <v>28</v>
      </c>
      <c r="Q19" s="33">
        <v>52</v>
      </c>
      <c r="R19" s="32">
        <v>0</v>
      </c>
      <c r="S19" s="33">
        <v>52</v>
      </c>
      <c r="U19" s="31" t="s">
        <v>28</v>
      </c>
      <c r="V19" s="24">
        <v>23</v>
      </c>
      <c r="W19" s="24">
        <v>0</v>
      </c>
      <c r="X19" s="24">
        <v>23</v>
      </c>
      <c r="Y19" s="24">
        <f t="shared" si="3"/>
        <v>23</v>
      </c>
      <c r="Z19" s="24">
        <f t="shared" si="5"/>
        <v>0</v>
      </c>
    </row>
    <row r="20" spans="1:26" ht="20.100000000000001" customHeight="1">
      <c r="B20" s="21"/>
      <c r="C20" s="22" t="s">
        <v>23</v>
      </c>
      <c r="D20" s="21"/>
      <c r="H20" s="5" t="s">
        <v>23</v>
      </c>
      <c r="M20" s="5" t="s">
        <v>23</v>
      </c>
      <c r="P20" s="5"/>
      <c r="Q20" s="5"/>
      <c r="R20" s="5" t="s">
        <v>23</v>
      </c>
      <c r="S20" s="5"/>
      <c r="U20" s="5"/>
      <c r="V20" s="5"/>
      <c r="W20" s="3" t="s">
        <v>23</v>
      </c>
      <c r="X20" s="5"/>
    </row>
    <row r="21" spans="1:26" ht="20.100000000000001" customHeight="1">
      <c r="A21" s="27" t="s">
        <v>6</v>
      </c>
      <c r="B21" s="23">
        <f>SUM(B22:B26)+B30+B34</f>
        <v>100</v>
      </c>
      <c r="C21" s="23">
        <f>SUM(C22:C26)+C30+C34</f>
        <v>100</v>
      </c>
      <c r="D21" s="23">
        <f>SUM(D22:D26)+D30+D34</f>
        <v>100.00000000000001</v>
      </c>
      <c r="E21" s="29"/>
      <c r="F21" s="29" t="s">
        <v>6</v>
      </c>
      <c r="G21" s="29">
        <f>SUM(G22:G26)+G30+G34</f>
        <v>99.999999999999986</v>
      </c>
      <c r="H21" s="29">
        <f t="shared" ref="H21:I21" si="16">SUM(H22:H26)+H30+H34</f>
        <v>100</v>
      </c>
      <c r="I21" s="29">
        <f t="shared" si="16"/>
        <v>100</v>
      </c>
      <c r="J21" s="29"/>
      <c r="K21" s="28" t="s">
        <v>6</v>
      </c>
      <c r="L21" s="29">
        <f>SUM(L22:L26)+L30+L34+0.01</f>
        <v>99.99821652968383</v>
      </c>
      <c r="M21" s="29">
        <f t="shared" ref="M21" si="17">SUM(M22:M26)+M30+M34</f>
        <v>100</v>
      </c>
      <c r="N21" s="29">
        <f>SUM(N22:N26)+N30+N34+0.02</f>
        <v>99.997365140699898</v>
      </c>
      <c r="O21" s="29"/>
      <c r="P21" s="29" t="s">
        <v>6</v>
      </c>
      <c r="Q21" s="29">
        <f>SUM(Q22:Q26)+Q30+Q34</f>
        <v>99.989076295771895</v>
      </c>
      <c r="R21" s="29">
        <f t="shared" ref="R21" si="18">SUM(R22:R26)+R30+R34</f>
        <v>100</v>
      </c>
      <c r="S21" s="29">
        <f>SUM(S22:S26)+S30+S34+S35</f>
        <v>99.999999999999986</v>
      </c>
      <c r="U21" s="29" t="s">
        <v>6</v>
      </c>
      <c r="V21" s="29">
        <f>SUM(V22:V26)+V30+V34+V35-0.01</f>
        <v>100</v>
      </c>
      <c r="W21" s="29">
        <f t="shared" ref="W21:X21" si="19">SUM(W22:W26)+W30+W34+W35</f>
        <v>100.00000000000001</v>
      </c>
      <c r="X21" s="29">
        <f t="shared" si="19"/>
        <v>99.999999999999986</v>
      </c>
    </row>
    <row r="22" spans="1:26" ht="20.100000000000001" customHeight="1">
      <c r="A22" s="8" t="s">
        <v>7</v>
      </c>
      <c r="B22" s="16">
        <f t="shared" ref="B22:B28" si="20">B6/$B$5*100</f>
        <v>11.486362359817475</v>
      </c>
      <c r="C22" s="16">
        <f t="shared" ref="C22:C28" si="21">C6/$C$5*100</f>
        <v>9.0727368791828109</v>
      </c>
      <c r="D22" s="16">
        <f t="shared" ref="D22:D28" si="22">D6/$D$5*100</f>
        <v>13.710596894412458</v>
      </c>
      <c r="F22" s="2" t="s">
        <v>7</v>
      </c>
      <c r="G22" s="30">
        <f t="shared" ref="G22:G28" si="23">G6/$G$5*100</f>
        <v>10.542503293807641</v>
      </c>
      <c r="H22" s="30">
        <f t="shared" ref="H22:H28" si="24">H6/$H$5*100</f>
        <v>8.3336630398944944</v>
      </c>
      <c r="I22" s="30">
        <f t="shared" ref="I22:I28" si="25">I6/$I$5*100</f>
        <v>12.577561765897125</v>
      </c>
      <c r="K22" s="2" t="s">
        <v>7</v>
      </c>
      <c r="L22" s="30">
        <f t="shared" ref="L22:L28" si="26">L6/$L$5*100</f>
        <v>9.6468746449177463</v>
      </c>
      <c r="M22" s="30">
        <f t="shared" ref="M22:M28" si="27">M6/$M$5*100</f>
        <v>6.3269749027800941</v>
      </c>
      <c r="N22" s="30">
        <f t="shared" ref="N22:N28" si="28">N6/$N$5*100</f>
        <v>12.704218976095971</v>
      </c>
      <c r="P22" s="2" t="s">
        <v>7</v>
      </c>
      <c r="Q22" s="30">
        <f t="shared" ref="Q22:Q28" si="29">Q6/$Q$5*100</f>
        <v>10.772663010026701</v>
      </c>
      <c r="R22" s="30">
        <f t="shared" ref="R22:R28" si="30">R6/$R$5*100</f>
        <v>7.0906413526519234</v>
      </c>
      <c r="S22" s="30">
        <f t="shared" ref="S22:S35" si="31">S6/$S$5*100</f>
        <v>14.162312642472413</v>
      </c>
      <c r="U22" s="2" t="s">
        <v>7</v>
      </c>
      <c r="V22" s="30">
        <f>V6/$V$5*100</f>
        <v>10.611230464636252</v>
      </c>
      <c r="W22" s="30">
        <f>W6/$W$5*100</f>
        <v>7.7038976327800004</v>
      </c>
      <c r="X22" s="30">
        <f>X6/$X$5*100</f>
        <v>13.289415649316755</v>
      </c>
    </row>
    <row r="23" spans="1:26" ht="20.100000000000001" customHeight="1">
      <c r="A23" s="2" t="s">
        <v>8</v>
      </c>
      <c r="B23" s="16">
        <f t="shared" si="20"/>
        <v>12.426015511667536</v>
      </c>
      <c r="C23" s="16">
        <f t="shared" si="21"/>
        <v>12.196636139485735</v>
      </c>
      <c r="D23" s="16">
        <f t="shared" si="22"/>
        <v>12.637396078049493</v>
      </c>
      <c r="F23" s="2" t="s">
        <v>8</v>
      </c>
      <c r="G23" s="30">
        <f t="shared" si="23"/>
        <v>10.551146245059288</v>
      </c>
      <c r="H23" s="30">
        <f t="shared" si="24"/>
        <v>10.548411913397077</v>
      </c>
      <c r="I23" s="30">
        <f t="shared" si="25"/>
        <v>10.553665451599837</v>
      </c>
      <c r="K23" s="2" t="s">
        <v>8</v>
      </c>
      <c r="L23" s="30">
        <f t="shared" si="26"/>
        <v>11.537911211551167</v>
      </c>
      <c r="M23" s="30">
        <f t="shared" si="27"/>
        <v>11.017670760290386</v>
      </c>
      <c r="N23" s="30">
        <f t="shared" si="28"/>
        <v>12.017089318771573</v>
      </c>
      <c r="P23" s="2" t="s">
        <v>8</v>
      </c>
      <c r="Q23" s="30">
        <f t="shared" si="29"/>
        <v>12.717712576334636</v>
      </c>
      <c r="R23" s="30">
        <f t="shared" si="30"/>
        <v>12.961599481097757</v>
      </c>
      <c r="S23" s="30">
        <f t="shared" si="31"/>
        <v>12.493191583788908</v>
      </c>
      <c r="U23" s="2" t="s">
        <v>8</v>
      </c>
      <c r="V23" s="30">
        <f t="shared" ref="V23:V35" si="32">V7/$V$5*100</f>
        <v>11.808627153629049</v>
      </c>
      <c r="W23" s="30">
        <f t="shared" ref="W23:W35" si="33">W7/$W$5*100</f>
        <v>11.681477349100158</v>
      </c>
      <c r="X23" s="30">
        <f t="shared" ref="X23:X35" si="34">X7/$X$5*100</f>
        <v>11.925755374723321</v>
      </c>
    </row>
    <row r="24" spans="1:26" ht="20.100000000000001" customHeight="1">
      <c r="A24" s="12" t="s">
        <v>9</v>
      </c>
      <c r="B24" s="16">
        <f t="shared" si="20"/>
        <v>29.872523908365867</v>
      </c>
      <c r="C24" s="16">
        <f t="shared" si="21"/>
        <v>35.892479746389569</v>
      </c>
      <c r="D24" s="16">
        <f t="shared" si="22"/>
        <v>24.324938427892672</v>
      </c>
      <c r="F24" s="2" t="s">
        <v>9</v>
      </c>
      <c r="G24" s="30">
        <f t="shared" si="23"/>
        <v>31.305401844532277</v>
      </c>
      <c r="H24" s="30">
        <f t="shared" si="24"/>
        <v>36.671282558522918</v>
      </c>
      <c r="I24" s="30">
        <f t="shared" si="25"/>
        <v>26.361684892669096</v>
      </c>
      <c r="K24" s="2" t="s">
        <v>9</v>
      </c>
      <c r="L24" s="30">
        <f t="shared" si="26"/>
        <v>29.692451424747812</v>
      </c>
      <c r="M24" s="30">
        <f t="shared" si="27"/>
        <v>36.749124362474433</v>
      </c>
      <c r="N24" s="30">
        <f t="shared" si="28"/>
        <v>23.194263679943088</v>
      </c>
      <c r="P24" s="2" t="s">
        <v>9</v>
      </c>
      <c r="Q24" s="30">
        <f t="shared" si="29"/>
        <v>30.487638358167256</v>
      </c>
      <c r="R24" s="30">
        <f t="shared" si="30"/>
        <v>37.908788906711543</v>
      </c>
      <c r="S24" s="30">
        <f t="shared" si="31"/>
        <v>23.655766476367234</v>
      </c>
      <c r="U24" s="2" t="s">
        <v>9</v>
      </c>
      <c r="V24" s="30">
        <f t="shared" si="32"/>
        <v>30.341000042124772</v>
      </c>
      <c r="W24" s="30">
        <f t="shared" si="33"/>
        <v>36.80677879736966</v>
      </c>
      <c r="X24" s="30">
        <f t="shared" si="34"/>
        <v>24.384835450311375</v>
      </c>
    </row>
    <row r="25" spans="1:26" ht="20.100000000000001" customHeight="1">
      <c r="A25" s="12" t="s">
        <v>10</v>
      </c>
      <c r="B25" s="16">
        <f t="shared" si="20"/>
        <v>18.116723925680827</v>
      </c>
      <c r="C25" s="16">
        <f t="shared" si="21"/>
        <v>18.578724903134908</v>
      </c>
      <c r="D25" s="16">
        <f t="shared" si="22"/>
        <v>17.690974969467536</v>
      </c>
      <c r="F25" s="2" t="s">
        <v>10</v>
      </c>
      <c r="G25" s="30">
        <f t="shared" si="23"/>
        <v>18.029407114624508</v>
      </c>
      <c r="H25" s="30">
        <f t="shared" si="24"/>
        <v>17.86174304868667</v>
      </c>
      <c r="I25" s="30">
        <f t="shared" si="25"/>
        <v>18.183880113406236</v>
      </c>
      <c r="K25" s="2" t="s">
        <v>10</v>
      </c>
      <c r="L25" s="30">
        <f t="shared" si="26"/>
        <v>18.05858909776493</v>
      </c>
      <c r="M25" s="30">
        <f t="shared" si="27"/>
        <v>17.807702098896566</v>
      </c>
      <c r="N25" s="30">
        <f t="shared" si="28"/>
        <v>18.289774702311181</v>
      </c>
      <c r="P25" s="2" t="s">
        <v>10</v>
      </c>
      <c r="Q25" s="30">
        <f t="shared" si="29"/>
        <v>17.636950689978974</v>
      </c>
      <c r="R25" s="30">
        <f t="shared" si="30"/>
        <v>17.587455187707626</v>
      </c>
      <c r="S25" s="30">
        <f t="shared" si="31"/>
        <v>17.682515987169918</v>
      </c>
      <c r="U25" s="2" t="s">
        <v>10</v>
      </c>
      <c r="V25" s="30">
        <f t="shared" si="32"/>
        <v>17.960739711024054</v>
      </c>
      <c r="W25" s="30">
        <f t="shared" si="33"/>
        <v>17.95819038791835</v>
      </c>
      <c r="X25" s="30">
        <f t="shared" si="34"/>
        <v>17.963088103783853</v>
      </c>
    </row>
    <row r="26" spans="1:26" ht="20.100000000000001" customHeight="1">
      <c r="A26" s="2" t="s">
        <v>11</v>
      </c>
      <c r="B26" s="16">
        <f t="shared" si="20"/>
        <v>16.211656344559199</v>
      </c>
      <c r="C26" s="16">
        <f t="shared" si="21"/>
        <v>14.518316308559351</v>
      </c>
      <c r="D26" s="16">
        <f t="shared" si="22"/>
        <v>17.772124369570598</v>
      </c>
      <c r="F26" s="2" t="s">
        <v>11</v>
      </c>
      <c r="G26" s="30">
        <f t="shared" si="23"/>
        <v>16.284795783926217</v>
      </c>
      <c r="H26" s="30">
        <f t="shared" si="24"/>
        <v>16.673480602263986</v>
      </c>
      <c r="I26" s="30">
        <f t="shared" si="25"/>
        <v>15.926690968003241</v>
      </c>
      <c r="K26" s="2" t="s">
        <v>11</v>
      </c>
      <c r="L26" s="30">
        <f t="shared" si="26"/>
        <v>17.390718833773107</v>
      </c>
      <c r="M26" s="30">
        <f t="shared" si="27"/>
        <v>17.747570599647112</v>
      </c>
      <c r="N26" s="30">
        <f t="shared" si="28"/>
        <v>17.061833585280876</v>
      </c>
      <c r="P26" s="2" t="s">
        <v>11</v>
      </c>
      <c r="Q26" s="30">
        <f t="shared" si="29"/>
        <v>16.482819324032778</v>
      </c>
      <c r="R26" s="30">
        <f t="shared" si="30"/>
        <v>15.139323498733424</v>
      </c>
      <c r="S26" s="30">
        <f t="shared" si="31"/>
        <v>17.719634463698533</v>
      </c>
      <c r="U26" s="2" t="s">
        <v>11</v>
      </c>
      <c r="V26" s="30">
        <f t="shared" si="32"/>
        <v>16.593158936770717</v>
      </c>
      <c r="W26" s="30">
        <f t="shared" si="33"/>
        <v>16.020575354380171</v>
      </c>
      <c r="X26" s="30">
        <f t="shared" si="34"/>
        <v>17.120613121082513</v>
      </c>
    </row>
    <row r="27" spans="1:26" ht="20.100000000000001" customHeight="1">
      <c r="A27" s="14" t="s">
        <v>12</v>
      </c>
      <c r="B27" s="16">
        <f t="shared" si="20"/>
        <v>14.029338294138888</v>
      </c>
      <c r="C27" s="16">
        <f t="shared" si="21"/>
        <v>12.268404367735117</v>
      </c>
      <c r="D27" s="16">
        <f t="shared" si="22"/>
        <v>15.652096291878163</v>
      </c>
      <c r="F27" s="2" t="s">
        <v>12</v>
      </c>
      <c r="G27" s="30">
        <f t="shared" si="23"/>
        <v>15.346719367588932</v>
      </c>
      <c r="H27" s="30">
        <f t="shared" si="24"/>
        <v>15.284316957907462</v>
      </c>
      <c r="I27" s="30">
        <f t="shared" si="25"/>
        <v>15.404212231672743</v>
      </c>
      <c r="K27" s="2" t="s">
        <v>12</v>
      </c>
      <c r="L27" s="30">
        <f t="shared" si="26"/>
        <v>16.202271684741667</v>
      </c>
      <c r="M27" s="30">
        <f t="shared" si="27"/>
        <v>16.022630511688334</v>
      </c>
      <c r="N27" s="30">
        <f t="shared" si="28"/>
        <v>16.367832631383234</v>
      </c>
      <c r="P27" s="2" t="s">
        <v>12</v>
      </c>
      <c r="Q27" s="30">
        <f t="shared" si="29"/>
        <v>14.94467774022171</v>
      </c>
      <c r="R27" s="30">
        <f t="shared" si="30"/>
        <v>13.87975842997011</v>
      </c>
      <c r="S27" s="30">
        <f t="shared" si="31"/>
        <v>15.925036815880253</v>
      </c>
      <c r="U27" s="2" t="s">
        <v>12</v>
      </c>
      <c r="V27" s="30">
        <f t="shared" si="32"/>
        <v>15.132061165171237</v>
      </c>
      <c r="W27" s="30">
        <f t="shared" si="33"/>
        <v>14.364970942363531</v>
      </c>
      <c r="X27" s="30">
        <f t="shared" si="34"/>
        <v>15.838691533571536</v>
      </c>
    </row>
    <row r="28" spans="1:26" ht="20.100000000000001" customHeight="1">
      <c r="A28" s="14" t="s">
        <v>13</v>
      </c>
      <c r="B28" s="16">
        <f t="shared" si="20"/>
        <v>2.1823180504203101</v>
      </c>
      <c r="C28" s="16">
        <f t="shared" si="21"/>
        <v>2.2499119408242336</v>
      </c>
      <c r="D28" s="16">
        <f t="shared" si="22"/>
        <v>2.1200280776924356</v>
      </c>
      <c r="F28" s="2" t="s">
        <v>13</v>
      </c>
      <c r="G28" s="30">
        <f t="shared" si="23"/>
        <v>0.93807641633728589</v>
      </c>
      <c r="H28" s="30">
        <f t="shared" si="24"/>
        <v>1.3891636443565227</v>
      </c>
      <c r="I28" s="30">
        <f t="shared" si="25"/>
        <v>0.52247873633049813</v>
      </c>
      <c r="K28" s="2" t="s">
        <v>13</v>
      </c>
      <c r="L28" s="30">
        <f t="shared" si="26"/>
        <v>1.1884471490314408</v>
      </c>
      <c r="M28" s="30">
        <f t="shared" si="27"/>
        <v>1.7249400879587768</v>
      </c>
      <c r="N28" s="30">
        <f t="shared" si="28"/>
        <v>0.69400095389764194</v>
      </c>
      <c r="P28" s="2" t="s">
        <v>13</v>
      </c>
      <c r="Q28" s="30">
        <f t="shared" si="29"/>
        <v>1.5381415838110704</v>
      </c>
      <c r="R28" s="30">
        <f t="shared" si="30"/>
        <v>1.2595650687633122</v>
      </c>
      <c r="S28" s="30">
        <f t="shared" si="31"/>
        <v>1.7945976478182808</v>
      </c>
      <c r="U28" s="2" t="s">
        <v>13</v>
      </c>
      <c r="V28" s="30">
        <f t="shared" si="32"/>
        <v>1.4610977715994777</v>
      </c>
      <c r="W28" s="30">
        <f t="shared" si="33"/>
        <v>1.6556044120166398</v>
      </c>
      <c r="X28" s="30">
        <f t="shared" si="34"/>
        <v>1.2819215875109762</v>
      </c>
    </row>
    <row r="29" spans="1:26" ht="20.100000000000001" customHeight="1">
      <c r="A29" s="15" t="s">
        <v>20</v>
      </c>
      <c r="B29" s="16">
        <v>0</v>
      </c>
      <c r="C29" s="16">
        <v>0</v>
      </c>
      <c r="D29" s="16">
        <v>0</v>
      </c>
      <c r="F29" s="2" t="s">
        <v>20</v>
      </c>
      <c r="G29" s="30">
        <v>0</v>
      </c>
      <c r="H29" s="30">
        <v>0</v>
      </c>
      <c r="I29" s="30">
        <v>0</v>
      </c>
      <c r="K29" s="2" t="s">
        <v>20</v>
      </c>
      <c r="L29" s="30">
        <v>0</v>
      </c>
      <c r="M29" s="30">
        <v>0</v>
      </c>
      <c r="N29" s="30">
        <v>0</v>
      </c>
      <c r="P29" s="2" t="s">
        <v>20</v>
      </c>
      <c r="Q29" s="30">
        <v>0</v>
      </c>
      <c r="R29" s="30">
        <v>0</v>
      </c>
      <c r="S29" s="30">
        <f t="shared" si="31"/>
        <v>0</v>
      </c>
      <c r="U29" s="2" t="s">
        <v>20</v>
      </c>
      <c r="V29" s="30">
        <f t="shared" si="32"/>
        <v>0</v>
      </c>
      <c r="W29" s="30">
        <f t="shared" si="33"/>
        <v>0</v>
      </c>
      <c r="X29" s="30">
        <f t="shared" si="34"/>
        <v>0</v>
      </c>
    </row>
    <row r="30" spans="1:26" ht="20.100000000000001" customHeight="1">
      <c r="A30" s="2" t="s">
        <v>15</v>
      </c>
      <c r="B30" s="16">
        <f t="shared" ref="B30:B35" si="35">B14/$B$5*100</f>
        <v>11.429349696671515</v>
      </c>
      <c r="C30" s="16">
        <f t="shared" ref="C30:C35" si="36">C14/$C$5*100</f>
        <v>8.92699894328989</v>
      </c>
      <c r="D30" s="16">
        <f t="shared" ref="D30:D35" si="37">D14/$D$5*100</f>
        <v>13.735347461443892</v>
      </c>
      <c r="F30" s="2" t="s">
        <v>15</v>
      </c>
      <c r="G30" s="30">
        <f t="shared" ref="G30:G35" si="38">G14/$G$5*100</f>
        <v>13.166587615283268</v>
      </c>
      <c r="H30" s="30">
        <f t="shared" ref="H30:H35" si="39">H14/$H$5*100</f>
        <v>9.8076711726563364</v>
      </c>
      <c r="I30" s="30">
        <f t="shared" ref="I30:I35" si="40">I14/$I$5*100</f>
        <v>16.261239368165249</v>
      </c>
      <c r="K30" s="2" t="s">
        <v>15</v>
      </c>
      <c r="L30" s="30">
        <f t="shared" ref="L30:L35" si="41">L14/$L$5*100</f>
        <v>13.448306336561163</v>
      </c>
      <c r="M30" s="30">
        <f t="shared" ref="M30:M35" si="42">M14/$M$5*100</f>
        <v>10.203481482131728</v>
      </c>
      <c r="N30" s="30">
        <f t="shared" ref="N30:N35" si="43">N14/$N$5*100</f>
        <v>16.436545597115675</v>
      </c>
      <c r="P30" s="2" t="s">
        <v>15</v>
      </c>
      <c r="Q30" s="30">
        <f t="shared" ref="Q30:Q35" si="44">Q14/$Q$5*100</f>
        <v>11.591940827134481</v>
      </c>
      <c r="R30" s="30">
        <f t="shared" ref="R30:R35" si="45">R14/$R$5*100</f>
        <v>8.74771008090317</v>
      </c>
      <c r="S30" s="30">
        <f t="shared" si="31"/>
        <v>14.210324584938775</v>
      </c>
      <c r="U30" s="2" t="s">
        <v>15</v>
      </c>
      <c r="V30" s="30">
        <f t="shared" si="32"/>
        <v>12.408905177134672</v>
      </c>
      <c r="W30" s="30">
        <f t="shared" si="33"/>
        <v>9.4218782258808442</v>
      </c>
      <c r="X30" s="30">
        <f t="shared" si="34"/>
        <v>15.160503218966612</v>
      </c>
    </row>
    <row r="31" spans="1:26" ht="20.100000000000001" customHeight="1">
      <c r="A31" s="15" t="s">
        <v>16</v>
      </c>
      <c r="B31" s="16">
        <f t="shared" si="35"/>
        <v>5.757223187683576</v>
      </c>
      <c r="C31" s="16">
        <f t="shared" si="36"/>
        <v>3.7315075730891154</v>
      </c>
      <c r="D31" s="16">
        <f t="shared" si="37"/>
        <v>7.6239861396824624</v>
      </c>
      <c r="F31" s="2" t="s">
        <v>16</v>
      </c>
      <c r="G31" s="30">
        <f t="shared" si="38"/>
        <v>5.9134650856389985</v>
      </c>
      <c r="H31" s="30">
        <f t="shared" si="39"/>
        <v>4.653698208594351</v>
      </c>
      <c r="I31" s="30">
        <f t="shared" si="40"/>
        <v>7.0741190765492092</v>
      </c>
      <c r="K31" s="2" t="s">
        <v>16</v>
      </c>
      <c r="L31" s="30">
        <f t="shared" si="41"/>
        <v>6.4083140799845131</v>
      </c>
      <c r="M31" s="30">
        <f t="shared" si="42"/>
        <v>5.437730979572847</v>
      </c>
      <c r="N31" s="30">
        <f t="shared" si="43"/>
        <v>7.3021672877779844</v>
      </c>
      <c r="P31" s="2" t="s">
        <v>16</v>
      </c>
      <c r="Q31" s="30">
        <f t="shared" si="44"/>
        <v>6.2006726480949688</v>
      </c>
      <c r="R31" s="30">
        <f t="shared" si="45"/>
        <v>5.4213012876138391</v>
      </c>
      <c r="S31" s="30">
        <f t="shared" si="31"/>
        <v>6.9181577938714174</v>
      </c>
      <c r="U31" s="2" t="s">
        <v>16</v>
      </c>
      <c r="V31" s="30">
        <f t="shared" si="32"/>
        <v>6.0701798727831839</v>
      </c>
      <c r="W31" s="30">
        <f t="shared" si="33"/>
        <v>4.8121905899820332</v>
      </c>
      <c r="X31" s="30">
        <f t="shared" si="34"/>
        <v>7.2290180432082032</v>
      </c>
    </row>
    <row r="32" spans="1:26" ht="20.100000000000001" customHeight="1">
      <c r="A32" s="15" t="s">
        <v>17</v>
      </c>
      <c r="B32" s="16">
        <f t="shared" si="35"/>
        <v>2.8542228434960166</v>
      </c>
      <c r="C32" s="16">
        <f t="shared" si="36"/>
        <v>2.8311025008805917</v>
      </c>
      <c r="D32" s="16">
        <f t="shared" si="37"/>
        <v>2.8755289926519221</v>
      </c>
      <c r="F32" s="2" t="s">
        <v>17</v>
      </c>
      <c r="G32" s="30">
        <f t="shared" si="38"/>
        <v>3.8587615283267458</v>
      </c>
      <c r="H32" s="30">
        <f t="shared" si="39"/>
        <v>3.1704582921200131</v>
      </c>
      <c r="I32" s="30">
        <f t="shared" si="40"/>
        <v>4.492912110166059</v>
      </c>
      <c r="K32" s="2" t="s">
        <v>17</v>
      </c>
      <c r="L32" s="30">
        <f t="shared" si="41"/>
        <v>2.7992054574301091</v>
      </c>
      <c r="M32" s="30">
        <f t="shared" si="42"/>
        <v>2.097579816884223</v>
      </c>
      <c r="N32" s="30">
        <f t="shared" si="43"/>
        <v>3.445348940607746</v>
      </c>
      <c r="P32" s="2" t="s">
        <v>17</v>
      </c>
      <c r="Q32" s="30">
        <f t="shared" si="44"/>
        <v>2.3105735154790992</v>
      </c>
      <c r="R32" s="30">
        <f t="shared" si="45"/>
        <v>1.2696450954096434</v>
      </c>
      <c r="S32" s="30">
        <f t="shared" si="31"/>
        <v>3.2688467047265539</v>
      </c>
      <c r="U32" s="2" t="s">
        <v>17</v>
      </c>
      <c r="V32" s="30">
        <f t="shared" si="32"/>
        <v>2.955052866590842</v>
      </c>
      <c r="W32" s="30">
        <f t="shared" si="33"/>
        <v>2.3413031350620028</v>
      </c>
      <c r="X32" s="30">
        <f t="shared" si="34"/>
        <v>3.5204286020661271</v>
      </c>
    </row>
    <row r="33" spans="1:24" ht="20.100000000000001" customHeight="1">
      <c r="A33" s="15" t="s">
        <v>18</v>
      </c>
      <c r="B33" s="16">
        <f t="shared" si="35"/>
        <v>2.8179036654919241</v>
      </c>
      <c r="C33" s="16">
        <f t="shared" si="36"/>
        <v>2.3643888693201829</v>
      </c>
      <c r="D33" s="16">
        <f t="shared" si="37"/>
        <v>3.2358323291095075</v>
      </c>
      <c r="F33" s="2" t="s">
        <v>18</v>
      </c>
      <c r="G33" s="30">
        <f t="shared" si="38"/>
        <v>3.3943610013175229</v>
      </c>
      <c r="H33" s="30">
        <f t="shared" si="39"/>
        <v>1.9835146719419716</v>
      </c>
      <c r="I33" s="30">
        <f t="shared" si="40"/>
        <v>4.6942081814499801</v>
      </c>
      <c r="K33" s="2" t="s">
        <v>18</v>
      </c>
      <c r="L33" s="30">
        <f t="shared" si="41"/>
        <v>4.24078679914654</v>
      </c>
      <c r="M33" s="30">
        <f t="shared" si="42"/>
        <v>2.6681706856746579</v>
      </c>
      <c r="N33" s="30">
        <f t="shared" si="43"/>
        <v>5.6890293687299422</v>
      </c>
      <c r="P33" s="2" t="s">
        <v>18</v>
      </c>
      <c r="Q33" s="30">
        <f t="shared" si="44"/>
        <v>3.0806946635604135</v>
      </c>
      <c r="R33" s="30">
        <f t="shared" si="45"/>
        <v>2.0567636978796884</v>
      </c>
      <c r="S33" s="30">
        <f t="shared" si="31"/>
        <v>4.0233200863408047</v>
      </c>
      <c r="U33" s="2" t="s">
        <v>18</v>
      </c>
      <c r="V33" s="30">
        <f t="shared" si="32"/>
        <v>3.3836724377606471</v>
      </c>
      <c r="W33" s="30">
        <f t="shared" si="33"/>
        <v>2.2683845008368073</v>
      </c>
      <c r="X33" s="30">
        <f t="shared" si="34"/>
        <v>4.4110565736922815</v>
      </c>
    </row>
    <row r="34" spans="1:24" ht="20.100000000000001" customHeight="1">
      <c r="A34" s="14" t="s">
        <v>19</v>
      </c>
      <c r="B34" s="16">
        <f t="shared" si="35"/>
        <v>0.45736825323758024</v>
      </c>
      <c r="C34" s="16">
        <f t="shared" si="36"/>
        <v>0.81410707995773157</v>
      </c>
      <c r="D34" s="16">
        <f t="shared" si="37"/>
        <v>0.12862179916334968</v>
      </c>
      <c r="F34" s="2" t="s">
        <v>19</v>
      </c>
      <c r="G34" s="30">
        <f t="shared" si="38"/>
        <v>0.12015810276679842</v>
      </c>
      <c r="H34" s="30">
        <f t="shared" si="39"/>
        <v>0.10374766457852511</v>
      </c>
      <c r="I34" s="30">
        <f t="shared" si="40"/>
        <v>0.13527744025921426</v>
      </c>
      <c r="K34" s="2" t="s">
        <v>19</v>
      </c>
      <c r="L34" s="30">
        <f t="shared" si="41"/>
        <v>0.21336498036789675</v>
      </c>
      <c r="M34" s="30">
        <f t="shared" si="42"/>
        <v>0.1474757937796817</v>
      </c>
      <c r="N34" s="30">
        <f t="shared" si="43"/>
        <v>0.27363928118153963</v>
      </c>
      <c r="P34" s="2" t="s">
        <v>19</v>
      </c>
      <c r="Q34" s="30">
        <f t="shared" si="44"/>
        <v>0.29935151009707389</v>
      </c>
      <c r="R34" s="30">
        <f t="shared" si="45"/>
        <v>0.56448149219455324</v>
      </c>
      <c r="S34" s="30">
        <f t="shared" si="31"/>
        <v>5.527425309152529E-2</v>
      </c>
      <c r="U34" s="2" t="s">
        <v>19</v>
      </c>
      <c r="V34" s="30">
        <f>V18/$V$5*100+0.01</f>
        <v>0.28149416571885927</v>
      </c>
      <c r="W34" s="30">
        <f t="shared" si="33"/>
        <v>0.4072022525708211</v>
      </c>
      <c r="X34" s="30">
        <f t="shared" si="34"/>
        <v>0.14648220160321129</v>
      </c>
    </row>
    <row r="35" spans="1:24" ht="20.100000000000001" customHeight="1">
      <c r="A35" s="31" t="s">
        <v>28</v>
      </c>
      <c r="B35" s="16">
        <f t="shared" si="35"/>
        <v>0</v>
      </c>
      <c r="C35" s="16">
        <f t="shared" si="36"/>
        <v>0</v>
      </c>
      <c r="D35" s="16">
        <f t="shared" si="37"/>
        <v>0</v>
      </c>
      <c r="F35" s="31" t="s">
        <v>28</v>
      </c>
      <c r="G35" s="30">
        <f t="shared" si="38"/>
        <v>0</v>
      </c>
      <c r="H35" s="30">
        <f t="shared" si="39"/>
        <v>0</v>
      </c>
      <c r="I35" s="30">
        <f t="shared" si="40"/>
        <v>0</v>
      </c>
      <c r="K35" s="31" t="s">
        <v>28</v>
      </c>
      <c r="L35" s="30">
        <f t="shared" si="41"/>
        <v>1.178347031617576E-2</v>
      </c>
      <c r="M35" s="30">
        <f t="shared" si="42"/>
        <v>0</v>
      </c>
      <c r="N35" s="30">
        <f t="shared" si="43"/>
        <v>2.2634859300097815E-2</v>
      </c>
      <c r="P35" s="31" t="s">
        <v>28</v>
      </c>
      <c r="Q35" s="30">
        <f t="shared" si="44"/>
        <v>1.0923704228103751E-2</v>
      </c>
      <c r="R35" s="30">
        <f t="shared" si="45"/>
        <v>0</v>
      </c>
      <c r="S35" s="30">
        <f t="shared" si="31"/>
        <v>2.0980008472695731E-2</v>
      </c>
      <c r="U35" s="31" t="s">
        <v>28</v>
      </c>
      <c r="V35" s="30">
        <f t="shared" si="32"/>
        <v>4.8443489616243314E-3</v>
      </c>
      <c r="W35" s="30">
        <f t="shared" si="33"/>
        <v>0</v>
      </c>
      <c r="X35" s="30">
        <f t="shared" si="34"/>
        <v>9.3068802123587278E-3</v>
      </c>
    </row>
    <row r="36" spans="1:24" ht="20.100000000000001" customHeight="1">
      <c r="A36" s="2" t="s">
        <v>21</v>
      </c>
      <c r="F36" s="2" t="s">
        <v>25</v>
      </c>
      <c r="K36" s="2" t="s">
        <v>25</v>
      </c>
      <c r="P36" s="2" t="s">
        <v>25</v>
      </c>
      <c r="U36" s="2" t="s">
        <v>25</v>
      </c>
    </row>
    <row r="39" spans="1:24">
      <c r="A3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2022-03-22T03:17:46Z</cp:lastPrinted>
  <dcterms:created xsi:type="dcterms:W3CDTF">2021-06-08T02:04:26Z</dcterms:created>
  <dcterms:modified xsi:type="dcterms:W3CDTF">2022-05-23T07:31:50Z</dcterms:modified>
</cp:coreProperties>
</file>