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ชวลิต\ชวลิต66\8.อัพฐานข้อมูล webhost\1. 8 พ.ย.65\8.สมุดสถิติ2565(ข้อมูล 2564)\19.ตาราง 19\"/>
    </mc:Choice>
  </mc:AlternateContent>
  <bookViews>
    <workbookView xWindow="0" yWindow="0" windowWidth="21600" windowHeight="9660" tabRatio="656"/>
  </bookViews>
  <sheets>
    <sheet name="T-19.2" sheetId="25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56" i="25" l="1"/>
  <c r="M56" i="25"/>
  <c r="N56" i="25"/>
  <c r="O56" i="25"/>
  <c r="F14" i="25" l="1"/>
  <c r="G14" i="25"/>
  <c r="H14" i="25"/>
  <c r="I14" i="25"/>
  <c r="J14" i="25"/>
  <c r="K14" i="25"/>
  <c r="L14" i="25"/>
  <c r="M14" i="25"/>
  <c r="N14" i="25"/>
  <c r="O14" i="25"/>
  <c r="P14" i="25"/>
  <c r="Q14" i="25"/>
  <c r="E14" i="25"/>
  <c r="F20" i="25"/>
  <c r="G20" i="25"/>
  <c r="H20" i="25"/>
  <c r="I20" i="25"/>
  <c r="J20" i="25"/>
  <c r="K20" i="25"/>
  <c r="L20" i="25"/>
  <c r="M20" i="25"/>
  <c r="N20" i="25"/>
  <c r="O20" i="25"/>
  <c r="P20" i="25"/>
  <c r="Q20" i="25"/>
  <c r="E20" i="25"/>
  <c r="F23" i="25"/>
  <c r="G23" i="25"/>
  <c r="H23" i="25"/>
  <c r="I23" i="25"/>
  <c r="J23" i="25"/>
  <c r="K23" i="25"/>
  <c r="L23" i="25"/>
  <c r="M23" i="25"/>
  <c r="N23" i="25"/>
  <c r="O23" i="25"/>
  <c r="P23" i="25"/>
  <c r="Q23" i="25"/>
  <c r="E23" i="25"/>
  <c r="F26" i="25"/>
  <c r="G26" i="25"/>
  <c r="H26" i="25"/>
  <c r="I26" i="25"/>
  <c r="J26" i="25"/>
  <c r="K26" i="25"/>
  <c r="L26" i="25"/>
  <c r="M26" i="25"/>
  <c r="N26" i="25"/>
  <c r="O26" i="25"/>
  <c r="P26" i="25"/>
  <c r="Q26" i="25"/>
  <c r="E26" i="25"/>
  <c r="F45" i="25"/>
  <c r="G45" i="25"/>
  <c r="H45" i="25"/>
  <c r="I45" i="25"/>
  <c r="J45" i="25"/>
  <c r="K45" i="25"/>
  <c r="L45" i="25"/>
  <c r="M45" i="25"/>
  <c r="N45" i="25"/>
  <c r="O45" i="25"/>
  <c r="P45" i="25"/>
  <c r="Q45" i="25"/>
  <c r="E45" i="25"/>
  <c r="F51" i="25"/>
  <c r="G51" i="25"/>
  <c r="H51" i="25"/>
  <c r="I51" i="25"/>
  <c r="J51" i="25"/>
  <c r="K51" i="25"/>
  <c r="L51" i="25"/>
  <c r="M51" i="25"/>
  <c r="N51" i="25"/>
  <c r="O51" i="25"/>
  <c r="P51" i="25"/>
  <c r="Q51" i="25"/>
  <c r="E51" i="25"/>
  <c r="F56" i="25"/>
  <c r="G56" i="25"/>
  <c r="H56" i="25"/>
  <c r="I56" i="25"/>
  <c r="J56" i="25"/>
  <c r="K56" i="25"/>
  <c r="P56" i="25"/>
  <c r="Q56" i="25"/>
  <c r="E56" i="25"/>
  <c r="F80" i="25"/>
  <c r="G80" i="25"/>
  <c r="H80" i="25"/>
  <c r="I80" i="25"/>
  <c r="J80" i="25"/>
  <c r="K80" i="25"/>
  <c r="L80" i="25"/>
  <c r="M80" i="25"/>
  <c r="N80" i="25"/>
  <c r="O80" i="25"/>
  <c r="P80" i="25"/>
  <c r="Q80" i="25"/>
  <c r="E80" i="25"/>
  <c r="F78" i="25"/>
  <c r="G78" i="25"/>
  <c r="H78" i="25"/>
  <c r="I78" i="25"/>
  <c r="J78" i="25"/>
  <c r="K78" i="25"/>
  <c r="L78" i="25"/>
  <c r="M78" i="25"/>
  <c r="N78" i="25"/>
  <c r="O78" i="25"/>
  <c r="P78" i="25"/>
  <c r="Q78" i="25"/>
  <c r="E78" i="25"/>
  <c r="F75" i="25"/>
  <c r="G75" i="25"/>
  <c r="H75" i="25"/>
  <c r="I75" i="25"/>
  <c r="J75" i="25"/>
  <c r="K75" i="25"/>
  <c r="L75" i="25"/>
  <c r="M75" i="25"/>
  <c r="N75" i="25"/>
  <c r="O75" i="25"/>
  <c r="P75" i="25"/>
  <c r="Q75" i="25"/>
  <c r="E75" i="25"/>
  <c r="P13" i="25" l="1"/>
  <c r="I13" i="25"/>
  <c r="J13" i="25"/>
  <c r="O13" i="25"/>
  <c r="N13" i="25"/>
  <c r="M13" i="25"/>
  <c r="K13" i="25"/>
  <c r="H13" i="25"/>
  <c r="G13" i="25"/>
  <c r="Q13" i="25"/>
  <c r="L13" i="25"/>
  <c r="F13" i="25"/>
  <c r="E13" i="25"/>
</calcChain>
</file>

<file path=xl/sharedStrings.xml><?xml version="1.0" encoding="utf-8"?>
<sst xmlns="http://schemas.openxmlformats.org/spreadsheetml/2006/main" count="214" uniqueCount="124">
  <si>
    <t>Total</t>
  </si>
  <si>
    <t>Others</t>
  </si>
  <si>
    <t xml:space="preserve">ตาราง   </t>
  </si>
  <si>
    <t>อื่น ๆ</t>
  </si>
  <si>
    <t>ภาษีอากร</t>
  </si>
  <si>
    <t>ทรัพย์สิน</t>
  </si>
  <si>
    <t>สาธารณูปโภค</t>
  </si>
  <si>
    <t>Revenue</t>
  </si>
  <si>
    <t>Property</t>
  </si>
  <si>
    <t>Miscellaneous</t>
  </si>
  <si>
    <t>เงินอุดหนุน</t>
  </si>
  <si>
    <t>Subsidies</t>
  </si>
  <si>
    <t>อำเภอ/เทศบาล</t>
  </si>
  <si>
    <t xml:space="preserve">รายได้ </t>
  </si>
  <si>
    <t>รายจ่าย</t>
  </si>
  <si>
    <t>Expenditure</t>
  </si>
  <si>
    <t>Central</t>
  </si>
  <si>
    <t>Taxes and</t>
  </si>
  <si>
    <t>ค่าธรรมเนียม</t>
  </si>
  <si>
    <t>เบ็ดเตล็ด</t>
  </si>
  <si>
    <t>duties</t>
  </si>
  <si>
    <t>งบกลาง</t>
  </si>
  <si>
    <t>รวมยอด</t>
  </si>
  <si>
    <t>District/municipality</t>
  </si>
  <si>
    <t>Table</t>
  </si>
  <si>
    <t>งบบุคลากร</t>
  </si>
  <si>
    <t>งบดำเนินงาน</t>
  </si>
  <si>
    <t>งบลงทุน</t>
  </si>
  <si>
    <t>งบอุดหนุน</t>
  </si>
  <si>
    <t>ใบอนุญาต</t>
  </si>
  <si>
    <t xml:space="preserve"> และค่าปรับ</t>
  </si>
  <si>
    <t>และการพาณิชย์</t>
  </si>
  <si>
    <t>รายจ่ายอื่นๆ</t>
  </si>
  <si>
    <t>Personnel</t>
  </si>
  <si>
    <t>Operations</t>
  </si>
  <si>
    <t>Investments</t>
  </si>
  <si>
    <t>fund</t>
  </si>
  <si>
    <t>and commerce</t>
  </si>
  <si>
    <t xml:space="preserve"> fees and fines</t>
  </si>
  <si>
    <t>Fees, License-</t>
  </si>
  <si>
    <t>Public utilities</t>
  </si>
  <si>
    <t>(พันบาท  Thousand baht)</t>
  </si>
  <si>
    <t>อำเภอเมืองพิจิตร</t>
  </si>
  <si>
    <t>อำเภอวังทรายพูน</t>
  </si>
  <si>
    <t>อำเภอโพธิ์ประทับช้าง</t>
  </si>
  <si>
    <t>อำเภอตะพานหิน</t>
  </si>
  <si>
    <t>อำเภอบางมูลนาก</t>
  </si>
  <si>
    <t>อำเภอโพทะเล</t>
  </si>
  <si>
    <t>อำเภอสามง่าม</t>
  </si>
  <si>
    <t>อำเภอทับคล้อ</t>
  </si>
  <si>
    <t>อำเภอสากเหล็ก</t>
  </si>
  <si>
    <t xml:space="preserve">  Bang Mun Nak District</t>
  </si>
  <si>
    <t xml:space="preserve">      เทศบาลเมืองบางมูลนาก</t>
  </si>
  <si>
    <t xml:space="preserve">      Bang Mun Nak Town Municipality</t>
  </si>
  <si>
    <t xml:space="preserve">      เทศบาลตำบลหอไกร</t>
  </si>
  <si>
    <t xml:space="preserve">      Ho Krai Subdistrict Municipality</t>
  </si>
  <si>
    <t xml:space="preserve">      เทศบาลตำบลวังตะกู</t>
  </si>
  <si>
    <t xml:space="preserve">      Wang Taku Subdistrict Municipality</t>
  </si>
  <si>
    <t xml:space="preserve">      เทศบาลตำบลบางไผ่</t>
  </si>
  <si>
    <t xml:space="preserve">      Bang Phai Subdistrict Municipality</t>
  </si>
  <si>
    <t xml:space="preserve">      เทศบาลตำบลเนินมะกอก</t>
  </si>
  <si>
    <t xml:space="preserve">      Noen Makok Subdistrict Municipality</t>
  </si>
  <si>
    <t xml:space="preserve">  Pho Thale District</t>
  </si>
  <si>
    <t xml:space="preserve">      เทศบาลตำบลโพทะเล</t>
  </si>
  <si>
    <t xml:space="preserve">      Pho Thale Subdistrict Municipality</t>
  </si>
  <si>
    <t xml:space="preserve">      เทศบาลตำบลบางคลาน</t>
  </si>
  <si>
    <t xml:space="preserve">      Bang Khlan Subdistrict Municipality</t>
  </si>
  <si>
    <t xml:space="preserve">      เทศบาลตำบลทุ่งน้อย</t>
  </si>
  <si>
    <t xml:space="preserve">      Thung Noi Subdistrict Municipality</t>
  </si>
  <si>
    <t xml:space="preserve">      เทศบาลตำบลท่าเสา</t>
  </si>
  <si>
    <t xml:space="preserve">      Tha Sao Subdistrict Municipality</t>
  </si>
  <si>
    <t xml:space="preserve">  Sam Ngam District</t>
  </si>
  <si>
    <t xml:space="preserve">      เทศบาลตำบลสามง่าม</t>
  </si>
  <si>
    <t xml:space="preserve">      Sam Ngam Subdistrict Municipality</t>
  </si>
  <si>
    <t xml:space="preserve">      เทศบาลตำบลเนินปอ</t>
  </si>
  <si>
    <t xml:space="preserve">      Noen Po Subdistrict Municipality</t>
  </si>
  <si>
    <t xml:space="preserve">      เทศบาลตำบลกำแพงดิน</t>
  </si>
  <si>
    <t xml:space="preserve">      Kamphaeng Din Subdistrict Municipality</t>
  </si>
  <si>
    <t xml:space="preserve">  Tap Khlo District</t>
  </si>
  <si>
    <t xml:space="preserve">      เทศบาลตำบลทับคล้อ</t>
  </si>
  <si>
    <t xml:space="preserve">      Tap Khlo Subdistrict Municipality</t>
  </si>
  <si>
    <t xml:space="preserve">      เทศบาลตำบลเขาทราย</t>
  </si>
  <si>
    <t xml:space="preserve">      Khao Sai Subdistrict Municipality</t>
  </si>
  <si>
    <t xml:space="preserve">  Sak Lek District</t>
  </si>
  <si>
    <t xml:space="preserve">      เทศบาลตำบลสากเหล็ก</t>
  </si>
  <si>
    <t xml:space="preserve">      Sak Lek Subdistrict Municipality</t>
  </si>
  <si>
    <t>อำเภอดงเจริญ</t>
  </si>
  <si>
    <t xml:space="preserve">  Dong Charoen District</t>
  </si>
  <si>
    <t xml:space="preserve">      เทศบาลตำบลสำนักขุนเณร</t>
  </si>
  <si>
    <t xml:space="preserve">      Samnak Khun Nen Subdistrict Municipality</t>
  </si>
  <si>
    <t xml:space="preserve">      เทศบาลตำบลวังบงค์</t>
  </si>
  <si>
    <t xml:space="preserve">      Wang Bong Subdistrict Municipality</t>
  </si>
  <si>
    <t xml:space="preserve">     ที่มา:  สำนักงานส่งเสริมการปกครองท้องถิ่นจังหวัดพิจิตร</t>
  </si>
  <si>
    <t xml:space="preserve"> Source:   Phichit Provincial Office of Local Administration</t>
  </si>
  <si>
    <t xml:space="preserve">  Mueang Phichit District</t>
  </si>
  <si>
    <t xml:space="preserve">      เทศบาลเมืองพิจิตร</t>
  </si>
  <si>
    <t xml:space="preserve">      Phichit Town Municipality</t>
  </si>
  <si>
    <t xml:space="preserve">      เทศบาลตำบลหัวดง</t>
  </si>
  <si>
    <t xml:space="preserve">      Hua Dong Subdistrict Municipality</t>
  </si>
  <si>
    <t xml:space="preserve">      เทศบาลตำบลวังกรด</t>
  </si>
  <si>
    <t xml:space="preserve">      Wang Krot Subdistrict Municipality</t>
  </si>
  <si>
    <t xml:space="preserve">      เทศบาลตำบลท่าฬ่อ</t>
  </si>
  <si>
    <t xml:space="preserve">      Tha Lo Subdistrict Municipality</t>
  </si>
  <si>
    <t xml:space="preserve">      เทศบาลตำบลดงป่าคำ</t>
  </si>
  <si>
    <t xml:space="preserve">      Dong Pa Kham Subdistrict Municipality</t>
  </si>
  <si>
    <t xml:space="preserve">  Wang Sai Phun District</t>
  </si>
  <si>
    <t xml:space="preserve">      เทศบาลตำบลวังทรายพูน</t>
  </si>
  <si>
    <t xml:space="preserve">      Wang Sai Phun Subdistrict Municipality</t>
  </si>
  <si>
    <t xml:space="preserve">      เทศบาลตำบลหนองปล้อง</t>
  </si>
  <si>
    <t xml:space="preserve">      Nong Plong Subdistrict Municipality</t>
  </si>
  <si>
    <t xml:space="preserve">  Pho Prathap Chang District</t>
  </si>
  <si>
    <t xml:space="preserve">      เทศบาลตำบลโพธิ์ประทับช้าง</t>
  </si>
  <si>
    <t xml:space="preserve">      Pho Prathap Chang Subdistrict Municipality</t>
  </si>
  <si>
    <t xml:space="preserve">      เทศบาลตำบลไผ่รอบ</t>
  </si>
  <si>
    <t xml:space="preserve">      Phai Rop Subdistrict Municipality</t>
  </si>
  <si>
    <t xml:space="preserve">  Taphan Hin District</t>
  </si>
  <si>
    <t xml:space="preserve">      เทศบาลเมืองตะพานหิน</t>
  </si>
  <si>
    <t xml:space="preserve">      Taphan Hin Town Municipality</t>
  </si>
  <si>
    <t xml:space="preserve">      เทศบาลตำบลหนองพยอม</t>
  </si>
  <si>
    <t xml:space="preserve">      Nong Phayom Subdistrict Municipality</t>
  </si>
  <si>
    <t>รายรับ และรายจ่ายจริงของเทศบาล จำแนกตามประเภท เป็นรายอำเภอ และเทศบาล ปีงบประมาณ 2564</t>
  </si>
  <si>
    <t>Actual Revenue and Expenditure of Municipality by Type, District and Municipality: Fiscal Year 2021</t>
  </si>
  <si>
    <t>รายรับ และรายจ่ายจริงของเทศบาล จำแนกตามประเภท เป็นรายอำเภอ และเทศบาล ปีงบประมาณ 2564 (ต่อ)</t>
  </si>
  <si>
    <t>Actual Revenue and Expenditure of Municipality by Type, District and Municipality: Fiscal Year 2021 (Cont.)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</si>
</sst>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87" formatCode="0.0"/>
    <numFmt numFmtId="188" formatCode="#,##0.0"/>
  </numFmts>
  <fonts count="12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1"/>
      <name val="TH SarabunPSK"/>
      <family val="2"/>
    </font>
    <font>
      <sz val="14"/>
      <name val="Cordia New"/>
      <family val="2"/>
    </font>
    <font>
      <sz val="10"/>
      <name val="TH SarabunPSK"/>
      <family val="2"/>
    </font>
    <font>
      <sz val="9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9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87" fontId="1" fillId="0" borderId="0" xfId="0" applyNumberFormat="1" applyFont="1" applyAlignment="1">
      <alignment horizontal="center"/>
    </xf>
    <xf numFmtId="0" fontId="2" fillId="0" borderId="0" xfId="0" applyFont="1" applyBorder="1"/>
    <xf numFmtId="0" fontId="1" fillId="0" borderId="0" xfId="0" applyFont="1" applyBorder="1" applyAlignment="1">
      <alignment horizontal="left"/>
    </xf>
    <xf numFmtId="0" fontId="3" fillId="0" borderId="0" xfId="0" applyFont="1" applyAlignment="1">
      <alignment horizontal="right"/>
    </xf>
    <xf numFmtId="0" fontId="4" fillId="0" borderId="0" xfId="0" applyFont="1"/>
    <xf numFmtId="0" fontId="3" fillId="0" borderId="0" xfId="0" applyFont="1" applyAlignment="1">
      <alignment vertical="center"/>
    </xf>
    <xf numFmtId="0" fontId="5" fillId="0" borderId="0" xfId="0" applyFont="1"/>
    <xf numFmtId="0" fontId="4" fillId="0" borderId="0" xfId="0" applyFont="1" applyBorder="1"/>
    <xf numFmtId="0" fontId="6" fillId="0" borderId="0" xfId="0" applyFont="1"/>
    <xf numFmtId="0" fontId="7" fillId="0" borderId="0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6" fillId="0" borderId="3" xfId="0" applyFont="1" applyBorder="1"/>
    <xf numFmtId="0" fontId="6" fillId="0" borderId="0" xfId="0" applyFont="1" applyBorder="1"/>
    <xf numFmtId="0" fontId="6" fillId="0" borderId="2" xfId="0" applyFont="1" applyBorder="1"/>
    <xf numFmtId="0" fontId="6" fillId="0" borderId="7" xfId="0" applyFont="1" applyBorder="1"/>
    <xf numFmtId="0" fontId="6" fillId="0" borderId="4" xfId="0" applyFont="1" applyBorder="1"/>
    <xf numFmtId="0" fontId="6" fillId="0" borderId="5" xfId="0" applyFont="1" applyBorder="1"/>
    <xf numFmtId="0" fontId="6" fillId="0" borderId="0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5" fillId="0" borderId="2" xfId="0" applyFont="1" applyBorder="1"/>
    <xf numFmtId="0" fontId="6" fillId="0" borderId="3" xfId="0" applyFont="1" applyBorder="1" applyAlignment="1">
      <alignment horizontal="center"/>
    </xf>
    <xf numFmtId="0" fontId="6" fillId="0" borderId="9" xfId="0" applyFont="1" applyBorder="1"/>
    <xf numFmtId="0" fontId="6" fillId="0" borderId="8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2" fillId="0" borderId="0" xfId="0" applyFont="1"/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1" applyFont="1"/>
    <xf numFmtId="0" fontId="5" fillId="0" borderId="0" xfId="1" applyFont="1"/>
    <xf numFmtId="0" fontId="5" fillId="0" borderId="8" xfId="1" applyFont="1" applyBorder="1"/>
    <xf numFmtId="0" fontId="8" fillId="0" borderId="0" xfId="1" applyFont="1" applyAlignment="1">
      <alignment horizontal="left"/>
    </xf>
    <xf numFmtId="0" fontId="10" fillId="0" borderId="0" xfId="1" applyFont="1"/>
    <xf numFmtId="0" fontId="5" fillId="0" borderId="0" xfId="1" applyFont="1" applyAlignment="1">
      <alignment horizontal="left"/>
    </xf>
    <xf numFmtId="0" fontId="8" fillId="0" borderId="0" xfId="0" applyFont="1" applyAlignment="1">
      <alignment horizontal="center"/>
    </xf>
    <xf numFmtId="0" fontId="7" fillId="0" borderId="0" xfId="1" applyFont="1" applyAlignment="1">
      <alignment horizontal="center"/>
    </xf>
    <xf numFmtId="0" fontId="5" fillId="0" borderId="3" xfId="1" applyFont="1" applyBorder="1"/>
    <xf numFmtId="0" fontId="5" fillId="0" borderId="2" xfId="1" applyFont="1" applyBorder="1" applyAlignment="1">
      <alignment horizontal="left"/>
    </xf>
    <xf numFmtId="0" fontId="11" fillId="0" borderId="0" xfId="1" applyFont="1"/>
    <xf numFmtId="188" fontId="8" fillId="0" borderId="3" xfId="0" applyNumberFormat="1" applyFont="1" applyBorder="1"/>
    <xf numFmtId="188" fontId="5" fillId="0" borderId="3" xfId="0" applyNumberFormat="1" applyFont="1" applyBorder="1"/>
    <xf numFmtId="188" fontId="5" fillId="0" borderId="3" xfId="0" applyNumberFormat="1" applyFont="1" applyBorder="1" applyAlignment="1">
      <alignment horizontal="right"/>
    </xf>
    <xf numFmtId="188" fontId="5" fillId="0" borderId="0" xfId="0" applyNumberFormat="1" applyFont="1"/>
    <xf numFmtId="0" fontId="5" fillId="0" borderId="0" xfId="1" applyFont="1" applyFill="1"/>
    <xf numFmtId="0" fontId="5" fillId="0" borderId="0" xfId="0" applyFont="1" applyFill="1"/>
    <xf numFmtId="0" fontId="5" fillId="0" borderId="2" xfId="0" applyFont="1" applyFill="1" applyBorder="1"/>
    <xf numFmtId="188" fontId="5" fillId="0" borderId="3" xfId="0" applyNumberFormat="1" applyFont="1" applyFill="1" applyBorder="1"/>
    <xf numFmtId="188" fontId="5" fillId="0" borderId="3" xfId="0" applyNumberFormat="1" applyFont="1" applyFill="1" applyBorder="1" applyAlignment="1">
      <alignment horizontal="right"/>
    </xf>
    <xf numFmtId="0" fontId="8" fillId="0" borderId="0" xfId="0" applyFont="1" applyFill="1" applyAlignment="1">
      <alignment horizontal="center"/>
    </xf>
    <xf numFmtId="0" fontId="8" fillId="0" borderId="2" xfId="0" applyFont="1" applyFill="1" applyBorder="1" applyAlignment="1">
      <alignment horizontal="center"/>
    </xf>
    <xf numFmtId="0" fontId="5" fillId="0" borderId="3" xfId="1" applyFont="1" applyFill="1" applyBorder="1"/>
    <xf numFmtId="0" fontId="7" fillId="0" borderId="0" xfId="1" applyFont="1" applyFill="1" applyAlignment="1">
      <alignment horizontal="center"/>
    </xf>
    <xf numFmtId="0" fontId="6" fillId="0" borderId="1" xfId="0" applyFont="1" applyFill="1" applyBorder="1" applyAlignment="1">
      <alignment horizontal="center" vertical="center" shrinkToFit="1"/>
    </xf>
    <xf numFmtId="0" fontId="6" fillId="0" borderId="10" xfId="0" applyFont="1" applyFill="1" applyBorder="1" applyAlignment="1">
      <alignment horizontal="center" vertical="center" shrinkToFit="1"/>
    </xf>
    <xf numFmtId="0" fontId="6" fillId="0" borderId="0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shrinkToFit="1"/>
    </xf>
    <xf numFmtId="0" fontId="6" fillId="0" borderId="7" xfId="0" applyFont="1" applyFill="1" applyBorder="1" applyAlignment="1">
      <alignment horizontal="center" vertical="center" shrinkToFit="1"/>
    </xf>
    <xf numFmtId="0" fontId="6" fillId="0" borderId="4" xfId="0" applyFont="1" applyFill="1" applyBorder="1" applyAlignment="1">
      <alignment horizontal="center" vertical="center" shrinkToFit="1"/>
    </xf>
    <xf numFmtId="0" fontId="6" fillId="0" borderId="11" xfId="0" applyFont="1" applyBorder="1" applyAlignment="1">
      <alignment horizontal="center" shrinkToFit="1"/>
    </xf>
    <xf numFmtId="0" fontId="6" fillId="0" borderId="1" xfId="0" applyFont="1" applyBorder="1" applyAlignment="1">
      <alignment horizontal="center" shrinkToFit="1"/>
    </xf>
    <xf numFmtId="0" fontId="6" fillId="0" borderId="10" xfId="0" applyFont="1" applyBorder="1" applyAlignment="1">
      <alignment horizontal="center" shrinkToFit="1"/>
    </xf>
    <xf numFmtId="0" fontId="6" fillId="0" borderId="1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1" xfId="0" applyFont="1" applyBorder="1" applyAlignment="1">
      <alignment horizontal="center" vertical="center" shrinkToFit="1"/>
    </xf>
    <xf numFmtId="0" fontId="6" fillId="0" borderId="1" xfId="0" applyFont="1" applyBorder="1" applyAlignment="1">
      <alignment vertical="center" shrinkToFit="1"/>
    </xf>
    <xf numFmtId="0" fontId="6" fillId="0" borderId="8" xfId="0" applyFont="1" applyBorder="1" applyAlignment="1">
      <alignment vertical="center" shrinkToFit="1"/>
    </xf>
    <xf numFmtId="0" fontId="6" fillId="0" borderId="0" xfId="0" applyFont="1" applyBorder="1" applyAlignment="1">
      <alignment vertical="center" shrinkToFit="1"/>
    </xf>
    <xf numFmtId="0" fontId="6" fillId="0" borderId="6" xfId="0" applyFont="1" applyBorder="1" applyAlignment="1">
      <alignment vertical="center" shrinkToFit="1"/>
    </xf>
    <xf numFmtId="0" fontId="6" fillId="0" borderId="7" xfId="0" applyFont="1" applyBorder="1" applyAlignment="1">
      <alignment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8" fillId="0" borderId="0" xfId="1" applyFont="1" applyAlignment="1">
      <alignment horizontal="center"/>
    </xf>
    <xf numFmtId="0" fontId="8" fillId="0" borderId="2" xfId="1" applyFont="1" applyBorder="1" applyAlignment="1">
      <alignment horizontal="center"/>
    </xf>
    <xf numFmtId="0" fontId="7" fillId="0" borderId="0" xfId="1" applyFont="1" applyAlignment="1">
      <alignment horizontal="center"/>
    </xf>
    <xf numFmtId="0" fontId="6" fillId="0" borderId="0" xfId="1" applyFont="1" applyAlignment="1">
      <alignment horizontal="center"/>
    </xf>
    <xf numFmtId="0" fontId="6" fillId="0" borderId="1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0" xfId="0" applyFont="1" applyAlignment="1">
      <alignment vertical="center" shrinkToFit="1"/>
    </xf>
  </cellXfs>
  <cellStyles count="2">
    <cellStyle name="Normal 2" xfId="1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432958</xdr:colOff>
      <xdr:row>0</xdr:row>
      <xdr:rowOff>0</xdr:rowOff>
    </xdr:from>
    <xdr:to>
      <xdr:col>20</xdr:col>
      <xdr:colOff>890157</xdr:colOff>
      <xdr:row>2</xdr:row>
      <xdr:rowOff>119015</xdr:rowOff>
    </xdr:to>
    <xdr:grpSp>
      <xdr:nvGrpSpPr>
        <xdr:cNvPr id="3" name="Group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pSpPr/>
      </xdr:nvGrpSpPr>
      <xdr:grpSpPr>
        <a:xfrm>
          <a:off x="12634483" y="0"/>
          <a:ext cx="457199" cy="671465"/>
          <a:chOff x="9925050" y="1885951"/>
          <a:chExt cx="457200" cy="600076"/>
        </a:xfrm>
      </xdr:grpSpPr>
      <xdr:sp macro="" textlink="">
        <xdr:nvSpPr>
          <xdr:cNvPr id="4" name="Chevron 3">
            <a:extLst>
              <a:ext uri="{FF2B5EF4-FFF2-40B4-BE49-F238E27FC236}">
                <a16:creationId xmlns:a16="http://schemas.microsoft.com/office/drawing/2014/main" id="{00000000-0008-0000-0100-000004000000}"/>
              </a:ext>
            </a:extLst>
          </xdr:cNvPr>
          <xdr:cNvSpPr/>
        </xdr:nvSpPr>
        <xdr:spPr bwMode="auto">
          <a:xfrm rot="5400000">
            <a:off x="9910762" y="20145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>
              <a:latin typeface="+mn-lt"/>
            </a:endParaRPr>
          </a:p>
        </xdr:txBody>
      </xdr:sp>
      <xdr:sp macro="" textlink="">
        <xdr:nvSpPr>
          <xdr:cNvPr id="5" name="TextBox 4">
            <a:extLst>
              <a:ext uri="{FF2B5EF4-FFF2-40B4-BE49-F238E27FC236}">
                <a16:creationId xmlns:a16="http://schemas.microsoft.com/office/drawing/2014/main" id="{00000000-0008-0000-0100-000005000000}"/>
              </a:ext>
            </a:extLst>
          </xdr:cNvPr>
          <xdr:cNvSpPr txBox="1"/>
        </xdr:nvSpPr>
        <xdr:spPr>
          <a:xfrm rot="5400000">
            <a:off x="9919500" y="2018505"/>
            <a:ext cx="444488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>
                <a:latin typeface="+mn-lt"/>
              </a:rPr>
              <a:t>168</a:t>
            </a:r>
            <a:endParaRPr lang="th-TH" sz="1100">
              <a:latin typeface="+mn-lt"/>
            </a:endParaRPr>
          </a:p>
        </xdr:txBody>
      </xdr:sp>
    </xdr:grpSp>
    <xdr:clientData/>
  </xdr:twoCellAnchor>
  <xdr:twoCellAnchor>
    <xdr:from>
      <xdr:col>20</xdr:col>
      <xdr:colOff>423333</xdr:colOff>
      <xdr:row>62</xdr:row>
      <xdr:rowOff>67348</xdr:rowOff>
    </xdr:from>
    <xdr:to>
      <xdr:col>21</xdr:col>
      <xdr:colOff>3269</xdr:colOff>
      <xdr:row>64</xdr:row>
      <xdr:rowOff>186363</xdr:rowOff>
    </xdr:to>
    <xdr:grpSp>
      <xdr:nvGrpSpPr>
        <xdr:cNvPr id="13" name="Group 2">
          <a:extLst>
            <a:ext uri="{FF2B5EF4-FFF2-40B4-BE49-F238E27FC236}">
              <a16:creationId xmlns:a16="http://schemas.microsoft.com/office/drawing/2014/main" id="{25A27199-5922-4599-B808-7743CB719ACD}"/>
            </a:ext>
          </a:extLst>
        </xdr:cNvPr>
        <xdr:cNvGrpSpPr/>
      </xdr:nvGrpSpPr>
      <xdr:grpSpPr>
        <a:xfrm>
          <a:off x="12624858" y="15383548"/>
          <a:ext cx="942011" cy="671465"/>
          <a:chOff x="9925050" y="1885951"/>
          <a:chExt cx="457200" cy="600076"/>
        </a:xfrm>
      </xdr:grpSpPr>
      <xdr:sp macro="" textlink="">
        <xdr:nvSpPr>
          <xdr:cNvPr id="14" name="Chevron 3">
            <a:extLst>
              <a:ext uri="{FF2B5EF4-FFF2-40B4-BE49-F238E27FC236}">
                <a16:creationId xmlns:a16="http://schemas.microsoft.com/office/drawing/2014/main" id="{500668A0-AFE2-4149-A04D-B99E090B1C9D}"/>
              </a:ext>
            </a:extLst>
          </xdr:cNvPr>
          <xdr:cNvSpPr/>
        </xdr:nvSpPr>
        <xdr:spPr bwMode="auto">
          <a:xfrm rot="5400000">
            <a:off x="9910762" y="20145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15" name="TextBox 4">
            <a:extLst>
              <a:ext uri="{FF2B5EF4-FFF2-40B4-BE49-F238E27FC236}">
                <a16:creationId xmlns:a16="http://schemas.microsoft.com/office/drawing/2014/main" id="{B9097ADD-1D69-440B-A3CC-24048E1793F2}"/>
              </a:ext>
            </a:extLst>
          </xdr:cNvPr>
          <xdr:cNvSpPr txBox="1"/>
        </xdr:nvSpPr>
        <xdr:spPr>
          <a:xfrm rot="5400000">
            <a:off x="9919500" y="2018505"/>
            <a:ext cx="444488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170</a:t>
            </a:r>
            <a:endParaRPr lang="th-TH" sz="1100"/>
          </a:p>
        </xdr:txBody>
      </xdr:sp>
    </xdr:grpSp>
    <xdr:clientData/>
  </xdr:twoCellAnchor>
  <xdr:twoCellAnchor>
    <xdr:from>
      <xdr:col>20</xdr:col>
      <xdr:colOff>432955</xdr:colOff>
      <xdr:row>59</xdr:row>
      <xdr:rowOff>182803</xdr:rowOff>
    </xdr:from>
    <xdr:to>
      <xdr:col>21</xdr:col>
      <xdr:colOff>3272</xdr:colOff>
      <xdr:row>61</xdr:row>
      <xdr:rowOff>253616</xdr:rowOff>
    </xdr:to>
    <xdr:grpSp>
      <xdr:nvGrpSpPr>
        <xdr:cNvPr id="16" name="Group 6">
          <a:extLst>
            <a:ext uri="{FF2B5EF4-FFF2-40B4-BE49-F238E27FC236}">
              <a16:creationId xmlns:a16="http://schemas.microsoft.com/office/drawing/2014/main" id="{7945B979-9424-4314-A71C-7D177FAAE226}"/>
            </a:ext>
          </a:extLst>
        </xdr:cNvPr>
        <xdr:cNvGrpSpPr/>
      </xdr:nvGrpSpPr>
      <xdr:grpSpPr>
        <a:xfrm>
          <a:off x="12634480" y="14698903"/>
          <a:ext cx="932392" cy="604213"/>
          <a:chOff x="10229850" y="5772151"/>
          <a:chExt cx="457201" cy="600076"/>
        </a:xfrm>
      </xdr:grpSpPr>
      <xdr:sp macro="" textlink="">
        <xdr:nvSpPr>
          <xdr:cNvPr id="17" name="Chevron 8">
            <a:extLst>
              <a:ext uri="{FF2B5EF4-FFF2-40B4-BE49-F238E27FC236}">
                <a16:creationId xmlns:a16="http://schemas.microsoft.com/office/drawing/2014/main" id="{41AF5D65-AEB0-494E-B9A7-7E502A3599DE}"/>
              </a:ext>
            </a:extLst>
          </xdr:cNvPr>
          <xdr:cNvSpPr/>
        </xdr:nvSpPr>
        <xdr:spPr bwMode="auto">
          <a:xfrm rot="16200000">
            <a:off x="10215563" y="59007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>
              <a:latin typeface="+mn-lt"/>
            </a:endParaRPr>
          </a:p>
        </xdr:txBody>
      </xdr:sp>
      <xdr:sp macro="" textlink="">
        <xdr:nvSpPr>
          <xdr:cNvPr id="18" name="TextBox 9">
            <a:extLst>
              <a:ext uri="{FF2B5EF4-FFF2-40B4-BE49-F238E27FC236}">
                <a16:creationId xmlns:a16="http://schemas.microsoft.com/office/drawing/2014/main" id="{FFCE4D40-1C3F-48E1-8419-B61A8C1564FD}"/>
              </a:ext>
            </a:extLst>
          </xdr:cNvPr>
          <xdr:cNvSpPr txBox="1"/>
        </xdr:nvSpPr>
        <xdr:spPr>
          <a:xfrm rot="5400000">
            <a:off x="10226942" y="5840691"/>
            <a:ext cx="439204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>
                <a:latin typeface="+mn-lt"/>
              </a:rPr>
              <a:t>169</a:t>
            </a:r>
            <a:endParaRPr lang="th-TH" sz="1100">
              <a:latin typeface="+mn-lt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V86"/>
  <sheetViews>
    <sheetView showGridLines="0" tabSelected="1" topLeftCell="A7" zoomScaleNormal="100" workbookViewId="0">
      <selection activeCell="P7" sqref="P7"/>
    </sheetView>
  </sheetViews>
  <sheetFormatPr defaultColWidth="9.09765625" defaultRowHeight="21.75"/>
  <cols>
    <col min="1" max="1" width="1.69921875" style="7" customWidth="1"/>
    <col min="2" max="2" width="3.69921875" style="7" customWidth="1"/>
    <col min="3" max="3" width="4.09765625" style="7" customWidth="1"/>
    <col min="4" max="4" width="3.5" style="7" customWidth="1"/>
    <col min="5" max="5" width="7.59765625" style="7" bestFit="1" customWidth="1"/>
    <col min="6" max="6" width="8.796875" style="7" customWidth="1"/>
    <col min="7" max="7" width="6.296875" style="7" customWidth="1"/>
    <col min="8" max="8" width="7.8984375" style="7" customWidth="1"/>
    <col min="9" max="9" width="8" style="7" customWidth="1"/>
    <col min="10" max="10" width="7.59765625" style="7" bestFit="1" customWidth="1"/>
    <col min="11" max="11" width="7.296875" style="7" customWidth="1"/>
    <col min="12" max="12" width="8" style="7" customWidth="1"/>
    <col min="13" max="13" width="7.59765625" style="7" bestFit="1" customWidth="1"/>
    <col min="14" max="14" width="7.5" style="7" customWidth="1"/>
    <col min="15" max="15" width="7.09765625" style="7" customWidth="1"/>
    <col min="16" max="16" width="7" style="7" bestFit="1" customWidth="1"/>
    <col min="17" max="17" width="6.69921875" style="7" customWidth="1"/>
    <col min="18" max="18" width="1.296875" style="7" customWidth="1"/>
    <col min="19" max="19" width="14.09765625" style="7" customWidth="1"/>
    <col min="20" max="20" width="2.296875" style="7" customWidth="1"/>
    <col min="21" max="21" width="14.296875" style="7" customWidth="1"/>
    <col min="22" max="16384" width="9.09765625" style="7"/>
  </cols>
  <sheetData>
    <row r="1" spans="1:22" s="1" customFormat="1">
      <c r="B1" s="2" t="s">
        <v>2</v>
      </c>
      <c r="C1" s="3">
        <v>19.2</v>
      </c>
      <c r="D1" s="2" t="s">
        <v>120</v>
      </c>
    </row>
    <row r="2" spans="1:22" s="4" customFormat="1">
      <c r="B2" s="1" t="s">
        <v>24</v>
      </c>
      <c r="C2" s="3">
        <v>19.2</v>
      </c>
      <c r="D2" s="5" t="s">
        <v>121</v>
      </c>
    </row>
    <row r="3" spans="1:22" s="4" customFormat="1">
      <c r="B3" s="1"/>
      <c r="C3" s="3"/>
      <c r="D3" s="5"/>
      <c r="S3" s="6" t="s">
        <v>41</v>
      </c>
    </row>
    <row r="4" spans="1:22" ht="6" customHeight="1"/>
    <row r="5" spans="1:22" s="11" customFormat="1" ht="21" customHeight="1">
      <c r="A5" s="61" t="s">
        <v>12</v>
      </c>
      <c r="B5" s="61"/>
      <c r="C5" s="61"/>
      <c r="D5" s="62"/>
      <c r="E5" s="67" t="s">
        <v>13</v>
      </c>
      <c r="F5" s="68"/>
      <c r="G5" s="68"/>
      <c r="H5" s="68"/>
      <c r="I5" s="68"/>
      <c r="J5" s="68"/>
      <c r="K5" s="69"/>
      <c r="L5" s="70" t="s">
        <v>14</v>
      </c>
      <c r="M5" s="71"/>
      <c r="N5" s="71"/>
      <c r="O5" s="71"/>
      <c r="P5" s="71"/>
      <c r="Q5" s="71"/>
      <c r="R5" s="72" t="s">
        <v>23</v>
      </c>
      <c r="S5" s="73"/>
    </row>
    <row r="6" spans="1:22" s="11" customFormat="1" ht="21" customHeight="1">
      <c r="A6" s="63"/>
      <c r="B6" s="63"/>
      <c r="C6" s="63"/>
      <c r="D6" s="64"/>
      <c r="E6" s="78" t="s">
        <v>7</v>
      </c>
      <c r="F6" s="79"/>
      <c r="G6" s="79"/>
      <c r="H6" s="79"/>
      <c r="I6" s="79"/>
      <c r="J6" s="79"/>
      <c r="K6" s="80"/>
      <c r="L6" s="81" t="s">
        <v>15</v>
      </c>
      <c r="M6" s="82"/>
      <c r="N6" s="82"/>
      <c r="O6" s="82"/>
      <c r="P6" s="82"/>
      <c r="Q6" s="82"/>
      <c r="R6" s="74"/>
      <c r="S6" s="75"/>
    </row>
    <row r="7" spans="1:22" s="11" customFormat="1" ht="21" customHeight="1">
      <c r="A7" s="63"/>
      <c r="B7" s="63"/>
      <c r="C7" s="63"/>
      <c r="D7" s="64"/>
      <c r="E7" s="28"/>
      <c r="F7" s="28" t="s">
        <v>18</v>
      </c>
      <c r="G7" s="28"/>
      <c r="H7" s="28"/>
      <c r="I7" s="28"/>
      <c r="K7" s="29"/>
      <c r="L7" s="30"/>
      <c r="M7" s="30"/>
      <c r="N7" s="30"/>
      <c r="O7" s="30"/>
      <c r="P7" s="30"/>
      <c r="Q7" s="30"/>
      <c r="R7" s="74"/>
      <c r="S7" s="75"/>
      <c r="V7" s="20"/>
    </row>
    <row r="8" spans="1:22" s="11" customFormat="1" ht="21" customHeight="1">
      <c r="A8" s="63"/>
      <c r="B8" s="63"/>
      <c r="C8" s="63"/>
      <c r="D8" s="64"/>
      <c r="E8" s="28"/>
      <c r="F8" s="28" t="s">
        <v>29</v>
      </c>
      <c r="G8" s="28"/>
      <c r="H8" s="28" t="s">
        <v>6</v>
      </c>
      <c r="I8" s="28"/>
      <c r="J8" s="30"/>
      <c r="K8" s="28"/>
      <c r="L8" s="30"/>
      <c r="M8" s="30"/>
      <c r="N8" s="30"/>
      <c r="O8" s="30"/>
      <c r="P8" s="30"/>
      <c r="Q8" s="30"/>
      <c r="R8" s="74"/>
      <c r="S8" s="75"/>
      <c r="V8" s="20"/>
    </row>
    <row r="9" spans="1:22" s="11" customFormat="1" ht="21" customHeight="1">
      <c r="A9" s="63"/>
      <c r="B9" s="63"/>
      <c r="C9" s="63"/>
      <c r="D9" s="64"/>
      <c r="E9" s="28" t="s">
        <v>4</v>
      </c>
      <c r="F9" s="28" t="s">
        <v>30</v>
      </c>
      <c r="G9" s="28"/>
      <c r="H9" s="21" t="s">
        <v>31</v>
      </c>
      <c r="I9" s="28"/>
      <c r="J9" s="30"/>
      <c r="K9" s="28"/>
      <c r="L9" s="30" t="s">
        <v>21</v>
      </c>
      <c r="M9" s="30"/>
      <c r="N9" s="30"/>
      <c r="O9" s="30"/>
      <c r="P9" s="30"/>
      <c r="Q9" s="30"/>
      <c r="R9" s="74"/>
      <c r="S9" s="75"/>
      <c r="V9" s="20"/>
    </row>
    <row r="10" spans="1:22" s="11" customFormat="1" ht="21" customHeight="1">
      <c r="A10" s="63"/>
      <c r="B10" s="63"/>
      <c r="C10" s="63"/>
      <c r="D10" s="64"/>
      <c r="E10" s="22" t="s">
        <v>17</v>
      </c>
      <c r="F10" s="32" t="s">
        <v>39</v>
      </c>
      <c r="G10" s="28" t="s">
        <v>5</v>
      </c>
      <c r="H10" s="32" t="s">
        <v>40</v>
      </c>
      <c r="I10" s="28" t="s">
        <v>19</v>
      </c>
      <c r="J10" s="30" t="s">
        <v>10</v>
      </c>
      <c r="K10" s="28" t="s">
        <v>3</v>
      </c>
      <c r="L10" s="23" t="s">
        <v>16</v>
      </c>
      <c r="M10" s="30" t="s">
        <v>25</v>
      </c>
      <c r="N10" s="30" t="s">
        <v>26</v>
      </c>
      <c r="O10" s="30" t="s">
        <v>27</v>
      </c>
      <c r="P10" s="30" t="s">
        <v>28</v>
      </c>
      <c r="Q10" s="30" t="s">
        <v>32</v>
      </c>
      <c r="R10" s="74"/>
      <c r="S10" s="75"/>
      <c r="V10" s="31"/>
    </row>
    <row r="11" spans="1:22" s="11" customFormat="1" ht="21" customHeight="1">
      <c r="A11" s="65"/>
      <c r="B11" s="65"/>
      <c r="C11" s="65"/>
      <c r="D11" s="66"/>
      <c r="E11" s="24" t="s">
        <v>20</v>
      </c>
      <c r="F11" s="24" t="s">
        <v>38</v>
      </c>
      <c r="G11" s="24" t="s">
        <v>8</v>
      </c>
      <c r="H11" s="24" t="s">
        <v>37</v>
      </c>
      <c r="I11" s="24" t="s">
        <v>9</v>
      </c>
      <c r="J11" s="25" t="s">
        <v>11</v>
      </c>
      <c r="K11" s="24" t="s">
        <v>1</v>
      </c>
      <c r="L11" s="25" t="s">
        <v>36</v>
      </c>
      <c r="M11" s="25" t="s">
        <v>33</v>
      </c>
      <c r="N11" s="25" t="s">
        <v>34</v>
      </c>
      <c r="O11" s="25" t="s">
        <v>35</v>
      </c>
      <c r="P11" s="25" t="s">
        <v>11</v>
      </c>
      <c r="Q11" s="24" t="s">
        <v>1</v>
      </c>
      <c r="R11" s="76"/>
      <c r="S11" s="77"/>
      <c r="V11" s="20"/>
    </row>
    <row r="12" spans="1:22" s="11" customFormat="1" ht="3" customHeight="1">
      <c r="A12" s="12"/>
      <c r="B12" s="12"/>
      <c r="C12" s="12"/>
      <c r="D12" s="13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5"/>
      <c r="S12" s="12"/>
      <c r="V12" s="15"/>
    </row>
    <row r="13" spans="1:22" s="9" customFormat="1" ht="21" customHeight="1">
      <c r="A13" s="83" t="s">
        <v>22</v>
      </c>
      <c r="B13" s="83"/>
      <c r="C13" s="83"/>
      <c r="D13" s="84"/>
      <c r="E13" s="48">
        <f t="shared" ref="E13:Q13" si="0">E14+E20+E23+E26+E45+E51+E56+E75+E78+E80</f>
        <v>732159.01924000005</v>
      </c>
      <c r="F13" s="48">
        <f t="shared" si="0"/>
        <v>14767.68196</v>
      </c>
      <c r="G13" s="48">
        <f t="shared" si="0"/>
        <v>19553.031290000003</v>
      </c>
      <c r="H13" s="48">
        <f t="shared" si="0"/>
        <v>6304.7933800000001</v>
      </c>
      <c r="I13" s="48">
        <f t="shared" si="0"/>
        <v>8505.5591999999997</v>
      </c>
      <c r="J13" s="48">
        <f t="shared" si="0"/>
        <v>884378.29302999994</v>
      </c>
      <c r="K13" s="48">
        <f t="shared" si="0"/>
        <v>134747.20035</v>
      </c>
      <c r="L13" s="48">
        <f t="shared" si="0"/>
        <v>396878.0834</v>
      </c>
      <c r="M13" s="48">
        <f t="shared" si="0"/>
        <v>591181.74993999989</v>
      </c>
      <c r="N13" s="48">
        <f t="shared" si="0"/>
        <v>326519.62617999996</v>
      </c>
      <c r="O13" s="48">
        <f t="shared" si="0"/>
        <v>87850.343580000001</v>
      </c>
      <c r="P13" s="48">
        <f t="shared" si="0"/>
        <v>47074.290330000003</v>
      </c>
      <c r="Q13" s="48">
        <f t="shared" si="0"/>
        <v>54</v>
      </c>
      <c r="S13" s="85" t="s">
        <v>0</v>
      </c>
      <c r="T13" s="86"/>
    </row>
    <row r="14" spans="1:22" s="9" customFormat="1" ht="21" customHeight="1">
      <c r="A14" s="37" t="s">
        <v>42</v>
      </c>
      <c r="B14" s="37"/>
      <c r="C14" s="43"/>
      <c r="D14" s="26"/>
      <c r="E14" s="48">
        <f t="shared" ref="E14:Q14" si="1">E15+E18+E17+E16+E19</f>
        <v>160154.46281</v>
      </c>
      <c r="F14" s="48">
        <f t="shared" si="1"/>
        <v>4352.3352299999997</v>
      </c>
      <c r="G14" s="48">
        <f t="shared" si="1"/>
        <v>4856.2283100000004</v>
      </c>
      <c r="H14" s="48">
        <f t="shared" si="1"/>
        <v>708.64499999999998</v>
      </c>
      <c r="I14" s="48">
        <f t="shared" si="1"/>
        <v>1229.3238199999998</v>
      </c>
      <c r="J14" s="48">
        <f t="shared" si="1"/>
        <v>223011.55889000001</v>
      </c>
      <c r="K14" s="48">
        <f t="shared" si="1"/>
        <v>3505.2575999999999</v>
      </c>
      <c r="L14" s="48">
        <f t="shared" si="1"/>
        <v>76417.784729999985</v>
      </c>
      <c r="M14" s="48">
        <f t="shared" si="1"/>
        <v>170494.24635</v>
      </c>
      <c r="N14" s="48">
        <f t="shared" si="1"/>
        <v>74876.183139999994</v>
      </c>
      <c r="O14" s="48">
        <f t="shared" si="1"/>
        <v>8248.7959999999985</v>
      </c>
      <c r="P14" s="48">
        <f t="shared" si="1"/>
        <v>11612.56155</v>
      </c>
      <c r="Q14" s="48">
        <f t="shared" si="1"/>
        <v>0</v>
      </c>
      <c r="R14" s="37" t="s">
        <v>94</v>
      </c>
      <c r="S14" s="44"/>
    </row>
    <row r="15" spans="1:22" s="9" customFormat="1" ht="21" customHeight="1">
      <c r="A15" s="38" t="s">
        <v>95</v>
      </c>
      <c r="C15" s="43"/>
      <c r="D15" s="26"/>
      <c r="E15" s="49">
        <v>84790.275420000005</v>
      </c>
      <c r="F15" s="49">
        <v>2581.6099300000001</v>
      </c>
      <c r="G15" s="49">
        <v>3070.9903799999997</v>
      </c>
      <c r="H15" s="49">
        <v>708.64499999999998</v>
      </c>
      <c r="I15" s="49">
        <v>656.37456000000009</v>
      </c>
      <c r="J15" s="49">
        <v>141822.20000000001</v>
      </c>
      <c r="K15" s="50">
        <v>0</v>
      </c>
      <c r="L15" s="49">
        <v>35850.724929999997</v>
      </c>
      <c r="M15" s="49">
        <v>119103.89426999999</v>
      </c>
      <c r="N15" s="49">
        <v>40842.008450000001</v>
      </c>
      <c r="O15" s="49">
        <v>2101.5239999999999</v>
      </c>
      <c r="P15" s="49">
        <v>8820</v>
      </c>
      <c r="Q15" s="50">
        <v>0</v>
      </c>
      <c r="R15" s="45" t="s">
        <v>96</v>
      </c>
      <c r="S15" s="44"/>
    </row>
    <row r="16" spans="1:22" s="53" customFormat="1" ht="21" customHeight="1">
      <c r="A16" s="52" t="s">
        <v>101</v>
      </c>
      <c r="C16" s="57"/>
      <c r="D16" s="58"/>
      <c r="E16" s="55">
        <v>18484.23545</v>
      </c>
      <c r="F16" s="55">
        <v>869.13619999999992</v>
      </c>
      <c r="G16" s="55">
        <v>327.87178999999998</v>
      </c>
      <c r="H16" s="56">
        <v>0</v>
      </c>
      <c r="I16" s="55">
        <v>305.23634999999996</v>
      </c>
      <c r="J16" s="55">
        <v>25798.584699999999</v>
      </c>
      <c r="K16" s="56">
        <v>715.25760000000002</v>
      </c>
      <c r="L16" s="55">
        <v>8696.5338699999993</v>
      </c>
      <c r="M16" s="55">
        <v>16630.413649999999</v>
      </c>
      <c r="N16" s="55">
        <v>12767.690919999999</v>
      </c>
      <c r="O16" s="55">
        <v>144.19999999999999</v>
      </c>
      <c r="P16" s="55">
        <v>745.28134999999997</v>
      </c>
      <c r="Q16" s="56">
        <v>0</v>
      </c>
      <c r="R16" s="59" t="s">
        <v>102</v>
      </c>
      <c r="S16" s="60"/>
    </row>
    <row r="17" spans="1:19" s="9" customFormat="1" ht="21" customHeight="1">
      <c r="A17" s="38" t="s">
        <v>99</v>
      </c>
      <c r="C17" s="43"/>
      <c r="D17" s="26"/>
      <c r="E17" s="49">
        <v>23471.304219999998</v>
      </c>
      <c r="F17" s="49">
        <v>384.72770000000003</v>
      </c>
      <c r="G17" s="49">
        <v>564.62731999999994</v>
      </c>
      <c r="H17" s="50">
        <v>0</v>
      </c>
      <c r="I17" s="49">
        <v>194.36690999999999</v>
      </c>
      <c r="J17" s="49">
        <v>17978.819729999999</v>
      </c>
      <c r="K17" s="49">
        <v>0</v>
      </c>
      <c r="L17" s="49">
        <v>13245.53644</v>
      </c>
      <c r="M17" s="49">
        <v>9940.2838499999998</v>
      </c>
      <c r="N17" s="49">
        <v>10014.012070000001</v>
      </c>
      <c r="O17" s="49">
        <v>2837.4879999999998</v>
      </c>
      <c r="P17" s="49">
        <v>500.66235</v>
      </c>
      <c r="Q17" s="50">
        <v>0</v>
      </c>
      <c r="R17" s="45" t="s">
        <v>100</v>
      </c>
      <c r="S17" s="44"/>
    </row>
    <row r="18" spans="1:19" s="9" customFormat="1" ht="21" customHeight="1">
      <c r="A18" s="38" t="s">
        <v>97</v>
      </c>
      <c r="C18" s="43"/>
      <c r="D18" s="26"/>
      <c r="E18" s="49">
        <v>18375.523000000001</v>
      </c>
      <c r="F18" s="49">
        <v>267.02509999999995</v>
      </c>
      <c r="G18" s="49">
        <v>482.45168000000001</v>
      </c>
      <c r="H18" s="50">
        <v>0</v>
      </c>
      <c r="I18" s="49">
        <v>71.975999999999999</v>
      </c>
      <c r="J18" s="49">
        <v>16303.75164</v>
      </c>
      <c r="K18" s="49">
        <v>2790</v>
      </c>
      <c r="L18" s="49">
        <v>7933.0428499999998</v>
      </c>
      <c r="M18" s="49">
        <v>12965.807359999999</v>
      </c>
      <c r="N18" s="49">
        <v>6524.7288399999998</v>
      </c>
      <c r="O18" s="49">
        <v>2981.93</v>
      </c>
      <c r="P18" s="49">
        <v>1222.0355</v>
      </c>
      <c r="Q18" s="50">
        <v>0</v>
      </c>
      <c r="R18" s="45" t="s">
        <v>98</v>
      </c>
      <c r="S18" s="44"/>
    </row>
    <row r="19" spans="1:19" s="9" customFormat="1" ht="21" customHeight="1">
      <c r="A19" s="46" t="s">
        <v>103</v>
      </c>
      <c r="C19" s="43"/>
      <c r="D19" s="26"/>
      <c r="E19" s="49">
        <v>15033.12472</v>
      </c>
      <c r="F19" s="49">
        <v>249.83629999999999</v>
      </c>
      <c r="G19" s="49">
        <v>410.28714000000002</v>
      </c>
      <c r="H19" s="50">
        <v>0</v>
      </c>
      <c r="I19" s="49">
        <v>1.37</v>
      </c>
      <c r="J19" s="49">
        <v>21108.202819999999</v>
      </c>
      <c r="K19" s="49">
        <v>0</v>
      </c>
      <c r="L19" s="49">
        <v>10691.94664</v>
      </c>
      <c r="M19" s="49">
        <v>11853.847220000001</v>
      </c>
      <c r="N19" s="49">
        <v>4727.7428600000003</v>
      </c>
      <c r="O19" s="49">
        <v>183.654</v>
      </c>
      <c r="P19" s="49">
        <v>324.58234999999996</v>
      </c>
      <c r="Q19" s="50">
        <v>0</v>
      </c>
      <c r="R19" s="45" t="s">
        <v>104</v>
      </c>
      <c r="S19" s="44"/>
    </row>
    <row r="20" spans="1:19" s="9" customFormat="1" ht="21" customHeight="1">
      <c r="A20" s="37" t="s">
        <v>43</v>
      </c>
      <c r="B20" s="37"/>
      <c r="C20" s="43"/>
      <c r="D20" s="26"/>
      <c r="E20" s="48">
        <f>E21+E22</f>
        <v>33017.562850000002</v>
      </c>
      <c r="F20" s="48">
        <f t="shared" ref="F20:Q20" si="2">F21+F22</f>
        <v>172.30164000000002</v>
      </c>
      <c r="G20" s="48">
        <f t="shared" si="2"/>
        <v>1057.1199000000001</v>
      </c>
      <c r="H20" s="48">
        <f t="shared" si="2"/>
        <v>0</v>
      </c>
      <c r="I20" s="48">
        <f t="shared" si="2"/>
        <v>56.443519999999999</v>
      </c>
      <c r="J20" s="48">
        <f t="shared" si="2"/>
        <v>45885.622190000002</v>
      </c>
      <c r="K20" s="48">
        <f t="shared" si="2"/>
        <v>0</v>
      </c>
      <c r="L20" s="48">
        <f t="shared" si="2"/>
        <v>15475.190490000001</v>
      </c>
      <c r="M20" s="48">
        <f t="shared" si="2"/>
        <v>20083.234799999998</v>
      </c>
      <c r="N20" s="48">
        <f t="shared" si="2"/>
        <v>13156.782740000001</v>
      </c>
      <c r="O20" s="48">
        <f t="shared" si="2"/>
        <v>1784.7665500000001</v>
      </c>
      <c r="P20" s="48">
        <f t="shared" si="2"/>
        <v>1210.8200000000002</v>
      </c>
      <c r="Q20" s="48">
        <f t="shared" si="2"/>
        <v>0</v>
      </c>
      <c r="R20" s="37" t="s">
        <v>105</v>
      </c>
      <c r="S20" s="44"/>
    </row>
    <row r="21" spans="1:19" s="9" customFormat="1" ht="21" customHeight="1">
      <c r="A21" s="41" t="s">
        <v>106</v>
      </c>
      <c r="B21" s="38"/>
      <c r="C21" s="43"/>
      <c r="D21" s="26"/>
      <c r="E21" s="49">
        <v>18945.559819999999</v>
      </c>
      <c r="F21" s="49">
        <v>113.09710000000001</v>
      </c>
      <c r="G21" s="49">
        <v>849.09756000000004</v>
      </c>
      <c r="H21" s="50">
        <v>0</v>
      </c>
      <c r="I21" s="50">
        <v>1.5489999999999999</v>
      </c>
      <c r="J21" s="49">
        <v>18589.4745</v>
      </c>
      <c r="K21" s="50">
        <v>0</v>
      </c>
      <c r="L21" s="49">
        <v>7203.3235800000002</v>
      </c>
      <c r="M21" s="49">
        <v>9408.0547999999999</v>
      </c>
      <c r="N21" s="49">
        <v>8000.0397499999999</v>
      </c>
      <c r="O21" s="49">
        <v>213.99979999999999</v>
      </c>
      <c r="P21" s="49">
        <v>671.32</v>
      </c>
      <c r="Q21" s="50">
        <v>0</v>
      </c>
      <c r="R21" s="38" t="s">
        <v>107</v>
      </c>
      <c r="S21" s="44"/>
    </row>
    <row r="22" spans="1:19" s="9" customFormat="1" ht="21" customHeight="1">
      <c r="A22" s="41" t="s">
        <v>108</v>
      </c>
      <c r="B22" s="38"/>
      <c r="C22" s="43"/>
      <c r="D22" s="26"/>
      <c r="E22" s="49">
        <v>14072.00303</v>
      </c>
      <c r="F22" s="49">
        <v>59.204540000000001</v>
      </c>
      <c r="G22" s="49">
        <v>208.02233999999999</v>
      </c>
      <c r="H22" s="50">
        <v>0</v>
      </c>
      <c r="I22" s="49">
        <v>54.89452</v>
      </c>
      <c r="J22" s="49">
        <v>27296.147690000002</v>
      </c>
      <c r="K22" s="49">
        <v>0</v>
      </c>
      <c r="L22" s="49">
        <v>8271.8669100000006</v>
      </c>
      <c r="M22" s="49">
        <v>10675.18</v>
      </c>
      <c r="N22" s="49">
        <v>5156.7429900000006</v>
      </c>
      <c r="O22" s="49">
        <v>1570.76675</v>
      </c>
      <c r="P22" s="49">
        <v>539.5</v>
      </c>
      <c r="Q22" s="50">
        <v>0</v>
      </c>
      <c r="R22" s="38" t="s">
        <v>109</v>
      </c>
      <c r="S22" s="44"/>
    </row>
    <row r="23" spans="1:19" s="9" customFormat="1" ht="21" customHeight="1">
      <c r="A23" s="37" t="s">
        <v>44</v>
      </c>
      <c r="B23" s="37"/>
      <c r="C23" s="43"/>
      <c r="D23" s="26"/>
      <c r="E23" s="48">
        <f>E24+E25</f>
        <v>60637.834230000008</v>
      </c>
      <c r="F23" s="48">
        <f t="shared" ref="F23:Q23" si="3">F24+F25</f>
        <v>420.28194999999999</v>
      </c>
      <c r="G23" s="48">
        <f t="shared" si="3"/>
        <v>595.27118000000007</v>
      </c>
      <c r="H23" s="48">
        <f t="shared" si="3"/>
        <v>0</v>
      </c>
      <c r="I23" s="48">
        <f t="shared" si="3"/>
        <v>276.84133000000003</v>
      </c>
      <c r="J23" s="48">
        <f t="shared" si="3"/>
        <v>28365.914539999998</v>
      </c>
      <c r="K23" s="48">
        <f t="shared" si="3"/>
        <v>61514.997889999999</v>
      </c>
      <c r="L23" s="48">
        <f t="shared" si="3"/>
        <v>42141.527600000001</v>
      </c>
      <c r="M23" s="48">
        <f t="shared" si="3"/>
        <v>40140.35383</v>
      </c>
      <c r="N23" s="48">
        <f t="shared" si="3"/>
        <v>33466.111920000003</v>
      </c>
      <c r="O23" s="48">
        <f t="shared" si="3"/>
        <v>8395.9950000000008</v>
      </c>
      <c r="P23" s="48">
        <f t="shared" si="3"/>
        <v>4290.82</v>
      </c>
      <c r="Q23" s="48">
        <f t="shared" si="3"/>
        <v>0</v>
      </c>
      <c r="R23" s="37" t="s">
        <v>110</v>
      </c>
      <c r="S23" s="44"/>
    </row>
    <row r="24" spans="1:19" s="9" customFormat="1" ht="21" customHeight="1">
      <c r="A24" s="41" t="s">
        <v>111</v>
      </c>
      <c r="B24" s="47"/>
      <c r="C24" s="43"/>
      <c r="D24" s="26"/>
      <c r="E24" s="49">
        <v>39010.924040000005</v>
      </c>
      <c r="F24" s="49">
        <v>340.62295</v>
      </c>
      <c r="G24" s="49">
        <v>432.78308000000004</v>
      </c>
      <c r="H24" s="50">
        <v>0</v>
      </c>
      <c r="I24" s="49">
        <v>115.89977</v>
      </c>
      <c r="J24" s="49">
        <v>0</v>
      </c>
      <c r="K24" s="50">
        <v>61514.997889999999</v>
      </c>
      <c r="L24" s="49">
        <v>25137.057780000003</v>
      </c>
      <c r="M24" s="49">
        <v>26981.091949999998</v>
      </c>
      <c r="N24" s="49">
        <v>26626.832280000002</v>
      </c>
      <c r="O24" s="49">
        <v>5809.8050000000003</v>
      </c>
      <c r="P24" s="49">
        <v>2075.4</v>
      </c>
      <c r="Q24" s="50">
        <v>0</v>
      </c>
      <c r="R24" s="38" t="s">
        <v>112</v>
      </c>
      <c r="S24" s="44"/>
    </row>
    <row r="25" spans="1:19" s="9" customFormat="1" ht="21" customHeight="1">
      <c r="A25" s="38" t="s">
        <v>113</v>
      </c>
      <c r="B25" s="38"/>
      <c r="C25" s="43"/>
      <c r="D25" s="26"/>
      <c r="E25" s="49">
        <v>21626.910189999999</v>
      </c>
      <c r="F25" s="49">
        <v>79.659000000000006</v>
      </c>
      <c r="G25" s="49">
        <v>162.4881</v>
      </c>
      <c r="H25" s="50">
        <v>0</v>
      </c>
      <c r="I25" s="49">
        <v>160.94156000000001</v>
      </c>
      <c r="J25" s="49">
        <v>28365.914539999998</v>
      </c>
      <c r="K25" s="50">
        <v>0</v>
      </c>
      <c r="L25" s="49">
        <v>17004.469820000002</v>
      </c>
      <c r="M25" s="49">
        <v>13159.26188</v>
      </c>
      <c r="N25" s="49">
        <v>6839.2796399999997</v>
      </c>
      <c r="O25" s="49">
        <v>2586.19</v>
      </c>
      <c r="P25" s="49">
        <v>2215.42</v>
      </c>
      <c r="Q25" s="50">
        <v>0</v>
      </c>
      <c r="R25" s="42" t="s">
        <v>114</v>
      </c>
      <c r="S25" s="44"/>
    </row>
    <row r="26" spans="1:19" s="9" customFormat="1" ht="21" customHeight="1">
      <c r="A26" s="37" t="s">
        <v>45</v>
      </c>
      <c r="B26" s="37"/>
      <c r="C26" s="43"/>
      <c r="D26" s="26"/>
      <c r="E26" s="48">
        <f>E27+E28</f>
        <v>123169.38563999999</v>
      </c>
      <c r="F26" s="48">
        <f t="shared" ref="F26:Q26" si="4">F27+F28</f>
        <v>2193.5597200000002</v>
      </c>
      <c r="G26" s="48">
        <f t="shared" si="4"/>
        <v>4493.5743899999998</v>
      </c>
      <c r="H26" s="48">
        <f t="shared" si="4"/>
        <v>3040.5194200000001</v>
      </c>
      <c r="I26" s="48">
        <f t="shared" si="4"/>
        <v>219.28029000000001</v>
      </c>
      <c r="J26" s="48">
        <f t="shared" si="4"/>
        <v>160969.68020999999</v>
      </c>
      <c r="K26" s="48">
        <f t="shared" si="4"/>
        <v>269.64</v>
      </c>
      <c r="L26" s="48">
        <f t="shared" si="4"/>
        <v>77717.720190000007</v>
      </c>
      <c r="M26" s="48">
        <f t="shared" si="4"/>
        <v>112970.40686</v>
      </c>
      <c r="N26" s="48">
        <f t="shared" si="4"/>
        <v>35746.758849999998</v>
      </c>
      <c r="O26" s="48">
        <f t="shared" si="4"/>
        <v>4144.6364999999996</v>
      </c>
      <c r="P26" s="48">
        <f t="shared" si="4"/>
        <v>884.7</v>
      </c>
      <c r="Q26" s="48">
        <f t="shared" si="4"/>
        <v>0</v>
      </c>
      <c r="R26" s="37" t="s">
        <v>115</v>
      </c>
      <c r="S26" s="44"/>
    </row>
    <row r="27" spans="1:19" s="9" customFormat="1" ht="21" customHeight="1">
      <c r="A27" s="38" t="s">
        <v>116</v>
      </c>
      <c r="B27" s="38"/>
      <c r="C27" s="43"/>
      <c r="D27" s="26"/>
      <c r="E27" s="49">
        <v>103079.66364</v>
      </c>
      <c r="F27" s="49">
        <v>2028.36672</v>
      </c>
      <c r="G27" s="49">
        <v>4315.8959599999998</v>
      </c>
      <c r="H27" s="49">
        <v>3040.5194200000001</v>
      </c>
      <c r="I27" s="49">
        <v>184.51029</v>
      </c>
      <c r="J27" s="49">
        <v>128616.99460999999</v>
      </c>
      <c r="K27" s="49">
        <v>269.64</v>
      </c>
      <c r="L27" s="49">
        <v>63549.914520000006</v>
      </c>
      <c r="M27" s="49">
        <v>101802.94086</v>
      </c>
      <c r="N27" s="49">
        <v>28023.716420000001</v>
      </c>
      <c r="O27" s="49">
        <v>1941.7265</v>
      </c>
      <c r="P27" s="49">
        <v>300</v>
      </c>
      <c r="Q27" s="50">
        <v>0</v>
      </c>
      <c r="R27" s="38" t="s">
        <v>117</v>
      </c>
      <c r="S27" s="44"/>
    </row>
    <row r="28" spans="1:19" s="9" customFormat="1" ht="21" customHeight="1">
      <c r="A28" s="38" t="s">
        <v>118</v>
      </c>
      <c r="B28" s="38"/>
      <c r="C28" s="43"/>
      <c r="D28" s="26"/>
      <c r="E28" s="49">
        <v>20089.722000000002</v>
      </c>
      <c r="F28" s="49">
        <v>165.19300000000001</v>
      </c>
      <c r="G28" s="49">
        <v>177.67842999999999</v>
      </c>
      <c r="H28" s="50">
        <v>0</v>
      </c>
      <c r="I28" s="49">
        <v>34.770000000000003</v>
      </c>
      <c r="J28" s="49">
        <v>32352.685600000001</v>
      </c>
      <c r="K28" s="49">
        <v>0</v>
      </c>
      <c r="L28" s="49">
        <v>14167.80567</v>
      </c>
      <c r="M28" s="49">
        <v>11167.466</v>
      </c>
      <c r="N28" s="49">
        <v>7723.0424299999995</v>
      </c>
      <c r="O28" s="49">
        <v>2202.91</v>
      </c>
      <c r="P28" s="49">
        <v>584.70000000000005</v>
      </c>
      <c r="Q28" s="50">
        <v>0</v>
      </c>
      <c r="R28" s="38" t="s">
        <v>119</v>
      </c>
      <c r="S28" s="44"/>
    </row>
    <row r="29" spans="1:19" s="15" customFormat="1" ht="3" customHeight="1">
      <c r="D29" s="16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</row>
    <row r="30" spans="1:19" s="15" customFormat="1" ht="3" customHeight="1"/>
    <row r="31" spans="1:19" s="10" customFormat="1"/>
    <row r="32" spans="1:19" s="10" customFormat="1"/>
    <row r="33" spans="1:22" s="1" customFormat="1">
      <c r="B33" s="2" t="s">
        <v>2</v>
      </c>
      <c r="C33" s="3">
        <v>19.2</v>
      </c>
      <c r="D33" s="2" t="s">
        <v>122</v>
      </c>
    </row>
    <row r="34" spans="1:22" s="34" customFormat="1">
      <c r="B34" s="1" t="s">
        <v>24</v>
      </c>
      <c r="C34" s="3">
        <v>19.2</v>
      </c>
      <c r="D34" s="2" t="s">
        <v>123</v>
      </c>
    </row>
    <row r="35" spans="1:22" s="34" customFormat="1">
      <c r="B35" s="1"/>
      <c r="C35" s="3"/>
      <c r="D35" s="2"/>
      <c r="S35" s="6" t="s">
        <v>41</v>
      </c>
    </row>
    <row r="36" spans="1:22" ht="6" customHeight="1"/>
    <row r="37" spans="1:22" s="11" customFormat="1" ht="21" customHeight="1">
      <c r="A37" s="87" t="s">
        <v>12</v>
      </c>
      <c r="B37" s="87"/>
      <c r="C37" s="87"/>
      <c r="D37" s="88"/>
      <c r="E37" s="67" t="s">
        <v>13</v>
      </c>
      <c r="F37" s="68"/>
      <c r="G37" s="68"/>
      <c r="H37" s="68"/>
      <c r="I37" s="68"/>
      <c r="J37" s="68"/>
      <c r="K37" s="69"/>
      <c r="L37" s="70" t="s">
        <v>14</v>
      </c>
      <c r="M37" s="71"/>
      <c r="N37" s="71"/>
      <c r="O37" s="71"/>
      <c r="P37" s="71"/>
      <c r="Q37" s="71"/>
      <c r="R37" s="72" t="s">
        <v>23</v>
      </c>
      <c r="S37" s="73"/>
    </row>
    <row r="38" spans="1:22" s="11" customFormat="1" ht="21" customHeight="1">
      <c r="A38" s="89"/>
      <c r="B38" s="89"/>
      <c r="C38" s="89"/>
      <c r="D38" s="90"/>
      <c r="E38" s="78" t="s">
        <v>7</v>
      </c>
      <c r="F38" s="79"/>
      <c r="G38" s="79"/>
      <c r="H38" s="79"/>
      <c r="I38" s="79"/>
      <c r="J38" s="79"/>
      <c r="K38" s="80"/>
      <c r="L38" s="81" t="s">
        <v>15</v>
      </c>
      <c r="M38" s="82"/>
      <c r="N38" s="82"/>
      <c r="O38" s="82"/>
      <c r="P38" s="82"/>
      <c r="Q38" s="82"/>
      <c r="R38" s="74"/>
      <c r="S38" s="91"/>
    </row>
    <row r="39" spans="1:22" s="11" customFormat="1" ht="21" customHeight="1">
      <c r="A39" s="89"/>
      <c r="B39" s="89"/>
      <c r="C39" s="89"/>
      <c r="D39" s="90"/>
      <c r="E39" s="28"/>
      <c r="F39" s="28" t="s">
        <v>18</v>
      </c>
      <c r="G39" s="28"/>
      <c r="H39" s="28"/>
      <c r="I39" s="28"/>
      <c r="K39" s="29"/>
      <c r="L39" s="30"/>
      <c r="M39" s="30"/>
      <c r="N39" s="30"/>
      <c r="O39" s="30"/>
      <c r="P39" s="30"/>
      <c r="Q39" s="30"/>
      <c r="R39" s="74"/>
      <c r="S39" s="91"/>
      <c r="V39" s="21"/>
    </row>
    <row r="40" spans="1:22" s="11" customFormat="1" ht="21" customHeight="1">
      <c r="A40" s="89"/>
      <c r="B40" s="89"/>
      <c r="C40" s="89"/>
      <c r="D40" s="90"/>
      <c r="E40" s="28" t="s">
        <v>4</v>
      </c>
      <c r="F40" s="28" t="s">
        <v>29</v>
      </c>
      <c r="G40" s="28"/>
      <c r="H40" s="22" t="s">
        <v>6</v>
      </c>
      <c r="I40" s="28"/>
      <c r="J40" s="30"/>
      <c r="K40" s="28"/>
      <c r="L40" s="30"/>
      <c r="M40" s="30"/>
      <c r="N40" s="30"/>
      <c r="O40" s="30"/>
      <c r="P40" s="30"/>
      <c r="Q40" s="30"/>
      <c r="R40" s="74"/>
      <c r="S40" s="91"/>
      <c r="V40" s="21"/>
    </row>
    <row r="41" spans="1:22" s="11" customFormat="1" ht="21" customHeight="1">
      <c r="A41" s="89"/>
      <c r="B41" s="89"/>
      <c r="C41" s="89"/>
      <c r="D41" s="90"/>
      <c r="E41" s="22" t="s">
        <v>17</v>
      </c>
      <c r="F41" s="28" t="s">
        <v>30</v>
      </c>
      <c r="G41" s="28"/>
      <c r="H41" s="35" t="s">
        <v>31</v>
      </c>
      <c r="I41" s="28"/>
      <c r="J41" s="30"/>
      <c r="K41" s="28"/>
      <c r="L41" s="30" t="s">
        <v>21</v>
      </c>
      <c r="M41" s="30"/>
      <c r="N41" s="30"/>
      <c r="O41" s="30"/>
      <c r="P41" s="30"/>
      <c r="Q41" s="30"/>
      <c r="R41" s="74"/>
      <c r="S41" s="91"/>
      <c r="V41" s="21"/>
    </row>
    <row r="42" spans="1:22" s="11" customFormat="1" ht="21" customHeight="1">
      <c r="A42" s="89"/>
      <c r="B42" s="89"/>
      <c r="C42" s="89"/>
      <c r="D42" s="90"/>
      <c r="E42" s="22" t="s">
        <v>20</v>
      </c>
      <c r="F42" s="35" t="s">
        <v>39</v>
      </c>
      <c r="G42" s="28" t="s">
        <v>5</v>
      </c>
      <c r="H42" s="35" t="s">
        <v>40</v>
      </c>
      <c r="I42" s="28" t="s">
        <v>19</v>
      </c>
      <c r="J42" s="30" t="s">
        <v>10</v>
      </c>
      <c r="K42" s="28" t="s">
        <v>3</v>
      </c>
      <c r="L42" s="23" t="s">
        <v>16</v>
      </c>
      <c r="M42" s="30" t="s">
        <v>25</v>
      </c>
      <c r="N42" s="30" t="s">
        <v>26</v>
      </c>
      <c r="O42" s="30" t="s">
        <v>27</v>
      </c>
      <c r="P42" s="30" t="s">
        <v>28</v>
      </c>
      <c r="Q42" s="30" t="s">
        <v>32</v>
      </c>
      <c r="R42" s="74"/>
      <c r="S42" s="91"/>
      <c r="V42" s="21"/>
    </row>
    <row r="43" spans="1:22" s="11" customFormat="1" ht="21" customHeight="1">
      <c r="A43" s="79"/>
      <c r="B43" s="79"/>
      <c r="C43" s="79"/>
      <c r="D43" s="80"/>
      <c r="E43" s="24" t="s">
        <v>20</v>
      </c>
      <c r="F43" s="24" t="s">
        <v>38</v>
      </c>
      <c r="G43" s="24" t="s">
        <v>8</v>
      </c>
      <c r="H43" s="24" t="s">
        <v>37</v>
      </c>
      <c r="I43" s="24" t="s">
        <v>9</v>
      </c>
      <c r="J43" s="25" t="s">
        <v>11</v>
      </c>
      <c r="K43" s="24" t="s">
        <v>1</v>
      </c>
      <c r="L43" s="25" t="s">
        <v>36</v>
      </c>
      <c r="M43" s="25" t="s">
        <v>33</v>
      </c>
      <c r="N43" s="25" t="s">
        <v>34</v>
      </c>
      <c r="O43" s="25" t="s">
        <v>35</v>
      </c>
      <c r="P43" s="25" t="s">
        <v>11</v>
      </c>
      <c r="Q43" s="24" t="s">
        <v>1</v>
      </c>
      <c r="R43" s="76"/>
      <c r="S43" s="77"/>
      <c r="V43" s="21"/>
    </row>
    <row r="44" spans="1:22" s="11" customFormat="1" ht="3" customHeight="1">
      <c r="A44" s="36"/>
      <c r="B44" s="36"/>
      <c r="C44" s="36"/>
      <c r="D44" s="33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S44" s="36"/>
    </row>
    <row r="45" spans="1:22" s="9" customFormat="1" ht="21" customHeight="1">
      <c r="A45" s="37" t="s">
        <v>46</v>
      </c>
      <c r="D45" s="27"/>
      <c r="E45" s="48">
        <f t="shared" ref="E45:Q45" si="5">E46+E49+E48+E47+E50</f>
        <v>126346.77179</v>
      </c>
      <c r="F45" s="48">
        <f t="shared" si="5"/>
        <v>3843.875</v>
      </c>
      <c r="G45" s="48">
        <f t="shared" si="5"/>
        <v>3473.8441500000004</v>
      </c>
      <c r="H45" s="48">
        <f t="shared" si="5"/>
        <v>2414.7671800000003</v>
      </c>
      <c r="I45" s="48">
        <f t="shared" si="5"/>
        <v>449.88755000000003</v>
      </c>
      <c r="J45" s="48">
        <f t="shared" si="5"/>
        <v>189202.47811999999</v>
      </c>
      <c r="K45" s="48">
        <f t="shared" si="5"/>
        <v>47039.554610000007</v>
      </c>
      <c r="L45" s="48">
        <f t="shared" si="5"/>
        <v>67478.892339999991</v>
      </c>
      <c r="M45" s="48">
        <f t="shared" si="5"/>
        <v>115600.76787</v>
      </c>
      <c r="N45" s="48">
        <f t="shared" si="5"/>
        <v>63494.794320000001</v>
      </c>
      <c r="O45" s="48">
        <f t="shared" si="5"/>
        <v>20044.302930000002</v>
      </c>
      <c r="P45" s="48">
        <f t="shared" si="5"/>
        <v>10644.263089999999</v>
      </c>
      <c r="Q45" s="48">
        <f t="shared" si="5"/>
        <v>0</v>
      </c>
      <c r="R45" s="37" t="s">
        <v>51</v>
      </c>
    </row>
    <row r="46" spans="1:22" s="9" customFormat="1" ht="21" customHeight="1">
      <c r="A46" s="38" t="s">
        <v>52</v>
      </c>
      <c r="D46" s="27"/>
      <c r="E46" s="49">
        <v>56572.387069999997</v>
      </c>
      <c r="F46" s="49">
        <v>3262.7276000000002</v>
      </c>
      <c r="G46" s="49">
        <v>2523.95102</v>
      </c>
      <c r="H46" s="49">
        <v>2414.7671800000003</v>
      </c>
      <c r="I46" s="49">
        <v>79.952749999999995</v>
      </c>
      <c r="J46" s="49">
        <v>90938.6</v>
      </c>
      <c r="K46" s="50">
        <v>27971.227999999999</v>
      </c>
      <c r="L46" s="49">
        <v>18144.8845</v>
      </c>
      <c r="M46" s="49">
        <v>71291.504099999991</v>
      </c>
      <c r="N46" s="49">
        <v>29808.789929999999</v>
      </c>
      <c r="O46" s="49">
        <v>1377.22</v>
      </c>
      <c r="P46" s="49">
        <v>7032.32</v>
      </c>
      <c r="Q46" s="49">
        <v>0</v>
      </c>
      <c r="R46" s="38" t="s">
        <v>53</v>
      </c>
    </row>
    <row r="47" spans="1:22" s="9" customFormat="1" ht="21" customHeight="1">
      <c r="A47" s="38" t="s">
        <v>58</v>
      </c>
      <c r="D47" s="27"/>
      <c r="E47" s="49">
        <v>18957.127670000002</v>
      </c>
      <c r="F47" s="49">
        <v>211.19649999999999</v>
      </c>
      <c r="G47" s="49">
        <v>159.26103000000001</v>
      </c>
      <c r="H47" s="50">
        <v>0</v>
      </c>
      <c r="I47" s="49">
        <v>261.37225000000001</v>
      </c>
      <c r="J47" s="49">
        <v>30020.949199999999</v>
      </c>
      <c r="K47" s="50">
        <v>13216.325359999999</v>
      </c>
      <c r="L47" s="49">
        <v>14551.145189999999</v>
      </c>
      <c r="M47" s="49">
        <v>12237.076999999999</v>
      </c>
      <c r="N47" s="49">
        <v>11887.83</v>
      </c>
      <c r="O47" s="49">
        <v>8298.0336800000005</v>
      </c>
      <c r="P47" s="49">
        <v>939.36973</v>
      </c>
      <c r="Q47" s="50">
        <v>0</v>
      </c>
      <c r="R47" s="38" t="s">
        <v>59</v>
      </c>
    </row>
    <row r="48" spans="1:22" s="9" customFormat="1" ht="21" customHeight="1">
      <c r="A48" s="38" t="s">
        <v>56</v>
      </c>
      <c r="D48" s="27"/>
      <c r="E48" s="49">
        <v>15619.99026</v>
      </c>
      <c r="F48" s="49">
        <v>109.6661</v>
      </c>
      <c r="G48" s="49">
        <v>239.05101000000002</v>
      </c>
      <c r="H48" s="49">
        <v>0</v>
      </c>
      <c r="I48" s="50">
        <v>0</v>
      </c>
      <c r="J48" s="49">
        <v>12515.355720000001</v>
      </c>
      <c r="K48" s="50">
        <v>18.312000000000001</v>
      </c>
      <c r="L48" s="49">
        <v>5596.6464299999998</v>
      </c>
      <c r="M48" s="49">
        <v>11309.82777</v>
      </c>
      <c r="N48" s="49">
        <v>3828.4431300000001</v>
      </c>
      <c r="O48" s="49">
        <v>3423.32</v>
      </c>
      <c r="P48" s="49">
        <v>864.93111999999996</v>
      </c>
      <c r="Q48" s="50">
        <v>0</v>
      </c>
      <c r="R48" s="38" t="s">
        <v>57</v>
      </c>
    </row>
    <row r="49" spans="1:19" s="9" customFormat="1" ht="21" customHeight="1">
      <c r="A49" s="38" t="s">
        <v>54</v>
      </c>
      <c r="D49" s="27"/>
      <c r="E49" s="51">
        <v>14549.704039999999</v>
      </c>
      <c r="F49" s="49">
        <v>42.878999999999998</v>
      </c>
      <c r="G49" s="49">
        <v>399.56482</v>
      </c>
      <c r="H49" s="49">
        <v>0</v>
      </c>
      <c r="I49" s="49">
        <v>104.75455000000001</v>
      </c>
      <c r="J49" s="49">
        <v>13888.66006</v>
      </c>
      <c r="K49" s="50">
        <v>1859.8892499999999</v>
      </c>
      <c r="L49" s="49">
        <v>4957.058</v>
      </c>
      <c r="M49" s="49">
        <v>10494.966</v>
      </c>
      <c r="N49" s="49">
        <v>7313.6094000000003</v>
      </c>
      <c r="O49" s="49">
        <v>862.28925000000004</v>
      </c>
      <c r="P49" s="49">
        <v>656.11112000000003</v>
      </c>
      <c r="Q49" s="49">
        <v>0</v>
      </c>
      <c r="R49" s="38" t="s">
        <v>55</v>
      </c>
    </row>
    <row r="50" spans="1:19" s="9" customFormat="1" ht="21" customHeight="1">
      <c r="A50" s="38" t="s">
        <v>60</v>
      </c>
      <c r="D50" s="27"/>
      <c r="E50" s="49">
        <v>20647.562750000001</v>
      </c>
      <c r="F50" s="49">
        <v>217.4058</v>
      </c>
      <c r="G50" s="49">
        <v>152.01626999999999</v>
      </c>
      <c r="H50" s="50">
        <v>0</v>
      </c>
      <c r="I50" s="49">
        <v>3.8079999999999998</v>
      </c>
      <c r="J50" s="49">
        <v>41838.913140000004</v>
      </c>
      <c r="K50" s="50">
        <v>3973.8</v>
      </c>
      <c r="L50" s="49">
        <v>24229.158219999998</v>
      </c>
      <c r="M50" s="49">
        <v>10267.393</v>
      </c>
      <c r="N50" s="49">
        <v>10656.121859999999</v>
      </c>
      <c r="O50" s="49">
        <v>6083.44</v>
      </c>
      <c r="P50" s="49">
        <v>1151.5311200000001</v>
      </c>
      <c r="Q50" s="50">
        <v>0</v>
      </c>
      <c r="R50" s="38" t="s">
        <v>61</v>
      </c>
    </row>
    <row r="51" spans="1:19" s="9" customFormat="1" ht="21" customHeight="1">
      <c r="A51" s="37" t="s">
        <v>47</v>
      </c>
      <c r="D51" s="27"/>
      <c r="E51" s="48">
        <f t="shared" ref="E51:Q51" si="6">E53+E55+E54+E52</f>
        <v>60436.074529999998</v>
      </c>
      <c r="F51" s="48">
        <f t="shared" si="6"/>
        <v>1144.21713</v>
      </c>
      <c r="G51" s="48">
        <f t="shared" si="6"/>
        <v>1781.9793999999999</v>
      </c>
      <c r="H51" s="48">
        <f t="shared" si="6"/>
        <v>0</v>
      </c>
      <c r="I51" s="48">
        <f t="shared" si="6"/>
        <v>139.04705999999999</v>
      </c>
      <c r="J51" s="48">
        <f t="shared" si="6"/>
        <v>63325.695809999997</v>
      </c>
      <c r="K51" s="48">
        <f t="shared" si="6"/>
        <v>3128.6457999999998</v>
      </c>
      <c r="L51" s="48">
        <f t="shared" si="6"/>
        <v>30692.644579999996</v>
      </c>
      <c r="M51" s="48">
        <f t="shared" si="6"/>
        <v>34175.367289999995</v>
      </c>
      <c r="N51" s="48">
        <f t="shared" si="6"/>
        <v>30573.90352</v>
      </c>
      <c r="O51" s="48">
        <f t="shared" si="6"/>
        <v>3173.4268000000002</v>
      </c>
      <c r="P51" s="48">
        <f t="shared" si="6"/>
        <v>6465.4518799999996</v>
      </c>
      <c r="Q51" s="48">
        <f t="shared" si="6"/>
        <v>0</v>
      </c>
      <c r="R51" s="37" t="s">
        <v>62</v>
      </c>
    </row>
    <row r="52" spans="1:19" s="9" customFormat="1" ht="21" customHeight="1">
      <c r="A52" s="38" t="s">
        <v>69</v>
      </c>
      <c r="D52" s="27"/>
      <c r="E52" s="49">
        <v>13512.752079999998</v>
      </c>
      <c r="F52" s="49">
        <v>305.62347999999997</v>
      </c>
      <c r="G52" s="49">
        <v>82.92492</v>
      </c>
      <c r="H52" s="50">
        <v>0</v>
      </c>
      <c r="I52" s="49">
        <v>59.8504</v>
      </c>
      <c r="J52" s="49">
        <v>13916.72417</v>
      </c>
      <c r="K52" s="50">
        <v>0</v>
      </c>
      <c r="L52" s="49">
        <v>9482.5500399999983</v>
      </c>
      <c r="M52" s="49">
        <v>8325.0285100000001</v>
      </c>
      <c r="N52" s="49">
        <v>5739.9277899999997</v>
      </c>
      <c r="O52" s="49">
        <v>1988.5008</v>
      </c>
      <c r="P52" s="49">
        <v>1363.37436</v>
      </c>
      <c r="Q52" s="50">
        <v>0</v>
      </c>
      <c r="R52" s="38" t="s">
        <v>70</v>
      </c>
    </row>
    <row r="53" spans="1:19" s="9" customFormat="1" ht="21" customHeight="1">
      <c r="A53" s="38" t="s">
        <v>63</v>
      </c>
      <c r="D53" s="27"/>
      <c r="E53" s="49">
        <v>15714.239890000001</v>
      </c>
      <c r="F53" s="49">
        <v>157.59129999999999</v>
      </c>
      <c r="G53" s="49">
        <v>407.43544000000003</v>
      </c>
      <c r="H53" s="50">
        <v>0</v>
      </c>
      <c r="I53" s="49">
        <v>6.0659999999999999E-2</v>
      </c>
      <c r="J53" s="49">
        <v>13924.43685</v>
      </c>
      <c r="K53" s="50">
        <v>0</v>
      </c>
      <c r="L53" s="49">
        <v>4638.8910199999991</v>
      </c>
      <c r="M53" s="49">
        <v>8651.0953399999999</v>
      </c>
      <c r="N53" s="49">
        <v>8387.85</v>
      </c>
      <c r="O53" s="49">
        <v>131.9</v>
      </c>
      <c r="P53" s="49">
        <v>814.35752000000002</v>
      </c>
      <c r="Q53" s="50">
        <v>0</v>
      </c>
      <c r="R53" s="38" t="s">
        <v>64</v>
      </c>
    </row>
    <row r="54" spans="1:19" s="9" customFormat="1" ht="21" customHeight="1">
      <c r="A54" s="38" t="s">
        <v>67</v>
      </c>
      <c r="D54" s="27"/>
      <c r="E54" s="49">
        <v>14274.892290000002</v>
      </c>
      <c r="F54" s="49">
        <v>274.86070000000001</v>
      </c>
      <c r="G54" s="49">
        <v>119.13428999999999</v>
      </c>
      <c r="H54" s="50">
        <v>0</v>
      </c>
      <c r="I54" s="49">
        <v>13.734999999999999</v>
      </c>
      <c r="J54" s="49">
        <v>13954.968710000001</v>
      </c>
      <c r="K54" s="49">
        <v>3128.6457999999998</v>
      </c>
      <c r="L54" s="49">
        <v>10048.07957</v>
      </c>
      <c r="M54" s="49">
        <v>7520.5464599999996</v>
      </c>
      <c r="N54" s="49">
        <v>5253.9258799999998</v>
      </c>
      <c r="O54" s="49">
        <v>111.46</v>
      </c>
      <c r="P54" s="49">
        <v>415.75</v>
      </c>
      <c r="Q54" s="50">
        <v>0</v>
      </c>
      <c r="R54" s="38" t="s">
        <v>68</v>
      </c>
    </row>
    <row r="55" spans="1:19" s="9" customFormat="1" ht="21" customHeight="1">
      <c r="A55" s="38" t="s">
        <v>65</v>
      </c>
      <c r="D55" s="27"/>
      <c r="E55" s="51">
        <v>16934.190269999999</v>
      </c>
      <c r="F55" s="49">
        <v>406.14165000000003</v>
      </c>
      <c r="G55" s="49">
        <v>1172.4847500000001</v>
      </c>
      <c r="H55" s="50">
        <v>0</v>
      </c>
      <c r="I55" s="49">
        <v>65.400999999999996</v>
      </c>
      <c r="J55" s="49">
        <v>21529.566079999997</v>
      </c>
      <c r="K55" s="49">
        <v>0</v>
      </c>
      <c r="L55" s="49">
        <v>6523.1239500000001</v>
      </c>
      <c r="M55" s="49">
        <v>9678.6969800000006</v>
      </c>
      <c r="N55" s="49">
        <v>11192.199849999999</v>
      </c>
      <c r="O55" s="49">
        <v>941.56600000000003</v>
      </c>
      <c r="P55" s="49">
        <v>3871.97</v>
      </c>
      <c r="Q55" s="51">
        <v>0</v>
      </c>
      <c r="R55" s="39" t="s">
        <v>66</v>
      </c>
    </row>
    <row r="56" spans="1:19" s="9" customFormat="1" ht="21" customHeight="1">
      <c r="A56" s="37" t="s">
        <v>48</v>
      </c>
      <c r="D56" s="27"/>
      <c r="E56" s="48">
        <f t="shared" ref="E56:Q56" si="7">E58+E59+E57</f>
        <v>62787.092929999999</v>
      </c>
      <c r="F56" s="48">
        <f t="shared" si="7"/>
        <v>819.06659999999988</v>
      </c>
      <c r="G56" s="48">
        <f t="shared" si="7"/>
        <v>1234.5311999999999</v>
      </c>
      <c r="H56" s="48">
        <f t="shared" si="7"/>
        <v>140.86178000000001</v>
      </c>
      <c r="I56" s="48">
        <f t="shared" si="7"/>
        <v>442.58240000000001</v>
      </c>
      <c r="J56" s="48">
        <f t="shared" si="7"/>
        <v>73913.317389999997</v>
      </c>
      <c r="K56" s="48">
        <f t="shared" si="7"/>
        <v>7981.0110000000004</v>
      </c>
      <c r="L56" s="48">
        <f t="shared" si="7"/>
        <v>37488.442989999996</v>
      </c>
      <c r="M56" s="48">
        <f t="shared" si="7"/>
        <v>41663.899429999998</v>
      </c>
      <c r="N56" s="48">
        <f t="shared" si="7"/>
        <v>28511.513600000002</v>
      </c>
      <c r="O56" s="48">
        <f t="shared" si="7"/>
        <v>19932.4048</v>
      </c>
      <c r="P56" s="48">
        <f t="shared" si="7"/>
        <v>5210.4319999999998</v>
      </c>
      <c r="Q56" s="48">
        <f t="shared" si="7"/>
        <v>36</v>
      </c>
      <c r="R56" s="37" t="s">
        <v>71</v>
      </c>
    </row>
    <row r="57" spans="1:19" s="9" customFormat="1" ht="21" customHeight="1">
      <c r="A57" s="38" t="s">
        <v>76</v>
      </c>
      <c r="D57" s="27"/>
      <c r="E57" s="49">
        <v>23745.067019999999</v>
      </c>
      <c r="F57" s="49">
        <v>269.58890000000002</v>
      </c>
      <c r="G57" s="49">
        <v>635.27450999999996</v>
      </c>
      <c r="H57" s="50">
        <v>0</v>
      </c>
      <c r="I57" s="49">
        <v>292.69028000000003</v>
      </c>
      <c r="J57" s="50">
        <v>36783.751539999997</v>
      </c>
      <c r="K57" s="50">
        <v>6488.5950000000003</v>
      </c>
      <c r="L57" s="49">
        <v>19864.348999999998</v>
      </c>
      <c r="M57" s="49">
        <v>14701.67323</v>
      </c>
      <c r="N57" s="49">
        <v>9557.3500600000007</v>
      </c>
      <c r="O57" s="49">
        <v>18019.264800000001</v>
      </c>
      <c r="P57" s="49">
        <v>2002.0889999999999</v>
      </c>
      <c r="Q57" s="49">
        <v>18</v>
      </c>
      <c r="R57" s="38" t="s">
        <v>77</v>
      </c>
    </row>
    <row r="58" spans="1:19" s="53" customFormat="1" ht="21" customHeight="1">
      <c r="A58" s="52" t="s">
        <v>72</v>
      </c>
      <c r="D58" s="54"/>
      <c r="E58" s="55">
        <v>15905.12811</v>
      </c>
      <c r="F58" s="55">
        <v>185.18110000000001</v>
      </c>
      <c r="G58" s="55">
        <v>193.64</v>
      </c>
      <c r="H58" s="56">
        <v>140.86178000000001</v>
      </c>
      <c r="I58" s="55">
        <v>9.2712400000000006</v>
      </c>
      <c r="J58" s="55">
        <v>14629.552</v>
      </c>
      <c r="K58" s="56">
        <v>52.415999999999997</v>
      </c>
      <c r="L58" s="55">
        <v>5273.51566</v>
      </c>
      <c r="M58" s="55">
        <v>13001.997599999999</v>
      </c>
      <c r="N58" s="55">
        <v>8239.2310600000001</v>
      </c>
      <c r="O58" s="56">
        <v>1018.84</v>
      </c>
      <c r="P58" s="56">
        <v>1214.4090000000001</v>
      </c>
      <c r="Q58" s="56">
        <v>18</v>
      </c>
      <c r="R58" s="52" t="s">
        <v>73</v>
      </c>
    </row>
    <row r="59" spans="1:19" s="9" customFormat="1" ht="21" customHeight="1">
      <c r="A59" s="38" t="s">
        <v>74</v>
      </c>
      <c r="D59" s="27"/>
      <c r="E59" s="51">
        <v>23136.897800000002</v>
      </c>
      <c r="F59" s="49">
        <v>364.29659999999996</v>
      </c>
      <c r="G59" s="49">
        <v>405.61669000000001</v>
      </c>
      <c r="H59" s="50">
        <v>0</v>
      </c>
      <c r="I59" s="49">
        <v>140.62088</v>
      </c>
      <c r="J59" s="49">
        <v>22500.013850000003</v>
      </c>
      <c r="K59" s="50">
        <v>1440</v>
      </c>
      <c r="L59" s="49">
        <v>12350.57833</v>
      </c>
      <c r="M59" s="49">
        <v>13960.2286</v>
      </c>
      <c r="N59" s="49">
        <v>10714.932480000001</v>
      </c>
      <c r="O59" s="50">
        <v>894.3</v>
      </c>
      <c r="P59" s="50">
        <v>1993.934</v>
      </c>
      <c r="Q59" s="51">
        <v>0</v>
      </c>
      <c r="R59" s="39" t="s">
        <v>75</v>
      </c>
    </row>
    <row r="60" spans="1:19" s="11" customFormat="1" ht="21" customHeight="1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</row>
    <row r="61" spans="1:19" s="11" customFormat="1" ht="21" customHeight="1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</row>
    <row r="62" spans="1:19" s="11" customFormat="1" ht="21" customHeight="1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</row>
    <row r="63" spans="1:19" s="1" customFormat="1">
      <c r="B63" s="2" t="s">
        <v>2</v>
      </c>
      <c r="C63" s="3">
        <v>19.2</v>
      </c>
      <c r="D63" s="2" t="s">
        <v>122</v>
      </c>
    </row>
    <row r="64" spans="1:19" s="34" customFormat="1">
      <c r="B64" s="1" t="s">
        <v>24</v>
      </c>
      <c r="C64" s="3">
        <v>19.2</v>
      </c>
      <c r="D64" s="2" t="s">
        <v>123</v>
      </c>
    </row>
    <row r="65" spans="1:22" s="34" customFormat="1">
      <c r="B65" s="1"/>
      <c r="C65" s="3"/>
      <c r="D65" s="2"/>
      <c r="S65" s="6" t="s">
        <v>41</v>
      </c>
    </row>
    <row r="66" spans="1:22" ht="6" customHeight="1"/>
    <row r="67" spans="1:22" s="11" customFormat="1" ht="21" customHeight="1">
      <c r="A67" s="87" t="s">
        <v>12</v>
      </c>
      <c r="B67" s="87"/>
      <c r="C67" s="87"/>
      <c r="D67" s="88"/>
      <c r="E67" s="67" t="s">
        <v>13</v>
      </c>
      <c r="F67" s="68"/>
      <c r="G67" s="68"/>
      <c r="H67" s="68"/>
      <c r="I67" s="68"/>
      <c r="J67" s="68"/>
      <c r="K67" s="69"/>
      <c r="L67" s="70" t="s">
        <v>14</v>
      </c>
      <c r="M67" s="71"/>
      <c r="N67" s="71"/>
      <c r="O67" s="71"/>
      <c r="P67" s="71"/>
      <c r="Q67" s="71"/>
      <c r="R67" s="72" t="s">
        <v>23</v>
      </c>
      <c r="S67" s="73"/>
    </row>
    <row r="68" spans="1:22" s="11" customFormat="1" ht="21" customHeight="1">
      <c r="A68" s="89"/>
      <c r="B68" s="89"/>
      <c r="C68" s="89"/>
      <c r="D68" s="90"/>
      <c r="E68" s="78" t="s">
        <v>7</v>
      </c>
      <c r="F68" s="79"/>
      <c r="G68" s="79"/>
      <c r="H68" s="79"/>
      <c r="I68" s="79"/>
      <c r="J68" s="79"/>
      <c r="K68" s="80"/>
      <c r="L68" s="81" t="s">
        <v>15</v>
      </c>
      <c r="M68" s="82"/>
      <c r="N68" s="82"/>
      <c r="O68" s="82"/>
      <c r="P68" s="82"/>
      <c r="Q68" s="82"/>
      <c r="R68" s="74"/>
      <c r="S68" s="91"/>
    </row>
    <row r="69" spans="1:22" s="11" customFormat="1" ht="21" customHeight="1">
      <c r="A69" s="89"/>
      <c r="B69" s="89"/>
      <c r="C69" s="89"/>
      <c r="D69" s="90"/>
      <c r="E69" s="28"/>
      <c r="F69" s="28" t="s">
        <v>18</v>
      </c>
      <c r="G69" s="28"/>
      <c r="H69" s="28"/>
      <c r="I69" s="28"/>
      <c r="K69" s="29"/>
      <c r="L69" s="30"/>
      <c r="M69" s="30"/>
      <c r="N69" s="30"/>
      <c r="O69" s="30"/>
      <c r="P69" s="30"/>
      <c r="Q69" s="30"/>
      <c r="R69" s="74"/>
      <c r="S69" s="91"/>
      <c r="V69" s="21"/>
    </row>
    <row r="70" spans="1:22" s="11" customFormat="1" ht="21" customHeight="1">
      <c r="A70" s="89"/>
      <c r="B70" s="89"/>
      <c r="C70" s="89"/>
      <c r="D70" s="90"/>
      <c r="E70" s="28" t="s">
        <v>4</v>
      </c>
      <c r="F70" s="28" t="s">
        <v>29</v>
      </c>
      <c r="G70" s="28"/>
      <c r="H70" s="22" t="s">
        <v>6</v>
      </c>
      <c r="I70" s="28"/>
      <c r="J70" s="30"/>
      <c r="K70" s="28"/>
      <c r="L70" s="30"/>
      <c r="M70" s="30"/>
      <c r="N70" s="30"/>
      <c r="O70" s="30"/>
      <c r="P70" s="30"/>
      <c r="Q70" s="30"/>
      <c r="R70" s="74"/>
      <c r="S70" s="91"/>
      <c r="V70" s="21"/>
    </row>
    <row r="71" spans="1:22" s="11" customFormat="1" ht="21" customHeight="1">
      <c r="A71" s="89"/>
      <c r="B71" s="89"/>
      <c r="C71" s="89"/>
      <c r="D71" s="90"/>
      <c r="E71" s="22" t="s">
        <v>17</v>
      </c>
      <c r="F71" s="28" t="s">
        <v>30</v>
      </c>
      <c r="G71" s="28"/>
      <c r="H71" s="35" t="s">
        <v>31</v>
      </c>
      <c r="I71" s="28"/>
      <c r="J71" s="30"/>
      <c r="K71" s="28"/>
      <c r="L71" s="30" t="s">
        <v>21</v>
      </c>
      <c r="M71" s="30"/>
      <c r="N71" s="30"/>
      <c r="O71" s="30"/>
      <c r="P71" s="30"/>
      <c r="Q71" s="30"/>
      <c r="R71" s="74"/>
      <c r="S71" s="91"/>
      <c r="V71" s="21"/>
    </row>
    <row r="72" spans="1:22" s="11" customFormat="1" ht="21" customHeight="1">
      <c r="A72" s="89"/>
      <c r="B72" s="89"/>
      <c r="C72" s="89"/>
      <c r="D72" s="90"/>
      <c r="E72" s="22" t="s">
        <v>20</v>
      </c>
      <c r="F72" s="35" t="s">
        <v>39</v>
      </c>
      <c r="G72" s="28" t="s">
        <v>5</v>
      </c>
      <c r="H72" s="35" t="s">
        <v>40</v>
      </c>
      <c r="I72" s="28" t="s">
        <v>19</v>
      </c>
      <c r="J72" s="30" t="s">
        <v>10</v>
      </c>
      <c r="K72" s="28" t="s">
        <v>3</v>
      </c>
      <c r="L72" s="23" t="s">
        <v>16</v>
      </c>
      <c r="M72" s="30" t="s">
        <v>25</v>
      </c>
      <c r="N72" s="30" t="s">
        <v>26</v>
      </c>
      <c r="O72" s="30" t="s">
        <v>27</v>
      </c>
      <c r="P72" s="30" t="s">
        <v>28</v>
      </c>
      <c r="Q72" s="30" t="s">
        <v>32</v>
      </c>
      <c r="R72" s="74"/>
      <c r="S72" s="91"/>
      <c r="V72" s="21"/>
    </row>
    <row r="73" spans="1:22" s="11" customFormat="1" ht="21" customHeight="1">
      <c r="A73" s="79"/>
      <c r="B73" s="79"/>
      <c r="C73" s="79"/>
      <c r="D73" s="80"/>
      <c r="E73" s="24" t="s">
        <v>20</v>
      </c>
      <c r="F73" s="24" t="s">
        <v>38</v>
      </c>
      <c r="G73" s="24" t="s">
        <v>8</v>
      </c>
      <c r="H73" s="24" t="s">
        <v>37</v>
      </c>
      <c r="I73" s="24" t="s">
        <v>9</v>
      </c>
      <c r="J73" s="25" t="s">
        <v>11</v>
      </c>
      <c r="K73" s="24" t="s">
        <v>1</v>
      </c>
      <c r="L73" s="25" t="s">
        <v>36</v>
      </c>
      <c r="M73" s="25" t="s">
        <v>33</v>
      </c>
      <c r="N73" s="25" t="s">
        <v>34</v>
      </c>
      <c r="O73" s="25" t="s">
        <v>35</v>
      </c>
      <c r="P73" s="25" t="s">
        <v>11</v>
      </c>
      <c r="Q73" s="24" t="s">
        <v>1</v>
      </c>
      <c r="R73" s="76"/>
      <c r="S73" s="77"/>
      <c r="V73" s="21"/>
    </row>
    <row r="74" spans="1:22" s="11" customFormat="1" ht="3" customHeight="1">
      <c r="A74" s="36"/>
      <c r="B74" s="36"/>
      <c r="C74" s="36"/>
      <c r="D74" s="33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S74" s="36"/>
    </row>
    <row r="75" spans="1:22" s="11" customFormat="1" ht="21" customHeight="1">
      <c r="A75" s="37" t="s">
        <v>49</v>
      </c>
      <c r="B75" s="9"/>
      <c r="C75" s="9"/>
      <c r="D75" s="27"/>
      <c r="E75" s="48">
        <f t="shared" ref="E75:Q75" si="8">E77+E76</f>
        <v>50650.951520000002</v>
      </c>
      <c r="F75" s="48">
        <f t="shared" si="8"/>
        <v>872.32189000000005</v>
      </c>
      <c r="G75" s="48">
        <f t="shared" si="8"/>
        <v>1282.81205</v>
      </c>
      <c r="H75" s="48">
        <f t="shared" si="8"/>
        <v>0</v>
      </c>
      <c r="I75" s="48">
        <f t="shared" si="8"/>
        <v>433.18192999999997</v>
      </c>
      <c r="J75" s="48">
        <f t="shared" si="8"/>
        <v>42436.77908</v>
      </c>
      <c r="K75" s="48">
        <f t="shared" si="8"/>
        <v>2483.6934499999998</v>
      </c>
      <c r="L75" s="48">
        <f t="shared" si="8"/>
        <v>21616.561979999999</v>
      </c>
      <c r="M75" s="48">
        <f t="shared" si="8"/>
        <v>27271.098850000002</v>
      </c>
      <c r="N75" s="48">
        <f t="shared" si="8"/>
        <v>23464.453300000001</v>
      </c>
      <c r="O75" s="48">
        <f t="shared" si="8"/>
        <v>10648.93</v>
      </c>
      <c r="P75" s="48">
        <f t="shared" si="8"/>
        <v>2702.0460000000003</v>
      </c>
      <c r="Q75" s="48">
        <f t="shared" si="8"/>
        <v>18</v>
      </c>
      <c r="R75" s="37" t="s">
        <v>78</v>
      </c>
      <c r="S75" s="9"/>
    </row>
    <row r="76" spans="1:22" s="11" customFormat="1" ht="21" customHeight="1">
      <c r="A76" s="38" t="s">
        <v>81</v>
      </c>
      <c r="B76" s="9"/>
      <c r="C76" s="9"/>
      <c r="D76" s="27"/>
      <c r="E76" s="51">
        <v>28564.784900000002</v>
      </c>
      <c r="F76" s="49">
        <v>491.70699000000002</v>
      </c>
      <c r="G76" s="49">
        <v>904.70931999999993</v>
      </c>
      <c r="H76" s="50">
        <v>0</v>
      </c>
      <c r="I76" s="49">
        <v>103.86324999999999</v>
      </c>
      <c r="J76" s="49">
        <v>22761.638729999999</v>
      </c>
      <c r="K76" s="49">
        <v>2349.66221</v>
      </c>
      <c r="L76" s="49">
        <v>11970.970640000001</v>
      </c>
      <c r="M76" s="49">
        <v>15246.433150000001</v>
      </c>
      <c r="N76" s="49">
        <v>14388.563699999999</v>
      </c>
      <c r="O76" s="49">
        <v>5970.4</v>
      </c>
      <c r="P76" s="49">
        <v>883</v>
      </c>
      <c r="Q76" s="50">
        <v>18</v>
      </c>
      <c r="R76" s="38" t="s">
        <v>82</v>
      </c>
      <c r="S76" s="9"/>
    </row>
    <row r="77" spans="1:22" s="11" customFormat="1" ht="21" customHeight="1">
      <c r="A77" s="38" t="s">
        <v>79</v>
      </c>
      <c r="B77" s="9"/>
      <c r="C77" s="9"/>
      <c r="D77" s="27"/>
      <c r="E77" s="49">
        <v>22086.16662</v>
      </c>
      <c r="F77" s="49">
        <v>380.61490000000003</v>
      </c>
      <c r="G77" s="49">
        <v>378.10273000000001</v>
      </c>
      <c r="H77" s="49">
        <v>0</v>
      </c>
      <c r="I77" s="49">
        <v>329.31867999999997</v>
      </c>
      <c r="J77" s="49">
        <v>19675.140350000001</v>
      </c>
      <c r="K77" s="50">
        <v>134.03124</v>
      </c>
      <c r="L77" s="49">
        <v>9645.591339999999</v>
      </c>
      <c r="M77" s="49">
        <v>12024.6657</v>
      </c>
      <c r="N77" s="49">
        <v>9075.8896000000004</v>
      </c>
      <c r="O77" s="50">
        <v>4678.53</v>
      </c>
      <c r="P77" s="50">
        <v>1819.046</v>
      </c>
      <c r="Q77" s="50">
        <v>0</v>
      </c>
      <c r="R77" s="38" t="s">
        <v>80</v>
      </c>
      <c r="S77" s="9"/>
    </row>
    <row r="78" spans="1:22" s="11" customFormat="1" ht="21" customHeight="1">
      <c r="A78" s="40" t="s">
        <v>50</v>
      </c>
      <c r="B78" s="9"/>
      <c r="C78" s="9"/>
      <c r="D78" s="27"/>
      <c r="E78" s="48">
        <f>E79</f>
        <v>24448.1008</v>
      </c>
      <c r="F78" s="48">
        <f t="shared" ref="F78:Q78" si="9">F79</f>
        <v>651.94119999999998</v>
      </c>
      <c r="G78" s="48">
        <f t="shared" si="9"/>
        <v>426.82279999999997</v>
      </c>
      <c r="H78" s="48">
        <f t="shared" si="9"/>
        <v>0</v>
      </c>
      <c r="I78" s="48">
        <f t="shared" si="9"/>
        <v>5173.8633</v>
      </c>
      <c r="J78" s="48">
        <f t="shared" si="9"/>
        <v>26676.263559999999</v>
      </c>
      <c r="K78" s="48">
        <f t="shared" si="9"/>
        <v>0</v>
      </c>
      <c r="L78" s="48">
        <f t="shared" si="9"/>
        <v>12510.749800000001</v>
      </c>
      <c r="M78" s="48">
        <f t="shared" si="9"/>
        <v>14951.63336</v>
      </c>
      <c r="N78" s="48">
        <f t="shared" si="9"/>
        <v>12860.329300000001</v>
      </c>
      <c r="O78" s="48">
        <f t="shared" si="9"/>
        <v>537.1</v>
      </c>
      <c r="P78" s="48">
        <f t="shared" si="9"/>
        <v>2012.2639999999999</v>
      </c>
      <c r="Q78" s="48">
        <f t="shared" si="9"/>
        <v>0</v>
      </c>
      <c r="R78" s="37" t="s">
        <v>83</v>
      </c>
      <c r="S78" s="9"/>
    </row>
    <row r="79" spans="1:22" s="11" customFormat="1" ht="21" customHeight="1">
      <c r="A79" s="38" t="s">
        <v>84</v>
      </c>
      <c r="B79" s="9"/>
      <c r="C79" s="9"/>
      <c r="D79" s="27"/>
      <c r="E79" s="49">
        <v>24448.1008</v>
      </c>
      <c r="F79" s="49">
        <v>651.94119999999998</v>
      </c>
      <c r="G79" s="49">
        <v>426.82279999999997</v>
      </c>
      <c r="H79" s="49">
        <v>0</v>
      </c>
      <c r="I79" s="49">
        <v>5173.8633</v>
      </c>
      <c r="J79" s="49">
        <v>26676.263559999999</v>
      </c>
      <c r="K79" s="49">
        <v>0</v>
      </c>
      <c r="L79" s="49">
        <v>12510.749800000001</v>
      </c>
      <c r="M79" s="49">
        <v>14951.63336</v>
      </c>
      <c r="N79" s="49">
        <v>12860.329300000001</v>
      </c>
      <c r="O79" s="49">
        <v>537.1</v>
      </c>
      <c r="P79" s="49">
        <v>2012.2639999999999</v>
      </c>
      <c r="Q79" s="50">
        <v>0</v>
      </c>
      <c r="R79" s="38" t="s">
        <v>85</v>
      </c>
      <c r="S79" s="9"/>
    </row>
    <row r="80" spans="1:22" s="11" customFormat="1" ht="21" customHeight="1">
      <c r="A80" s="37" t="s">
        <v>86</v>
      </c>
      <c r="B80" s="9"/>
      <c r="C80" s="9"/>
      <c r="D80" s="27"/>
      <c r="E80" s="48">
        <f>E81+E82</f>
        <v>30510.782140000003</v>
      </c>
      <c r="F80" s="48">
        <f t="shared" ref="F80:Q80" si="10">F81+F82</f>
        <v>297.78159999999997</v>
      </c>
      <c r="G80" s="48">
        <f t="shared" si="10"/>
        <v>350.84791000000001</v>
      </c>
      <c r="H80" s="48">
        <f t="shared" si="10"/>
        <v>0</v>
      </c>
      <c r="I80" s="48">
        <f t="shared" si="10"/>
        <v>85.108000000000004</v>
      </c>
      <c r="J80" s="48">
        <f t="shared" si="10"/>
        <v>30590.983240000001</v>
      </c>
      <c r="K80" s="48">
        <f t="shared" si="10"/>
        <v>8824.4</v>
      </c>
      <c r="L80" s="48">
        <f t="shared" si="10"/>
        <v>15338.5687</v>
      </c>
      <c r="M80" s="48">
        <f t="shared" si="10"/>
        <v>13830.7413</v>
      </c>
      <c r="N80" s="48">
        <f t="shared" si="10"/>
        <v>10368.79549</v>
      </c>
      <c r="O80" s="48">
        <f t="shared" si="10"/>
        <v>10939.984999999999</v>
      </c>
      <c r="P80" s="48">
        <f t="shared" si="10"/>
        <v>2040.93181</v>
      </c>
      <c r="Q80" s="48">
        <f t="shared" si="10"/>
        <v>0</v>
      </c>
      <c r="R80" s="37" t="s">
        <v>87</v>
      </c>
      <c r="S80" s="9"/>
    </row>
    <row r="81" spans="1:19" s="11" customFormat="1" ht="21" customHeight="1">
      <c r="A81" s="41" t="s">
        <v>88</v>
      </c>
      <c r="B81" s="9"/>
      <c r="C81" s="9"/>
      <c r="D81" s="27"/>
      <c r="E81" s="49">
        <v>16278.20426</v>
      </c>
      <c r="F81" s="49">
        <v>189.24189999999999</v>
      </c>
      <c r="G81" s="49">
        <v>182.48689000000002</v>
      </c>
      <c r="H81" s="50">
        <v>0</v>
      </c>
      <c r="I81" s="49">
        <v>7.4080000000000004</v>
      </c>
      <c r="J81" s="49">
        <v>14003.500460000001</v>
      </c>
      <c r="K81" s="50">
        <v>5918</v>
      </c>
      <c r="L81" s="49">
        <v>6187.7685199999996</v>
      </c>
      <c r="M81" s="49">
        <v>7066.1952999999994</v>
      </c>
      <c r="N81" s="49">
        <v>5360.9889299999995</v>
      </c>
      <c r="O81" s="49">
        <v>8681.7999999999993</v>
      </c>
      <c r="P81" s="50">
        <v>1873.93181</v>
      </c>
      <c r="Q81" s="50">
        <v>0</v>
      </c>
      <c r="R81" s="38" t="s">
        <v>89</v>
      </c>
      <c r="S81" s="9"/>
    </row>
    <row r="82" spans="1:19" s="11" customFormat="1" ht="21" customHeight="1">
      <c r="A82" s="42" t="s">
        <v>90</v>
      </c>
      <c r="B82" s="9"/>
      <c r="C82" s="9"/>
      <c r="D82" s="27"/>
      <c r="E82" s="49">
        <v>14232.577880000001</v>
      </c>
      <c r="F82" s="49">
        <v>108.5397</v>
      </c>
      <c r="G82" s="49">
        <v>168.36102</v>
      </c>
      <c r="H82" s="50">
        <v>0</v>
      </c>
      <c r="I82" s="49">
        <v>77.7</v>
      </c>
      <c r="J82" s="49">
        <v>16587.482779999998</v>
      </c>
      <c r="K82" s="49">
        <v>2906.4</v>
      </c>
      <c r="L82" s="49">
        <v>9150.8001800000002</v>
      </c>
      <c r="M82" s="49">
        <v>6764.5460000000003</v>
      </c>
      <c r="N82" s="49">
        <v>5007.80656</v>
      </c>
      <c r="O82" s="49">
        <v>2258.1849999999999</v>
      </c>
      <c r="P82" s="49">
        <v>167</v>
      </c>
      <c r="Q82" s="50">
        <v>0</v>
      </c>
      <c r="R82" s="38" t="s">
        <v>91</v>
      </c>
      <c r="S82" s="9"/>
    </row>
    <row r="83" spans="1:19" s="11" customFormat="1" ht="3" customHeight="1">
      <c r="A83" s="17"/>
      <c r="B83" s="17"/>
      <c r="C83" s="17"/>
      <c r="D83" s="18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7"/>
      <c r="S83" s="17"/>
    </row>
    <row r="84" spans="1:19" s="11" customFormat="1" ht="3" customHeight="1"/>
    <row r="85" spans="1:19" s="11" customFormat="1" ht="19.5">
      <c r="B85" s="8" t="s">
        <v>92</v>
      </c>
      <c r="L85" s="8" t="s">
        <v>93</v>
      </c>
    </row>
    <row r="86" spans="1:19" s="11" customFormat="1" ht="18.75"/>
  </sheetData>
  <mergeCells count="20">
    <mergeCell ref="A13:D13"/>
    <mergeCell ref="S13:T13"/>
    <mergeCell ref="A67:D73"/>
    <mergeCell ref="E67:K67"/>
    <mergeCell ref="L67:Q67"/>
    <mergeCell ref="R67:S73"/>
    <mergeCell ref="E68:K68"/>
    <mergeCell ref="L68:Q68"/>
    <mergeCell ref="A37:D43"/>
    <mergeCell ref="E37:K37"/>
    <mergeCell ref="L37:Q37"/>
    <mergeCell ref="R37:S43"/>
    <mergeCell ref="E38:K38"/>
    <mergeCell ref="L38:Q38"/>
    <mergeCell ref="A5:D11"/>
    <mergeCell ref="E5:K5"/>
    <mergeCell ref="L5:Q5"/>
    <mergeCell ref="R5:S11"/>
    <mergeCell ref="E6:K6"/>
    <mergeCell ref="L6:Q6"/>
  </mergeCells>
  <pageMargins left="0.15748031496062992" right="0.15748031496062992" top="0.59055118110236227" bottom="0.59055118110236227" header="0.51181102362204722" footer="0.51181102362204722"/>
  <pageSetup paperSize="9" scale="8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T-19.2</vt:lpstr>
    </vt:vector>
  </TitlesOfParts>
  <Company>Raja Image Co.,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ppp</cp:lastModifiedBy>
  <cp:lastPrinted>2022-10-20T09:17:48Z</cp:lastPrinted>
  <dcterms:created xsi:type="dcterms:W3CDTF">1997-06-13T10:07:54Z</dcterms:created>
  <dcterms:modified xsi:type="dcterms:W3CDTF">2022-11-09T08:24:13Z</dcterms:modified>
</cp:coreProperties>
</file>