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1" sheetId="1" r:id="rId1"/>
  </sheets>
  <definedNames>
    <definedName name="_xlnm.Print_Area" localSheetId="0">ตารางที่1!$A$1:$D$32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H27" i="1"/>
  <c r="P27" i="1" s="1"/>
  <c r="G27" i="1"/>
  <c r="O27" i="1" s="1"/>
  <c r="F27" i="1"/>
  <c r="N27" i="1" s="1"/>
  <c r="D27" i="1"/>
  <c r="C27" i="1"/>
  <c r="B27" i="1"/>
  <c r="L26" i="1"/>
  <c r="K26" i="1"/>
  <c r="J26" i="1"/>
  <c r="D26" i="1"/>
  <c r="H26" i="1" s="1"/>
  <c r="P26" i="1" s="1"/>
  <c r="C26" i="1"/>
  <c r="G26" i="1" s="1"/>
  <c r="O26" i="1" s="1"/>
  <c r="B26" i="1"/>
  <c r="F26" i="1" s="1"/>
  <c r="N26" i="1" s="1"/>
  <c r="L25" i="1"/>
  <c r="K25" i="1"/>
  <c r="J25" i="1"/>
  <c r="H25" i="1"/>
  <c r="P25" i="1" s="1"/>
  <c r="G25" i="1"/>
  <c r="O25" i="1" s="1"/>
  <c r="F25" i="1"/>
  <c r="N25" i="1" s="1"/>
  <c r="D25" i="1"/>
  <c r="C25" i="1"/>
  <c r="B25" i="1"/>
  <c r="L24" i="1"/>
  <c r="K24" i="1"/>
  <c r="J24" i="1"/>
  <c r="D24" i="1"/>
  <c r="H24" i="1" s="1"/>
  <c r="C24" i="1"/>
  <c r="G24" i="1" s="1"/>
  <c r="B24" i="1"/>
  <c r="F24" i="1" s="1"/>
  <c r="L23" i="1"/>
  <c r="K23" i="1"/>
  <c r="J23" i="1"/>
  <c r="H23" i="1"/>
  <c r="P23" i="1" s="1"/>
  <c r="G23" i="1"/>
  <c r="O23" i="1" s="1"/>
  <c r="F23" i="1"/>
  <c r="D23" i="1"/>
  <c r="C23" i="1"/>
  <c r="B23" i="1"/>
  <c r="N22" i="1"/>
  <c r="L22" i="1"/>
  <c r="P22" i="1" s="1"/>
  <c r="K22" i="1"/>
  <c r="O22" i="1" s="1"/>
  <c r="J22" i="1"/>
  <c r="L21" i="1"/>
  <c r="K21" i="1"/>
  <c r="J21" i="1"/>
  <c r="H21" i="1"/>
  <c r="P21" i="1" s="1"/>
  <c r="G21" i="1"/>
  <c r="O21" i="1" s="1"/>
  <c r="D21" i="1"/>
  <c r="C21" i="1"/>
  <c r="B21" i="1"/>
  <c r="F21" i="1" s="1"/>
  <c r="N21" i="1" s="1"/>
  <c r="N20" i="1"/>
  <c r="L20" i="1"/>
  <c r="K20" i="1"/>
  <c r="J20" i="1"/>
  <c r="F20" i="1"/>
  <c r="D20" i="1"/>
  <c r="H20" i="1" s="1"/>
  <c r="C20" i="1"/>
  <c r="G20" i="1" s="1"/>
  <c r="B20" i="1"/>
  <c r="L19" i="1"/>
  <c r="K19" i="1"/>
  <c r="J19" i="1"/>
  <c r="H19" i="1"/>
  <c r="P19" i="1" s="1"/>
  <c r="G19" i="1"/>
  <c r="O19" i="1" s="1"/>
  <c r="D19" i="1"/>
  <c r="C19" i="1"/>
  <c r="B19" i="1"/>
  <c r="F19" i="1" s="1"/>
  <c r="N18" i="1"/>
  <c r="L18" i="1"/>
  <c r="K18" i="1"/>
  <c r="J18" i="1"/>
  <c r="F18" i="1"/>
  <c r="D18" i="1"/>
  <c r="H18" i="1" s="1"/>
  <c r="C18" i="1"/>
  <c r="C17" i="1" s="1"/>
  <c r="B18" i="1"/>
  <c r="B17" i="1"/>
  <c r="P20" i="1" l="1"/>
  <c r="H32" i="1"/>
  <c r="H33" i="1" s="1"/>
  <c r="F32" i="1"/>
  <c r="N24" i="1"/>
  <c r="F34" i="1"/>
  <c r="F35" i="1" s="1"/>
  <c r="G34" i="1"/>
  <c r="G35" i="1" s="1"/>
  <c r="O24" i="1"/>
  <c r="H34" i="1"/>
  <c r="H35" i="1" s="1"/>
  <c r="P24" i="1"/>
  <c r="F30" i="1"/>
  <c r="F31" i="1" s="1"/>
  <c r="N19" i="1"/>
  <c r="F33" i="1"/>
  <c r="G32" i="1"/>
  <c r="O20" i="1"/>
  <c r="H31" i="1"/>
  <c r="H17" i="1"/>
  <c r="P18" i="1"/>
  <c r="D17" i="1"/>
  <c r="G18" i="1"/>
  <c r="H30" i="1"/>
  <c r="G33" i="1"/>
  <c r="F17" i="1"/>
  <c r="G30" i="1"/>
  <c r="N23" i="1"/>
  <c r="O18" i="1" l="1"/>
  <c r="G31" i="1"/>
  <c r="G17" i="1"/>
</calcChain>
</file>

<file path=xl/sharedStrings.xml><?xml version="1.0" encoding="utf-8"?>
<sst xmlns="http://schemas.openxmlformats.org/spreadsheetml/2006/main" count="37" uniqueCount="23">
  <si>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</si>
  <si>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</si>
  <si>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</si>
  <si>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</si>
  <si>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</si>
  <si>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</si>
  <si>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</si>
  <si>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</si>
  <si>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</si>
  <si>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</si>
  <si>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</si>
  <si>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</si>
  <si>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</si>
  <si>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</si>
  <si>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</si>
  <si>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</si>
  <si>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</si>
  <si>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เด็ก ชรา ป่วย พิการจนไม่สามารถทำงานได้</t>
  </si>
  <si>
    <t xml:space="preserve">    2.4  อื่นๆ</t>
  </si>
  <si>
    <t>ร้อยละ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</si>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</sst>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7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vertical="center"/>
    </xf>
    <xf numFmtId="0" fontId="4" fillId="0" borderId="3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0" fontId="5" fillId="0" borderId="0" xfId="0" applyFont="1"/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view="pageLayout" zoomScaleNormal="100" zoomScaleSheetLayoutView="89" workbookViewId="0"/>
  </sheetViews>
  <sheetFormatPr defaultRowHeight="24" customHeight="1" x14ac:dyDescent="0.5"/>
  <cols>
    <col min="1" max="1" width="36.85546875" style="3" customWidth="1"/>
    <col min="2" max="4" width="19.28515625" style="3" customWidth="1"/>
    <col min="5" max="7" width="9.140625" style="3"/>
    <col min="8" max="9" width="11.140625" style="3" bestFit="1" customWidth="1"/>
    <col min="10" max="10" width="11" style="3" bestFit="1" customWidth="1"/>
    <col min="11" max="16384" width="9.140625" style="3"/>
  </cols>
  <sheetData>
    <row r="1" spans="1:10" ht="26.25" customHeight="1" x14ac:dyDescent="0.55000000000000004">
      <c r="A1" s="1" t="s">
        <v>0</v>
      </c>
      <c r="B1" s="2"/>
      <c r="C1" s="2"/>
      <c r="D1" s="2"/>
    </row>
    <row r="2" spans="1:10" ht="11.25" customHeight="1" x14ac:dyDescent="0.5">
      <c r="A2" s="4"/>
      <c r="B2" s="4"/>
      <c r="C2" s="4"/>
      <c r="D2" s="4"/>
    </row>
    <row r="3" spans="1:10" s="2" customFormat="1" ht="24" customHeight="1" x14ac:dyDescent="0.5">
      <c r="A3" s="5" t="s">
        <v>1</v>
      </c>
      <c r="B3" s="6" t="s">
        <v>2</v>
      </c>
      <c r="C3" s="7" t="s">
        <v>3</v>
      </c>
      <c r="D3" s="8" t="s">
        <v>4</v>
      </c>
    </row>
    <row r="4" spans="1:10" s="2" customFormat="1" ht="24" customHeight="1" x14ac:dyDescent="0.5">
      <c r="A4" s="2" t="s">
        <v>5</v>
      </c>
      <c r="C4" s="9" t="s">
        <v>6</v>
      </c>
      <c r="D4" s="10"/>
    </row>
    <row r="5" spans="1:10" s="12" customFormat="1" ht="24" customHeight="1" x14ac:dyDescent="0.5">
      <c r="A5" s="4" t="s">
        <v>7</v>
      </c>
      <c r="B5" s="11">
        <v>784414</v>
      </c>
      <c r="C5" s="11">
        <v>379982</v>
      </c>
      <c r="D5" s="11">
        <v>404432</v>
      </c>
      <c r="H5" s="13"/>
      <c r="I5" s="13"/>
      <c r="J5" s="13"/>
    </row>
    <row r="6" spans="1:10" s="15" customFormat="1" ht="24" customHeight="1" x14ac:dyDescent="0.5">
      <c r="A6" s="3" t="s">
        <v>8</v>
      </c>
      <c r="B6" s="14">
        <v>537488.04</v>
      </c>
      <c r="C6" s="14">
        <v>290207.53000000003</v>
      </c>
      <c r="D6" s="14">
        <v>247280.51</v>
      </c>
      <c r="H6" s="16"/>
      <c r="I6" s="16"/>
      <c r="J6" s="16"/>
    </row>
    <row r="7" spans="1:10" s="15" customFormat="1" ht="24" customHeight="1" x14ac:dyDescent="0.5">
      <c r="A7" s="3" t="s">
        <v>9</v>
      </c>
      <c r="B7" s="14">
        <v>537488.04</v>
      </c>
      <c r="C7" s="14">
        <v>290207.53000000003</v>
      </c>
      <c r="D7" s="14">
        <v>247280.51</v>
      </c>
      <c r="H7" s="16"/>
      <c r="I7" s="16"/>
      <c r="J7" s="16"/>
    </row>
    <row r="8" spans="1:10" s="15" customFormat="1" ht="24" customHeight="1" x14ac:dyDescent="0.5">
      <c r="A8" s="3" t="s">
        <v>10</v>
      </c>
      <c r="B8" s="14">
        <v>527158.15</v>
      </c>
      <c r="C8" s="14">
        <v>284251.78000000003</v>
      </c>
      <c r="D8" s="14">
        <v>242906.37</v>
      </c>
      <c r="H8" s="16"/>
      <c r="I8" s="16"/>
      <c r="J8" s="16"/>
    </row>
    <row r="9" spans="1:10" s="15" customFormat="1" ht="24" customHeight="1" x14ac:dyDescent="0.5">
      <c r="A9" s="3" t="s">
        <v>11</v>
      </c>
      <c r="B9" s="14">
        <v>10329.89</v>
      </c>
      <c r="C9" s="14">
        <v>5955.75</v>
      </c>
      <c r="D9" s="14">
        <v>4374.1400000000003</v>
      </c>
      <c r="H9" s="16"/>
      <c r="I9" s="16"/>
      <c r="J9" s="16"/>
    </row>
    <row r="10" spans="1:10" s="15" customFormat="1" ht="24" customHeight="1" x14ac:dyDescent="0.5">
      <c r="A10" s="3" t="s">
        <v>12</v>
      </c>
      <c r="B10" s="14" t="s">
        <v>13</v>
      </c>
      <c r="C10" s="14" t="s">
        <v>13</v>
      </c>
      <c r="D10" s="14" t="s">
        <v>13</v>
      </c>
      <c r="H10" s="17"/>
      <c r="I10" s="17"/>
      <c r="J10" s="17"/>
    </row>
    <row r="11" spans="1:10" s="15" customFormat="1" ht="24" customHeight="1" x14ac:dyDescent="0.5">
      <c r="A11" s="3" t="s">
        <v>14</v>
      </c>
      <c r="B11" s="14">
        <v>246925.96</v>
      </c>
      <c r="C11" s="14">
        <v>89774.47</v>
      </c>
      <c r="D11" s="14">
        <v>157151.49</v>
      </c>
      <c r="H11" s="16"/>
      <c r="I11" s="16"/>
      <c r="J11" s="16"/>
    </row>
    <row r="12" spans="1:10" s="15" customFormat="1" ht="24" customHeight="1" x14ac:dyDescent="0.5">
      <c r="A12" s="3" t="s">
        <v>15</v>
      </c>
      <c r="B12" s="14">
        <v>61486.45</v>
      </c>
      <c r="C12" s="14">
        <v>2740.74</v>
      </c>
      <c r="D12" s="14">
        <v>58745.7</v>
      </c>
      <c r="H12" s="16"/>
      <c r="I12" s="16"/>
      <c r="J12" s="16"/>
    </row>
    <row r="13" spans="1:10" s="15" customFormat="1" ht="24" customHeight="1" x14ac:dyDescent="0.5">
      <c r="A13" s="3" t="s">
        <v>16</v>
      </c>
      <c r="B13" s="14">
        <v>55271.37</v>
      </c>
      <c r="C13" s="14">
        <v>26112.49</v>
      </c>
      <c r="D13" s="14">
        <v>29158.89</v>
      </c>
      <c r="H13" s="16"/>
      <c r="I13" s="16"/>
      <c r="J13" s="16"/>
    </row>
    <row r="14" spans="1:10" s="15" customFormat="1" ht="24" customHeight="1" x14ac:dyDescent="0.5">
      <c r="A14" s="3" t="s">
        <v>17</v>
      </c>
      <c r="B14" s="14">
        <v>92087.12</v>
      </c>
      <c r="C14" s="14">
        <v>37167.699999999997</v>
      </c>
      <c r="D14" s="14">
        <v>54919.42</v>
      </c>
      <c r="H14" s="16"/>
      <c r="I14" s="16"/>
      <c r="J14" s="16"/>
    </row>
    <row r="15" spans="1:10" s="15" customFormat="1" ht="24" customHeight="1" x14ac:dyDescent="0.5">
      <c r="A15" s="18" t="s">
        <v>18</v>
      </c>
      <c r="B15" s="14">
        <v>38081.019999999997</v>
      </c>
      <c r="C15" s="14">
        <v>23753.54</v>
      </c>
      <c r="D15" s="14">
        <v>14327.48</v>
      </c>
      <c r="H15" s="16"/>
      <c r="I15" s="16"/>
      <c r="J15" s="16"/>
    </row>
    <row r="16" spans="1:10" s="15" customFormat="1" ht="28.5" customHeight="1" x14ac:dyDescent="0.5">
      <c r="A16" s="12"/>
      <c r="B16" s="12"/>
      <c r="C16" s="19" t="s">
        <v>19</v>
      </c>
      <c r="D16" s="12"/>
    </row>
    <row r="17" spans="1:16" s="15" customFormat="1" ht="24" customHeight="1" x14ac:dyDescent="0.5">
      <c r="A17" s="4" t="s">
        <v>7</v>
      </c>
      <c r="B17" s="20">
        <f>SUM(B18,B23)</f>
        <v>100</v>
      </c>
      <c r="C17" s="20">
        <f>SUM(C18,C23)</f>
        <v>100</v>
      </c>
      <c r="D17" s="20">
        <f>SUM(D18,D23)</f>
        <v>100</v>
      </c>
      <c r="F17" s="21">
        <f>F18+F23</f>
        <v>100</v>
      </c>
      <c r="G17" s="21">
        <f>G18+G23</f>
        <v>100</v>
      </c>
      <c r="H17" s="21">
        <f>H18+H23</f>
        <v>100</v>
      </c>
    </row>
    <row r="18" spans="1:16" s="15" customFormat="1" ht="24" customHeight="1" x14ac:dyDescent="0.5">
      <c r="A18" s="3" t="s">
        <v>8</v>
      </c>
      <c r="B18" s="22">
        <f>(B6/$B$5)*100</f>
        <v>68.520964694663789</v>
      </c>
      <c r="C18" s="22">
        <f>(C6/$C$5)*100</f>
        <v>76.374020348332294</v>
      </c>
      <c r="D18" s="22">
        <f>(D6/$D$5)*100</f>
        <v>61.14266675238359</v>
      </c>
      <c r="F18" s="21">
        <f>ROUND(B18,1)</f>
        <v>68.5</v>
      </c>
      <c r="G18" s="21">
        <f t="shared" ref="G18:H27" si="0">ROUND(C18,1)</f>
        <v>76.400000000000006</v>
      </c>
      <c r="H18" s="21">
        <f t="shared" si="0"/>
        <v>61.1</v>
      </c>
      <c r="J18" s="15">
        <f>B6/$B$5*100</f>
        <v>68.520964694663789</v>
      </c>
      <c r="K18" s="15">
        <f>C6/$C$5*100</f>
        <v>76.374020348332294</v>
      </c>
      <c r="L18" s="15">
        <f>D6/$D$5*100</f>
        <v>61.14266675238359</v>
      </c>
      <c r="N18" s="21">
        <f>F18-J18</f>
        <v>-2.0964694663788919E-2</v>
      </c>
      <c r="O18" s="21">
        <f>G18-K18</f>
        <v>2.5979651667711323E-2</v>
      </c>
      <c r="P18" s="21">
        <f>H18-L18</f>
        <v>-4.2666752383588857E-2</v>
      </c>
    </row>
    <row r="19" spans="1:16" s="15" customFormat="1" ht="24" customHeight="1" x14ac:dyDescent="0.5">
      <c r="A19" s="3" t="s">
        <v>9</v>
      </c>
      <c r="B19" s="22">
        <f t="shared" ref="B19:B27" si="1">(B7/$B$5)*100</f>
        <v>68.520964694663789</v>
      </c>
      <c r="C19" s="22">
        <f t="shared" ref="C19:C26" si="2">(C7/$C$5)*100</f>
        <v>76.374020348332294</v>
      </c>
      <c r="D19" s="23">
        <f t="shared" ref="D19:D26" si="3">(D7/$D$5)*100</f>
        <v>61.14266675238359</v>
      </c>
      <c r="F19" s="21">
        <f t="shared" ref="F19:F27" si="4">ROUND(B19,1)</f>
        <v>68.5</v>
      </c>
      <c r="G19" s="21">
        <f t="shared" si="0"/>
        <v>76.400000000000006</v>
      </c>
      <c r="H19" s="21">
        <f t="shared" si="0"/>
        <v>61.1</v>
      </c>
      <c r="J19" s="15">
        <f t="shared" ref="J19:J27" si="5">B7/$B$5*100</f>
        <v>68.520964694663789</v>
      </c>
      <c r="K19" s="15">
        <f t="shared" ref="K19:K27" si="6">C7/$C$5*100</f>
        <v>76.374020348332294</v>
      </c>
      <c r="L19" s="15">
        <f t="shared" ref="L19:L27" si="7">D7/$D$5*100</f>
        <v>61.14266675238359</v>
      </c>
      <c r="N19" s="21">
        <f t="shared" ref="N19:P27" si="8">F19-J19</f>
        <v>-2.0964694663788919E-2</v>
      </c>
      <c r="O19" s="21">
        <f t="shared" si="8"/>
        <v>2.5979651667711323E-2</v>
      </c>
      <c r="P19" s="21">
        <f t="shared" si="8"/>
        <v>-4.2666752383588857E-2</v>
      </c>
    </row>
    <row r="20" spans="1:16" s="15" customFormat="1" ht="24" customHeight="1" x14ac:dyDescent="0.5">
      <c r="A20" s="3" t="s">
        <v>10</v>
      </c>
      <c r="B20" s="22">
        <f t="shared" si="1"/>
        <v>67.204072084384009</v>
      </c>
      <c r="C20" s="22">
        <f t="shared" si="2"/>
        <v>74.806643472585549</v>
      </c>
      <c r="D20" s="23">
        <f>(D8/$D$5)*100-0.05</f>
        <v>60.01111534201052</v>
      </c>
      <c r="F20" s="21">
        <f t="shared" si="4"/>
        <v>67.2</v>
      </c>
      <c r="G20" s="21">
        <f t="shared" si="0"/>
        <v>74.8</v>
      </c>
      <c r="H20" s="24">
        <f t="shared" si="0"/>
        <v>60</v>
      </c>
      <c r="J20" s="15">
        <f t="shared" si="5"/>
        <v>67.204072084384009</v>
      </c>
      <c r="K20" s="15">
        <f t="shared" si="6"/>
        <v>74.806643472585549</v>
      </c>
      <c r="L20" s="15">
        <f t="shared" si="7"/>
        <v>60.061115342010517</v>
      </c>
      <c r="N20" s="21">
        <f t="shared" si="8"/>
        <v>-4.0720843840063026E-3</v>
      </c>
      <c r="O20" s="21">
        <f t="shared" si="8"/>
        <v>-6.6434725855515353E-3</v>
      </c>
      <c r="P20" s="21">
        <f t="shared" si="8"/>
        <v>-6.1115342010516827E-2</v>
      </c>
    </row>
    <row r="21" spans="1:16" s="15" customFormat="1" ht="24" customHeight="1" x14ac:dyDescent="0.5">
      <c r="A21" s="3" t="s">
        <v>11</v>
      </c>
      <c r="B21" s="22">
        <f t="shared" si="1"/>
        <v>1.3168926102797758</v>
      </c>
      <c r="C21" s="22">
        <f t="shared" si="2"/>
        <v>1.5673768757467459</v>
      </c>
      <c r="D21" s="23">
        <f t="shared" si="3"/>
        <v>1.0815514103730666</v>
      </c>
      <c r="F21" s="21">
        <f t="shared" si="4"/>
        <v>1.3</v>
      </c>
      <c r="G21" s="21">
        <f t="shared" si="0"/>
        <v>1.6</v>
      </c>
      <c r="H21" s="21">
        <f t="shared" si="0"/>
        <v>1.1000000000000001</v>
      </c>
      <c r="J21" s="15">
        <f t="shared" si="5"/>
        <v>1.3168926102797758</v>
      </c>
      <c r="K21" s="15">
        <f t="shared" si="6"/>
        <v>1.5673768757467459</v>
      </c>
      <c r="L21" s="15">
        <f t="shared" si="7"/>
        <v>1.0815514103730666</v>
      </c>
      <c r="N21" s="21">
        <f t="shared" si="8"/>
        <v>-1.6892610279775733E-2</v>
      </c>
      <c r="O21" s="21">
        <f t="shared" si="8"/>
        <v>3.2623124253254199E-2</v>
      </c>
      <c r="P21" s="21">
        <f t="shared" si="8"/>
        <v>1.844858962693352E-2</v>
      </c>
    </row>
    <row r="22" spans="1:16" s="15" customFormat="1" ht="24" customHeight="1" x14ac:dyDescent="0.5">
      <c r="A22" s="3" t="s">
        <v>12</v>
      </c>
      <c r="B22" s="22" t="s">
        <v>13</v>
      </c>
      <c r="C22" s="22" t="s">
        <v>13</v>
      </c>
      <c r="D22" s="22" t="s">
        <v>13</v>
      </c>
      <c r="F22" s="21">
        <v>0</v>
      </c>
      <c r="G22" s="21">
        <v>0</v>
      </c>
      <c r="H22" s="21">
        <v>0</v>
      </c>
      <c r="J22" s="15" t="e">
        <f t="shared" si="5"/>
        <v>#VALUE!</v>
      </c>
      <c r="K22" s="15" t="e">
        <f t="shared" si="6"/>
        <v>#VALUE!</v>
      </c>
      <c r="L22" s="15" t="e">
        <f t="shared" si="7"/>
        <v>#VALUE!</v>
      </c>
      <c r="N22" s="21" t="e">
        <f t="shared" si="8"/>
        <v>#VALUE!</v>
      </c>
      <c r="O22" s="21" t="e">
        <f t="shared" si="8"/>
        <v>#VALUE!</v>
      </c>
      <c r="P22" s="21" t="e">
        <f t="shared" si="8"/>
        <v>#VALUE!</v>
      </c>
    </row>
    <row r="23" spans="1:16" s="15" customFormat="1" ht="24" customHeight="1" x14ac:dyDescent="0.5">
      <c r="A23" s="3" t="s">
        <v>14</v>
      </c>
      <c r="B23" s="22">
        <f t="shared" si="1"/>
        <v>31.479035305336211</v>
      </c>
      <c r="C23" s="22">
        <f t="shared" si="2"/>
        <v>23.625979651667713</v>
      </c>
      <c r="D23" s="22">
        <f t="shared" si="3"/>
        <v>38.85733324761641</v>
      </c>
      <c r="F23" s="21">
        <f t="shared" si="4"/>
        <v>31.5</v>
      </c>
      <c r="G23" s="21">
        <f t="shared" si="0"/>
        <v>23.6</v>
      </c>
      <c r="H23" s="21">
        <f t="shared" si="0"/>
        <v>38.9</v>
      </c>
      <c r="J23" s="15">
        <f t="shared" si="5"/>
        <v>31.479035305336211</v>
      </c>
      <c r="K23" s="15">
        <f t="shared" si="6"/>
        <v>23.625979651667713</v>
      </c>
      <c r="L23" s="15">
        <f t="shared" si="7"/>
        <v>38.85733324761641</v>
      </c>
      <c r="N23" s="21">
        <f t="shared" si="8"/>
        <v>2.0964694663788919E-2</v>
      </c>
      <c r="O23" s="21">
        <f t="shared" si="8"/>
        <v>-2.5979651667711323E-2</v>
      </c>
      <c r="P23" s="21">
        <f t="shared" si="8"/>
        <v>4.2666752383588857E-2</v>
      </c>
    </row>
    <row r="24" spans="1:16" s="15" customFormat="1" ht="24" customHeight="1" x14ac:dyDescent="0.5">
      <c r="A24" s="3" t="s">
        <v>20</v>
      </c>
      <c r="B24" s="22">
        <f t="shared" si="1"/>
        <v>7.8385202201898485</v>
      </c>
      <c r="C24" s="22">
        <f t="shared" si="2"/>
        <v>0.72128153438847098</v>
      </c>
      <c r="D24" s="22">
        <f t="shared" si="3"/>
        <v>14.525482652213473</v>
      </c>
      <c r="F24" s="21">
        <f t="shared" si="4"/>
        <v>7.8</v>
      </c>
      <c r="G24" s="21">
        <f t="shared" si="0"/>
        <v>0.7</v>
      </c>
      <c r="H24" s="21">
        <f t="shared" si="0"/>
        <v>14.5</v>
      </c>
      <c r="J24" s="15">
        <f t="shared" si="5"/>
        <v>7.8385202201898485</v>
      </c>
      <c r="K24" s="15">
        <f t="shared" si="6"/>
        <v>0.72128153438847098</v>
      </c>
      <c r="L24" s="15">
        <f t="shared" si="7"/>
        <v>14.525482652213473</v>
      </c>
      <c r="N24" s="21">
        <f t="shared" si="8"/>
        <v>-3.8520220189848686E-2</v>
      </c>
      <c r="O24" s="21">
        <f t="shared" si="8"/>
        <v>-2.1281534388471024E-2</v>
      </c>
      <c r="P24" s="21">
        <f t="shared" si="8"/>
        <v>-2.548265221347279E-2</v>
      </c>
    </row>
    <row r="25" spans="1:16" s="15" customFormat="1" ht="24" customHeight="1" x14ac:dyDescent="0.5">
      <c r="A25" s="3" t="s">
        <v>21</v>
      </c>
      <c r="B25" s="22">
        <f>(B13/$B$5)*100+0.05</f>
        <v>7.0961988184810574</v>
      </c>
      <c r="C25" s="22">
        <f t="shared" si="2"/>
        <v>6.872033412108995</v>
      </c>
      <c r="D25" s="22">
        <f t="shared" si="3"/>
        <v>7.2098375004945208</v>
      </c>
      <c r="F25" s="24">
        <f t="shared" si="4"/>
        <v>7.1</v>
      </c>
      <c r="G25" s="21">
        <f t="shared" si="0"/>
        <v>6.9</v>
      </c>
      <c r="H25" s="21">
        <f t="shared" si="0"/>
        <v>7.2</v>
      </c>
      <c r="J25" s="15">
        <f t="shared" si="5"/>
        <v>7.0461988184810576</v>
      </c>
      <c r="K25" s="15">
        <f t="shared" si="6"/>
        <v>6.872033412108995</v>
      </c>
      <c r="L25" s="15">
        <f t="shared" si="7"/>
        <v>7.2098375004945208</v>
      </c>
      <c r="N25" s="21">
        <f t="shared" si="8"/>
        <v>5.3801181518942087E-2</v>
      </c>
      <c r="O25" s="21">
        <f t="shared" si="8"/>
        <v>2.7966587891005368E-2</v>
      </c>
      <c r="P25" s="21">
        <f t="shared" si="8"/>
        <v>-9.8375004945205902E-3</v>
      </c>
    </row>
    <row r="26" spans="1:16" s="15" customFormat="1" ht="24" customHeight="1" x14ac:dyDescent="0.5">
      <c r="A26" s="3" t="s">
        <v>17</v>
      </c>
      <c r="B26" s="22">
        <f t="shared" si="1"/>
        <v>11.739606891258953</v>
      </c>
      <c r="C26" s="22">
        <f t="shared" si="2"/>
        <v>9.7814370154375734</v>
      </c>
      <c r="D26" s="22">
        <f t="shared" si="3"/>
        <v>13.579395300075166</v>
      </c>
      <c r="F26" s="21">
        <f t="shared" si="4"/>
        <v>11.7</v>
      </c>
      <c r="G26" s="21">
        <f t="shared" si="0"/>
        <v>9.8000000000000007</v>
      </c>
      <c r="H26" s="21">
        <f>ROUND(D26,1)</f>
        <v>13.6</v>
      </c>
      <c r="J26" s="15">
        <f t="shared" si="5"/>
        <v>11.739606891258953</v>
      </c>
      <c r="K26" s="15">
        <f t="shared" si="6"/>
        <v>9.7814370154375734</v>
      </c>
      <c r="L26" s="15">
        <f t="shared" si="7"/>
        <v>13.579395300075166</v>
      </c>
      <c r="N26" s="21">
        <f t="shared" si="8"/>
        <v>-3.960689125895378E-2</v>
      </c>
      <c r="O26" s="21">
        <f t="shared" si="8"/>
        <v>1.8562984562427332E-2</v>
      </c>
      <c r="P26" s="21">
        <f t="shared" si="8"/>
        <v>2.060469992483327E-2</v>
      </c>
    </row>
    <row r="27" spans="1:16" s="15" customFormat="1" ht="23.25" customHeight="1" x14ac:dyDescent="0.5">
      <c r="A27" s="25" t="s">
        <v>18</v>
      </c>
      <c r="B27" s="26">
        <f t="shared" si="1"/>
        <v>4.8547093754063537</v>
      </c>
      <c r="C27" s="26">
        <f>(C15/$C$5)*100-0.05</f>
        <v>6.2012276897326721</v>
      </c>
      <c r="D27" s="26">
        <f>(D15/$D$5)*100+0.05</f>
        <v>3.5926177948332478</v>
      </c>
      <c r="E27" s="3"/>
      <c r="F27" s="21">
        <f t="shared" si="4"/>
        <v>4.9000000000000004</v>
      </c>
      <c r="G27" s="24">
        <f t="shared" si="0"/>
        <v>6.2</v>
      </c>
      <c r="H27" s="24">
        <f t="shared" si="0"/>
        <v>3.6</v>
      </c>
      <c r="J27" s="15">
        <f t="shared" si="5"/>
        <v>4.8547093754063537</v>
      </c>
      <c r="K27" s="15">
        <f t="shared" si="6"/>
        <v>6.251227689732672</v>
      </c>
      <c r="L27" s="15">
        <f t="shared" si="7"/>
        <v>3.542617794833248</v>
      </c>
      <c r="N27" s="21">
        <f t="shared" si="8"/>
        <v>4.5290624593646633E-2</v>
      </c>
      <c r="O27" s="21">
        <f t="shared" si="8"/>
        <v>-5.1227689732671777E-2</v>
      </c>
      <c r="P27" s="21">
        <f t="shared" si="8"/>
        <v>5.7382205166752076E-2</v>
      </c>
    </row>
    <row r="28" spans="1:16" s="15" customFormat="1" ht="20.25" customHeight="1" x14ac:dyDescent="0.5">
      <c r="A28" s="27" t="s">
        <v>22</v>
      </c>
      <c r="B28" s="3"/>
      <c r="C28" s="3"/>
      <c r="D28" s="3"/>
      <c r="G28" s="3"/>
      <c r="H28" s="3"/>
      <c r="I28" s="3"/>
      <c r="J28" s="3"/>
    </row>
    <row r="29" spans="1:16" ht="21.75" x14ac:dyDescent="0.5"/>
    <row r="30" spans="1:16" ht="24" customHeight="1" x14ac:dyDescent="0.5">
      <c r="A30" s="15"/>
      <c r="B30" s="28"/>
      <c r="C30" s="28"/>
      <c r="D30" s="28"/>
      <c r="F30" s="29">
        <f>F19+F22</f>
        <v>68.5</v>
      </c>
      <c r="G30" s="29">
        <f>G19+G22</f>
        <v>76.400000000000006</v>
      </c>
      <c r="H30" s="29">
        <f>H19+H22</f>
        <v>61.1</v>
      </c>
    </row>
    <row r="31" spans="1:16" ht="24" customHeight="1" x14ac:dyDescent="0.5">
      <c r="F31" s="29">
        <f>F18-F30</f>
        <v>0</v>
      </c>
      <c r="G31" s="29">
        <f>G18-G30</f>
        <v>0</v>
      </c>
      <c r="H31" s="29">
        <f>H18-H30</f>
        <v>0</v>
      </c>
    </row>
    <row r="32" spans="1:16" ht="24" customHeight="1" x14ac:dyDescent="0.5">
      <c r="F32" s="29">
        <f>SUM(F20:F21)</f>
        <v>68.5</v>
      </c>
      <c r="G32" s="29">
        <f>SUM(G20:G21)</f>
        <v>76.399999999999991</v>
      </c>
      <c r="H32" s="29">
        <f>SUM(H20:H21)</f>
        <v>61.1</v>
      </c>
    </row>
    <row r="33" spans="6:8" ht="24" customHeight="1" x14ac:dyDescent="0.5">
      <c r="F33" s="29">
        <f>F19-F32</f>
        <v>0</v>
      </c>
      <c r="G33" s="29">
        <f>G19-G32</f>
        <v>0</v>
      </c>
      <c r="H33" s="29">
        <f>H19-H32</f>
        <v>0</v>
      </c>
    </row>
    <row r="34" spans="6:8" ht="24" customHeight="1" x14ac:dyDescent="0.5">
      <c r="F34" s="29">
        <f>SUM(F24:F27)</f>
        <v>31.5</v>
      </c>
      <c r="G34" s="29">
        <f>SUM(G24:G27)</f>
        <v>23.6</v>
      </c>
      <c r="H34" s="29">
        <f>SUM(H24:H27)</f>
        <v>38.9</v>
      </c>
    </row>
    <row r="35" spans="6:8" ht="24" customHeight="1" x14ac:dyDescent="0.5">
      <c r="F35" s="29">
        <f>F23-F34</f>
        <v>0</v>
      </c>
      <c r="G35" s="29">
        <f>G23-G34</f>
        <v>0</v>
      </c>
      <c r="H35" s="29">
        <f>H23-H34</f>
        <v>0</v>
      </c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2022-08-26T02:18:10Z</dcterms:created>
  <dcterms:modified xsi:type="dcterms:W3CDTF">2022-08-26T02:18:19Z</dcterms:modified>
</cp:coreProperties>
</file>