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20730" windowHeight="9555" tabRatio="203"/>
  </bookViews>
  <sheets>
    <sheet name="ตารางที่1" sheetId="7" r:id="rId1"/>
  </sheets>
  <calcPr calcId="181029"/>
</workbook>
</file>

<file path=xl/calcChain.xml><?xml version="1.0" encoding="utf-8"?>
<calcChain xmlns="http://schemas.openxmlformats.org/spreadsheetml/2006/main">
  <c r="C30" i="7" l="1"/>
  <c r="C24" i="7"/>
  <c r="I23" i="7"/>
  <c r="K30" i="7"/>
  <c r="K25" i="7"/>
  <c r="K24" i="7"/>
  <c r="J30" i="7"/>
  <c r="G30" i="7"/>
  <c r="G24" i="7"/>
  <c r="F30" i="7"/>
  <c r="E29" i="7"/>
  <c r="E23" i="7"/>
  <c r="F27" i="7"/>
  <c r="F25" i="7"/>
  <c r="F24" i="7"/>
  <c r="D27" i="7"/>
  <c r="D25" i="7"/>
  <c r="D24" i="7"/>
  <c r="D26" i="7"/>
  <c r="H34" i="7"/>
  <c r="G34" i="7"/>
  <c r="F34" i="7"/>
  <c r="D34" i="7"/>
  <c r="C34" i="7"/>
  <c r="B34" i="7"/>
  <c r="L32" i="7"/>
  <c r="K32" i="7"/>
  <c r="J32" i="7"/>
  <c r="H32" i="7"/>
  <c r="H29" i="7"/>
  <c r="G32" i="7"/>
  <c r="F32" i="7"/>
  <c r="F29" i="7"/>
  <c r="D32" i="7"/>
  <c r="C32" i="7"/>
  <c r="B32" i="7"/>
  <c r="L27" i="7"/>
  <c r="L34" i="7"/>
  <c r="L31" i="7"/>
  <c r="L30" i="7"/>
  <c r="K34" i="7"/>
  <c r="K31" i="7"/>
  <c r="J31" i="7"/>
  <c r="J34" i="7"/>
  <c r="J25" i="7"/>
  <c r="J24" i="7"/>
  <c r="J23" i="7"/>
  <c r="J26" i="7"/>
  <c r="L29" i="7"/>
  <c r="K29" i="7"/>
  <c r="B26" i="7"/>
  <c r="C26" i="7"/>
  <c r="G26" i="7"/>
  <c r="H26" i="7"/>
  <c r="D31" i="7"/>
  <c r="F31" i="7"/>
  <c r="G31" i="7"/>
  <c r="G29" i="7"/>
  <c r="G23" i="7"/>
  <c r="H31" i="7"/>
  <c r="H27" i="7"/>
  <c r="H25" i="7"/>
  <c r="H24" i="7"/>
  <c r="C28" i="7"/>
  <c r="F28" i="7"/>
  <c r="G28" i="7"/>
  <c r="H28" i="7"/>
  <c r="B31" i="7"/>
  <c r="B27" i="7"/>
  <c r="B28" i="7"/>
  <c r="H30" i="7"/>
  <c r="D30" i="7"/>
  <c r="D29" i="7"/>
  <c r="B30" i="7"/>
  <c r="B29" i="7"/>
  <c r="C7" i="7"/>
  <c r="C22" i="7"/>
  <c r="B7" i="7"/>
  <c r="B22" i="7"/>
  <c r="D7" i="7"/>
  <c r="D22" i="7"/>
  <c r="K7" i="7"/>
  <c r="K22" i="7"/>
  <c r="L7" i="7"/>
  <c r="L22" i="7"/>
  <c r="L26" i="7"/>
  <c r="L25" i="7"/>
  <c r="L24" i="7"/>
  <c r="L23" i="7"/>
  <c r="J29" i="7"/>
  <c r="J27" i="7"/>
  <c r="J7" i="7"/>
  <c r="J22" i="7"/>
  <c r="K23" i="7"/>
  <c r="G25" i="7"/>
  <c r="C29" i="7"/>
  <c r="H23" i="7"/>
</calcChain>
</file>

<file path=xl/sharedStrings.xml><?xml version="1.0" encoding="utf-8"?>
<sst xmlns="http://schemas.openxmlformats.org/spreadsheetml/2006/main" count="53" uniqueCount="30">
  <si>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</si>
  <si>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</si>
  <si>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</si>
  <si>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</si>
  <si>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</si>
  <si>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</si>
  <si>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</si>
  <si>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</si>
  <si>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</si>
  <si>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</si>
  <si>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</si>
  <si>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</si>
  <si>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</si>
  <si>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>จำนวน</t>
  </si>
  <si>
    <t xml:space="preserve">   1.2  ผู้ที่รอฤดูกาล</t>
  </si>
  <si>
    <t>ร้อยละ</t>
  </si>
  <si>
    <t>ตารางที่  1  จำนวนและร้อยละของประชากรอายุ 15 ปีขึ้นไป  จำแนกตามสถานภาพแรงงานและเพศ</t>
  </si>
  <si>
    <t>-</t>
  </si>
  <si>
    <t xml:space="preserve"> -</t>
  </si>
  <si>
    <t>ทั่วราชอาณาจักร</t>
  </si>
  <si>
    <t>ภาคตะวันออกเฉียงเหนือ</t>
  </si>
  <si>
    <t>ยโสธร</t>
  </si>
  <si>
    <t>ภาคและเพศ/</t>
  </si>
  <si>
    <t xml:space="preserve">   2.3  เด็ก/ชรา/ป่วย/พิการ</t>
  </si>
  <si>
    <t xml:space="preserve">        จนไม่สามารถทำงานได้</t>
  </si>
  <si>
    <t xml:space="preserve">   2.4  อื่นๆ</t>
  </si>
  <si>
    <t>หมายเหตุ : - - หมายถึง มีข้อมูลเพียงเล็กน้อยไม่ถึงร้อยละ 0.1</t>
  </si>
  <si>
    <t xml:space="preserve">                 - หมายถึง ข้อมูลเป็น 0</t>
  </si>
  <si>
    <t xml:space="preserve">               ทั่วราชอาณาจักร ภาคตะวันออกเฉียงเหนือ และจังหวัดยโสธร  ไตรมาสที่ 3/2565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</si>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</sst>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9" formatCode="0.000"/>
    <numFmt numFmtId="190" formatCode="0.0"/>
  </numFmts>
  <fonts count="20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90" fontId="2" fillId="0" borderId="0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3" fillId="0" borderId="0" xfId="0" applyFont="1" applyFill="1"/>
    <xf numFmtId="0" fontId="2" fillId="0" borderId="0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/>
    <xf numFmtId="0" fontId="9" fillId="0" borderId="0" xfId="0" applyFont="1" applyFill="1" applyAlignment="1">
      <alignment horizontal="center" vertical="center"/>
    </xf>
    <xf numFmtId="190" fontId="2" fillId="0" borderId="0" xfId="0" applyNumberFormat="1" applyFont="1" applyFill="1" applyAlignment="1">
      <alignment vertical="center"/>
    </xf>
    <xf numFmtId="190" fontId="10" fillId="0" borderId="0" xfId="0" applyNumberFormat="1" applyFont="1" applyFill="1"/>
    <xf numFmtId="2" fontId="2" fillId="0" borderId="0" xfId="0" applyNumberFormat="1" applyFont="1" applyFill="1" applyAlignment="1">
      <alignment vertical="center"/>
    </xf>
    <xf numFmtId="0" fontId="5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3" fontId="6" fillId="0" borderId="0" xfId="0" applyNumberFormat="1" applyFont="1" applyFill="1"/>
    <xf numFmtId="190" fontId="7" fillId="0" borderId="0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/>
    <xf numFmtId="190" fontId="3" fillId="0" borderId="0" xfId="0" applyNumberFormat="1" applyFont="1" applyFill="1"/>
    <xf numFmtId="4" fontId="7" fillId="0" borderId="0" xfId="0" applyNumberFormat="1" applyFont="1" applyFill="1"/>
    <xf numFmtId="189" fontId="5" fillId="0" borderId="0" xfId="0" applyNumberFormat="1" applyFont="1" applyFill="1" applyAlignment="1">
      <alignment vertical="center"/>
    </xf>
    <xf numFmtId="189" fontId="7" fillId="0" borderId="0" xfId="0" applyNumberFormat="1" applyFont="1" applyFill="1" applyBorder="1" applyAlignment="1">
      <alignment horizontal="right" vertical="center"/>
    </xf>
    <xf numFmtId="189" fontId="2" fillId="0" borderId="0" xfId="0" applyNumberFormat="1" applyFont="1" applyFill="1" applyAlignment="1">
      <alignment vertical="center"/>
    </xf>
    <xf numFmtId="189" fontId="12" fillId="0" borderId="0" xfId="0" applyNumberFormat="1" applyFont="1" applyFill="1" applyAlignment="1">
      <alignment vertical="center"/>
    </xf>
    <xf numFmtId="4" fontId="6" fillId="0" borderId="0" xfId="0" applyNumberFormat="1" applyFont="1" applyFill="1"/>
    <xf numFmtId="0" fontId="8" fillId="0" borderId="0" xfId="0" applyFont="1" applyAlignment="1">
      <alignment horizontal="left" vertical="center"/>
    </xf>
    <xf numFmtId="3" fontId="11" fillId="0" borderId="0" xfId="0" applyNumberFormat="1" applyFont="1" applyFill="1"/>
    <xf numFmtId="3" fontId="6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190" fontId="12" fillId="0" borderId="2" xfId="0" applyNumberFormat="1" applyFont="1" applyFill="1" applyBorder="1" applyAlignment="1">
      <alignment horizontal="right" vertical="center"/>
    </xf>
    <xf numFmtId="0" fontId="12" fillId="0" borderId="2" xfId="0" applyFont="1" applyFill="1" applyBorder="1"/>
    <xf numFmtId="0" fontId="14" fillId="0" borderId="2" xfId="0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13" fillId="0" borderId="0" xfId="0" applyNumberFormat="1" applyFont="1" applyFill="1" applyAlignment="1">
      <alignment vertical="center"/>
    </xf>
    <xf numFmtId="41" fontId="13" fillId="0" borderId="0" xfId="0" applyNumberFormat="1" applyFont="1" applyFill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190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190" fontId="15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189" fontId="17" fillId="0" borderId="0" xfId="0" applyNumberFormat="1" applyFont="1" applyFill="1" applyBorder="1" applyAlignment="1">
      <alignment horizontal="right" vertical="center"/>
    </xf>
    <xf numFmtId="190" fontId="15" fillId="0" borderId="0" xfId="0" applyNumberFormat="1" applyFont="1" applyFill="1"/>
    <xf numFmtId="190" fontId="18" fillId="0" borderId="0" xfId="0" applyNumberFormat="1" applyFont="1" applyFill="1" applyBorder="1" applyAlignment="1">
      <alignment horizontal="right" vertical="center"/>
    </xf>
    <xf numFmtId="190" fontId="18" fillId="0" borderId="0" xfId="0" quotePrefix="1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xmlns="" id="{B618B816-7D0B-4778-98FC-3F83351E933C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2</xdr:col>
      <xdr:colOff>2381</xdr:colOff>
      <xdr:row>35</xdr:row>
      <xdr:rowOff>76200</xdr:rowOff>
    </xdr:from>
    <xdr:to>
      <xdr:col>2</xdr:col>
      <xdr:colOff>2381</xdr:colOff>
      <xdr:row>38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75163A44-7458-4165-A511-34821C5F2AAD}"/>
            </a:ext>
          </a:extLst>
        </xdr:cNvPr>
        <xdr:cNvSpPr txBox="1">
          <a:spLocks noChangeArrowheads="1"/>
        </xdr:cNvSpPr>
      </xdr:nvSpPr>
      <xdr:spPr bwMode="auto">
        <a:xfrm>
          <a:off x="3162300" y="64293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2381</xdr:colOff>
      <xdr:row>35</xdr:row>
      <xdr:rowOff>76200</xdr:rowOff>
    </xdr:from>
    <xdr:to>
      <xdr:col>2</xdr:col>
      <xdr:colOff>2381</xdr:colOff>
      <xdr:row>38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90A0DC44-F400-4796-98ED-DB18BA86B6C2}"/>
            </a:ext>
          </a:extLst>
        </xdr:cNvPr>
        <xdr:cNvSpPr txBox="1">
          <a:spLocks noChangeArrowheads="1"/>
        </xdr:cNvSpPr>
      </xdr:nvSpPr>
      <xdr:spPr bwMode="auto">
        <a:xfrm>
          <a:off x="3162300" y="64293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2</xdr:col>
      <xdr:colOff>2381</xdr:colOff>
      <xdr:row>35</xdr:row>
      <xdr:rowOff>76200</xdr:rowOff>
    </xdr:from>
    <xdr:to>
      <xdr:col>2</xdr:col>
      <xdr:colOff>2381</xdr:colOff>
      <xdr:row>38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95393D1B-29CC-459B-B493-9D8AD9C3B885}"/>
            </a:ext>
          </a:extLst>
        </xdr:cNvPr>
        <xdr:cNvSpPr txBox="1">
          <a:spLocks noChangeArrowheads="1"/>
        </xdr:cNvSpPr>
      </xdr:nvSpPr>
      <xdr:spPr bwMode="auto">
        <a:xfrm>
          <a:off x="3162300" y="6429375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8"/>
  <sheetViews>
    <sheetView showGridLines="0" tabSelected="1" zoomScaleNormal="100" workbookViewId="0">
      <selection activeCell="J11" sqref="J11"/>
    </sheetView>
  </sheetViews>
  <sheetFormatPr defaultColWidth="9.09765625" defaultRowHeight="24" customHeight="1"/>
  <cols>
    <col min="1" max="1" width="20.59765625" style="2" customWidth="1"/>
    <col min="2" max="4" width="10.09765625" style="2" bestFit="1" customWidth="1"/>
    <col min="5" max="5" width="1" style="2" customWidth="1"/>
    <col min="6" max="6" width="10.09765625" style="2" bestFit="1" customWidth="1"/>
    <col min="7" max="8" width="9.59765625" style="2" customWidth="1"/>
    <col min="9" max="9" width="0.8984375" style="2" customWidth="1"/>
    <col min="10" max="12" width="8.59765625" style="2" customWidth="1"/>
    <col min="13" max="13" width="1.296875" style="2" customWidth="1"/>
    <col min="14" max="14" width="10.59765625" style="2" customWidth="1"/>
    <col min="15" max="15" width="12.3984375" style="2" bestFit="1" customWidth="1"/>
    <col min="16" max="16" width="10.3984375" style="2" bestFit="1" customWidth="1"/>
    <col min="17" max="16384" width="9.09765625" style="2"/>
  </cols>
  <sheetData>
    <row r="1" spans="1:16" ht="24" customHeight="1">
      <c r="A1" s="1" t="s">
        <v>16</v>
      </c>
    </row>
    <row r="2" spans="1:16" ht="24" customHeight="1">
      <c r="A2" s="1" t="s">
        <v>28</v>
      </c>
    </row>
    <row r="3" spans="1:16" ht="18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4"/>
    </row>
    <row r="4" spans="1:16" ht="22.5" customHeight="1">
      <c r="A4" s="21" t="s">
        <v>22</v>
      </c>
      <c r="B4" s="64" t="s">
        <v>19</v>
      </c>
      <c r="C4" s="64"/>
      <c r="D4" s="64"/>
      <c r="E4" s="21"/>
      <c r="F4" s="64" t="s">
        <v>20</v>
      </c>
      <c r="G4" s="64"/>
      <c r="H4" s="64"/>
      <c r="I4" s="21"/>
      <c r="J4" s="64" t="s">
        <v>21</v>
      </c>
      <c r="K4" s="64"/>
      <c r="L4" s="64"/>
      <c r="M4" s="22"/>
    </row>
    <row r="5" spans="1:16" s="5" customFormat="1" ht="22.5" customHeight="1">
      <c r="A5" s="15" t="s">
        <v>0</v>
      </c>
      <c r="B5" s="30" t="s">
        <v>1</v>
      </c>
      <c r="C5" s="30" t="s">
        <v>2</v>
      </c>
      <c r="D5" s="30" t="s">
        <v>3</v>
      </c>
      <c r="E5" s="30"/>
      <c r="F5" s="30" t="s">
        <v>1</v>
      </c>
      <c r="G5" s="30" t="s">
        <v>2</v>
      </c>
      <c r="H5" s="30" t="s">
        <v>3</v>
      </c>
      <c r="I5" s="30"/>
      <c r="J5" s="30" t="s">
        <v>1</v>
      </c>
      <c r="K5" s="30" t="s">
        <v>2</v>
      </c>
      <c r="L5" s="30" t="s">
        <v>3</v>
      </c>
      <c r="M5" s="31"/>
    </row>
    <row r="6" spans="1:16" s="5" customFormat="1" ht="23.25" customHeight="1">
      <c r="A6" s="2"/>
      <c r="B6" s="62" t="s">
        <v>13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6" s="9" customFormat="1" ht="26.25" hidden="1" customHeight="1">
      <c r="A7" s="6" t="s">
        <v>4</v>
      </c>
      <c r="B7" s="7">
        <f>B8+B20</f>
        <v>58661182.009999998</v>
      </c>
      <c r="C7" s="7">
        <f>C8+C20</f>
        <v>27971527</v>
      </c>
      <c r="D7" s="7">
        <f>D8+D20</f>
        <v>30689655.010000002</v>
      </c>
      <c r="E7" s="7"/>
      <c r="F7" s="7"/>
      <c r="G7" s="7"/>
      <c r="H7" s="7"/>
      <c r="I7" s="7"/>
      <c r="J7" s="7">
        <f>J8+J20</f>
        <v>366741</v>
      </c>
      <c r="K7" s="7">
        <f>K8+K20</f>
        <v>174121</v>
      </c>
      <c r="L7" s="7">
        <f>L8+L20</f>
        <v>192620</v>
      </c>
      <c r="M7" s="8"/>
    </row>
    <row r="8" spans="1:16" s="10" customFormat="1" ht="24" customHeight="1">
      <c r="A8" s="23" t="s">
        <v>5</v>
      </c>
      <c r="B8" s="49">
        <v>58661182.009999998</v>
      </c>
      <c r="C8" s="49">
        <v>27971527</v>
      </c>
      <c r="D8" s="49">
        <v>30689655.010000002</v>
      </c>
      <c r="E8" s="41"/>
      <c r="F8" s="49">
        <v>14998869</v>
      </c>
      <c r="G8" s="49">
        <v>7121534</v>
      </c>
      <c r="H8" s="49">
        <v>7877335.0099999998</v>
      </c>
      <c r="I8" s="41"/>
      <c r="J8" s="49">
        <v>366741</v>
      </c>
      <c r="K8" s="49">
        <v>174121</v>
      </c>
      <c r="L8" s="49">
        <v>192620</v>
      </c>
      <c r="M8" s="42"/>
      <c r="N8" s="18"/>
      <c r="O8" s="28"/>
      <c r="P8" s="28"/>
    </row>
    <row r="9" spans="1:16" s="10" customFormat="1" ht="24" customHeight="1">
      <c r="A9" s="25" t="s">
        <v>6</v>
      </c>
      <c r="B9" s="50">
        <v>40088584.689999998</v>
      </c>
      <c r="C9" s="50">
        <v>21466793.280000001</v>
      </c>
      <c r="D9" s="50">
        <v>18621791.420000002</v>
      </c>
      <c r="E9" s="51"/>
      <c r="F9" s="50">
        <v>9786687.4000000004</v>
      </c>
      <c r="G9" s="50">
        <v>5290699.43</v>
      </c>
      <c r="H9" s="50">
        <v>4495987.97</v>
      </c>
      <c r="I9" s="51"/>
      <c r="J9" s="50">
        <v>281099.8</v>
      </c>
      <c r="K9" s="53">
        <v>140618</v>
      </c>
      <c r="L9" s="50">
        <v>140482.34</v>
      </c>
      <c r="M9" s="43"/>
      <c r="O9" s="28"/>
      <c r="P9" s="28"/>
    </row>
    <row r="10" spans="1:16" s="10" customFormat="1" ht="24" customHeight="1">
      <c r="A10" s="25" t="s">
        <v>8</v>
      </c>
      <c r="B10" s="50">
        <v>40057399.759999998</v>
      </c>
      <c r="C10" s="50">
        <v>21446000.809999999</v>
      </c>
      <c r="D10" s="50">
        <v>18611398.949999999</v>
      </c>
      <c r="E10" s="51"/>
      <c r="F10" s="50">
        <v>9769839.5800000001</v>
      </c>
      <c r="G10" s="50">
        <v>5280831.9400000004</v>
      </c>
      <c r="H10" s="50">
        <v>4489007.63</v>
      </c>
      <c r="I10" s="51"/>
      <c r="J10" s="50">
        <v>281099.8</v>
      </c>
      <c r="K10" s="53">
        <v>140618</v>
      </c>
      <c r="L10" s="50">
        <v>140482.34</v>
      </c>
      <c r="M10" s="44"/>
      <c r="O10" s="28"/>
      <c r="P10" s="28"/>
    </row>
    <row r="11" spans="1:16" s="10" customFormat="1" ht="24" customHeight="1">
      <c r="A11" s="25" t="s">
        <v>9</v>
      </c>
      <c r="B11" s="50">
        <v>39565990.960000001</v>
      </c>
      <c r="C11" s="50">
        <v>21202886.030000001</v>
      </c>
      <c r="D11" s="50">
        <v>18363104.940000001</v>
      </c>
      <c r="E11" s="51"/>
      <c r="F11" s="50">
        <v>9684439.2200000007</v>
      </c>
      <c r="G11" s="50">
        <v>5242352.28</v>
      </c>
      <c r="H11" s="50">
        <v>4442086.93</v>
      </c>
      <c r="I11" s="51"/>
      <c r="J11" s="50">
        <v>280232.62</v>
      </c>
      <c r="K11" s="53">
        <v>140562.54999999999</v>
      </c>
      <c r="L11" s="50">
        <v>139670.07</v>
      </c>
      <c r="M11" s="44"/>
      <c r="O11" s="28"/>
      <c r="P11" s="28"/>
    </row>
    <row r="12" spans="1:16" s="10" customFormat="1" ht="24" customHeight="1">
      <c r="A12" s="25" t="s">
        <v>10</v>
      </c>
      <c r="B12" s="50">
        <v>491408.79</v>
      </c>
      <c r="C12" s="50">
        <v>243114.78</v>
      </c>
      <c r="D12" s="50">
        <v>248294.01</v>
      </c>
      <c r="E12" s="52"/>
      <c r="F12" s="50">
        <v>85400.36</v>
      </c>
      <c r="G12" s="50">
        <v>38479.660000000003</v>
      </c>
      <c r="H12" s="50">
        <v>46920.7</v>
      </c>
      <c r="I12" s="52"/>
      <c r="J12" s="50">
        <v>867.18</v>
      </c>
      <c r="K12" s="53">
        <v>54.91</v>
      </c>
      <c r="L12" s="50">
        <v>812.27</v>
      </c>
      <c r="M12" s="44"/>
      <c r="N12" s="18"/>
      <c r="O12" s="28"/>
      <c r="P12" s="28"/>
    </row>
    <row r="13" spans="1:16" s="10" customFormat="1" ht="24" customHeight="1">
      <c r="A13" s="25" t="s">
        <v>14</v>
      </c>
      <c r="B13" s="50">
        <v>31184.93</v>
      </c>
      <c r="C13" s="50">
        <v>20792.46</v>
      </c>
      <c r="D13" s="50">
        <v>10392.469999999999</v>
      </c>
      <c r="E13" s="52"/>
      <c r="F13" s="50">
        <v>16847.82</v>
      </c>
      <c r="G13" s="50">
        <v>9867.49</v>
      </c>
      <c r="H13" s="50">
        <v>6980.34</v>
      </c>
      <c r="I13" s="52"/>
      <c r="J13" s="56" t="s">
        <v>18</v>
      </c>
      <c r="K13" s="56" t="s">
        <v>18</v>
      </c>
      <c r="L13" s="56" t="s">
        <v>18</v>
      </c>
      <c r="M13" s="44"/>
      <c r="N13" s="20"/>
      <c r="O13" s="28"/>
      <c r="P13" s="28"/>
    </row>
    <row r="14" spans="1:16" s="10" customFormat="1" ht="24" customHeight="1">
      <c r="A14" s="25" t="s">
        <v>7</v>
      </c>
      <c r="B14" s="50">
        <v>18572597.32</v>
      </c>
      <c r="C14" s="50">
        <v>6504733.7300000004</v>
      </c>
      <c r="D14" s="50">
        <v>12067863.59</v>
      </c>
      <c r="E14" s="51"/>
      <c r="F14" s="50">
        <v>5212181.5999999996</v>
      </c>
      <c r="G14" s="50">
        <v>1830834.57</v>
      </c>
      <c r="H14" s="50">
        <v>3381347.04</v>
      </c>
      <c r="I14" s="51"/>
      <c r="J14" s="50">
        <v>85641.2</v>
      </c>
      <c r="K14" s="53">
        <v>33503</v>
      </c>
      <c r="L14" s="50">
        <v>52137.66</v>
      </c>
      <c r="M14" s="43"/>
      <c r="O14" s="28"/>
      <c r="P14" s="28"/>
    </row>
    <row r="15" spans="1:16" s="10" customFormat="1" ht="24" customHeight="1">
      <c r="A15" s="25" t="s">
        <v>11</v>
      </c>
      <c r="B15" s="50">
        <v>5111008.8499999996</v>
      </c>
      <c r="C15" s="50">
        <v>284821.90999999997</v>
      </c>
      <c r="D15" s="50">
        <v>4826186.95</v>
      </c>
      <c r="E15" s="51"/>
      <c r="F15" s="50">
        <v>1253789.58</v>
      </c>
      <c r="G15" s="50">
        <v>56883.46</v>
      </c>
      <c r="H15" s="50">
        <v>1196906.1200000001</v>
      </c>
      <c r="I15" s="51"/>
      <c r="J15" s="50">
        <v>8744.0400000000009</v>
      </c>
      <c r="K15" s="50">
        <v>346.47</v>
      </c>
      <c r="L15" s="50">
        <v>8397.58</v>
      </c>
      <c r="M15" s="44"/>
      <c r="O15" s="28"/>
      <c r="P15" s="28"/>
    </row>
    <row r="16" spans="1:16" s="10" customFormat="1" ht="24" customHeight="1">
      <c r="A16" s="25" t="s">
        <v>12</v>
      </c>
      <c r="B16" s="50">
        <v>4558353.3899999997</v>
      </c>
      <c r="C16" s="50">
        <v>2136761.1800000002</v>
      </c>
      <c r="D16" s="50">
        <v>2421592.2000000002</v>
      </c>
      <c r="E16" s="51"/>
      <c r="F16" s="50">
        <v>1411883.54</v>
      </c>
      <c r="G16" s="50">
        <v>659613.07999999996</v>
      </c>
      <c r="H16" s="50">
        <v>752270.45</v>
      </c>
      <c r="I16" s="51"/>
      <c r="J16" s="50">
        <v>30687.06</v>
      </c>
      <c r="K16" s="50">
        <v>12790.96</v>
      </c>
      <c r="L16" s="50">
        <v>17896.099999999999</v>
      </c>
      <c r="M16" s="44"/>
      <c r="O16" s="28"/>
      <c r="P16" s="28"/>
    </row>
    <row r="17" spans="1:17" s="10" customFormat="1" ht="24" customHeight="1">
      <c r="A17" s="25" t="s">
        <v>23</v>
      </c>
      <c r="B17" s="50">
        <v>6963365.7199999997</v>
      </c>
      <c r="C17" s="50">
        <v>2886579.9</v>
      </c>
      <c r="D17" s="50">
        <v>4076785.82</v>
      </c>
      <c r="E17" s="51"/>
      <c r="F17" s="50">
        <v>2110611.29</v>
      </c>
      <c r="G17" s="50">
        <v>855975.48</v>
      </c>
      <c r="H17" s="50">
        <v>1254635.82</v>
      </c>
      <c r="I17" s="51"/>
      <c r="J17" s="50">
        <v>41010.870000000003</v>
      </c>
      <c r="K17" s="50">
        <v>17248.650000000001</v>
      </c>
      <c r="L17" s="50">
        <v>23762.23</v>
      </c>
      <c r="M17" s="44"/>
      <c r="O17" s="28"/>
      <c r="P17" s="28"/>
    </row>
    <row r="18" spans="1:17" s="10" customFormat="1" ht="24" customHeight="1">
      <c r="A18" s="25" t="s">
        <v>24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4"/>
      <c r="O18" s="28"/>
      <c r="P18" s="28"/>
    </row>
    <row r="19" spans="1:17" s="10" customFormat="1" ht="24" customHeight="1">
      <c r="A19" s="26" t="s">
        <v>25</v>
      </c>
      <c r="B19" s="50">
        <v>1939869.36</v>
      </c>
      <c r="C19" s="50">
        <v>1196570.74</v>
      </c>
      <c r="D19" s="50">
        <v>743298.62</v>
      </c>
      <c r="E19" s="51"/>
      <c r="F19" s="50">
        <v>435897.19</v>
      </c>
      <c r="G19" s="50">
        <v>258362.55</v>
      </c>
      <c r="H19" s="50">
        <v>177534.64</v>
      </c>
      <c r="I19" s="51"/>
      <c r="J19" s="50">
        <v>5199.22</v>
      </c>
      <c r="K19" s="50">
        <v>3117.47</v>
      </c>
      <c r="L19" s="50">
        <v>2081.75</v>
      </c>
      <c r="M19" s="44"/>
      <c r="O19" s="28"/>
      <c r="P19" s="28"/>
    </row>
    <row r="20" spans="1:17" s="9" customFormat="1" ht="3.75" customHeight="1">
      <c r="A20" s="24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5"/>
    </row>
    <row r="21" spans="1:17" s="10" customFormat="1" ht="24" customHeight="1">
      <c r="A21" s="27"/>
      <c r="B21" s="63" t="s">
        <v>15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</row>
    <row r="22" spans="1:17" s="9" customFormat="1" ht="26.25" hidden="1" customHeight="1">
      <c r="A22" s="17" t="s">
        <v>4</v>
      </c>
      <c r="B22" s="54">
        <f>B7/B$7*100</f>
        <v>100</v>
      </c>
      <c r="C22" s="54">
        <f>C7/C$7*100</f>
        <v>100</v>
      </c>
      <c r="D22" s="54">
        <f>D7/D$7*100</f>
        <v>100</v>
      </c>
      <c r="E22" s="54"/>
      <c r="F22" s="54"/>
      <c r="G22" s="54"/>
      <c r="H22" s="54"/>
      <c r="I22" s="54"/>
      <c r="J22" s="54">
        <f>J7/J$7*100</f>
        <v>100</v>
      </c>
      <c r="K22" s="54">
        <f>K7/K$7*100</f>
        <v>100</v>
      </c>
      <c r="L22" s="54">
        <f>L7/L$7*100</f>
        <v>100</v>
      </c>
      <c r="M22" s="55"/>
    </row>
    <row r="23" spans="1:17" s="9" customFormat="1" ht="24" customHeight="1">
      <c r="A23" s="23" t="s">
        <v>5</v>
      </c>
      <c r="B23" s="54">
        <v>100</v>
      </c>
      <c r="C23" s="54">
        <v>100</v>
      </c>
      <c r="D23" s="54">
        <v>100</v>
      </c>
      <c r="E23" s="54">
        <f t="shared" ref="E23:L23" si="0">SUM(E24+E29)</f>
        <v>0</v>
      </c>
      <c r="F23" s="54">
        <v>100</v>
      </c>
      <c r="G23" s="54">
        <f t="shared" si="0"/>
        <v>100</v>
      </c>
      <c r="H23" s="54">
        <f t="shared" si="0"/>
        <v>99.999999873053511</v>
      </c>
      <c r="I23" s="54">
        <f t="shared" si="0"/>
        <v>0</v>
      </c>
      <c r="J23" s="54">
        <f t="shared" si="0"/>
        <v>100</v>
      </c>
      <c r="K23" s="54">
        <f t="shared" si="0"/>
        <v>100</v>
      </c>
      <c r="L23" s="54">
        <f t="shared" si="0"/>
        <v>100</v>
      </c>
      <c r="M23" s="54"/>
      <c r="O23" s="34"/>
      <c r="P23" s="38"/>
    </row>
    <row r="24" spans="1:17" s="10" customFormat="1" ht="24" customHeight="1">
      <c r="A24" s="25" t="s">
        <v>6</v>
      </c>
      <c r="B24" s="56">
        <v>68.3</v>
      </c>
      <c r="C24" s="56">
        <f>C9*100/$C$8</f>
        <v>76.7451604626376</v>
      </c>
      <c r="D24" s="56">
        <f t="shared" ref="D24:L24" si="1">SUM(D25,D28)</f>
        <v>60.743884540036746</v>
      </c>
      <c r="E24" s="56"/>
      <c r="F24" s="56">
        <f t="shared" si="1"/>
        <v>65.181705933960757</v>
      </c>
      <c r="G24" s="56">
        <f>G9*100/$G$8</f>
        <v>74.291570186984998</v>
      </c>
      <c r="H24" s="56">
        <f t="shared" si="1"/>
        <v>57.074987470921329</v>
      </c>
      <c r="I24" s="56"/>
      <c r="J24" s="56">
        <f>J9*100/$J$8</f>
        <v>76.648043169430196</v>
      </c>
      <c r="K24" s="56">
        <f>K9*100/$K$8</f>
        <v>80.758782685603691</v>
      </c>
      <c r="L24" s="56">
        <f t="shared" si="1"/>
        <v>72.932374623611253</v>
      </c>
      <c r="M24" s="56"/>
      <c r="N24" s="29"/>
      <c r="O24" s="35"/>
      <c r="P24" s="33"/>
      <c r="Q24" s="18"/>
    </row>
    <row r="25" spans="1:17" s="10" customFormat="1" ht="24" customHeight="1">
      <c r="A25" s="25" t="s">
        <v>8</v>
      </c>
      <c r="B25" s="56">
        <v>68.2</v>
      </c>
      <c r="C25" s="56">
        <v>76.599999999999994</v>
      </c>
      <c r="D25" s="56">
        <f>SUM(D26:D27)</f>
        <v>60.643884540036744</v>
      </c>
      <c r="E25" s="56"/>
      <c r="F25" s="56">
        <f>SUM(F26:F27)</f>
        <v>65.069378664484631</v>
      </c>
      <c r="G25" s="56">
        <f>SUM(G26:G27)</f>
        <v>74.212683447133713</v>
      </c>
      <c r="H25" s="56">
        <f>SUM(H26:H27)</f>
        <v>56.986374507385584</v>
      </c>
      <c r="I25" s="56"/>
      <c r="J25" s="56">
        <f>J10*100/$J$8</f>
        <v>76.648043169430196</v>
      </c>
      <c r="K25" s="56">
        <f>K10*100/$K$8</f>
        <v>80.758782685603691</v>
      </c>
      <c r="L25" s="56">
        <f>SUM(L26:L27)</f>
        <v>72.932374623611253</v>
      </c>
      <c r="M25" s="56"/>
      <c r="O25" s="36"/>
      <c r="P25" s="33"/>
      <c r="Q25" s="18"/>
    </row>
    <row r="26" spans="1:17" s="10" customFormat="1" ht="24" customHeight="1">
      <c r="A26" s="25" t="s">
        <v>9</v>
      </c>
      <c r="B26" s="56">
        <f>B11*100/$B$8</f>
        <v>67.44833568688604</v>
      </c>
      <c r="C26" s="56">
        <f>C11*100/$C$8</f>
        <v>75.801675146301449</v>
      </c>
      <c r="D26" s="56">
        <f>D11*100/$D$8</f>
        <v>59.834836638002344</v>
      </c>
      <c r="E26" s="56"/>
      <c r="F26" s="56">
        <v>64.5</v>
      </c>
      <c r="G26" s="56">
        <f>G11*100/$G$8</f>
        <v>73.612683447133719</v>
      </c>
      <c r="H26" s="56">
        <f>H11*100/$H$8</f>
        <v>56.390732707964389</v>
      </c>
      <c r="I26" s="56"/>
      <c r="J26" s="56">
        <f>J11*100/$J$8</f>
        <v>76.411587469085816</v>
      </c>
      <c r="K26" s="56">
        <v>80.8</v>
      </c>
      <c r="L26" s="56">
        <f t="shared" ref="L26:L32" si="2">L11*100/$L$8</f>
        <v>72.510679057211092</v>
      </c>
      <c r="M26" s="57"/>
      <c r="O26" s="36"/>
      <c r="P26" s="33"/>
      <c r="Q26" s="18"/>
    </row>
    <row r="27" spans="1:17" s="10" customFormat="1" ht="24" customHeight="1">
      <c r="A27" s="25" t="s">
        <v>10</v>
      </c>
      <c r="B27" s="56">
        <f>B12*100/$B$8</f>
        <v>0.83770693525444018</v>
      </c>
      <c r="C27" s="56">
        <v>0.8</v>
      </c>
      <c r="D27" s="56">
        <f>D12*100/$D$8</f>
        <v>0.80904790203439958</v>
      </c>
      <c r="E27" s="56"/>
      <c r="F27" s="56">
        <f>F12*100/$F$8</f>
        <v>0.56937866448463548</v>
      </c>
      <c r="G27" s="56">
        <v>0.6</v>
      </c>
      <c r="H27" s="56">
        <f>H12*100/$H$8</f>
        <v>0.59564179942119788</v>
      </c>
      <c r="I27" s="56"/>
      <c r="J27" s="56">
        <f>J12*100/$J$8</f>
        <v>0.23645570034438473</v>
      </c>
      <c r="K27" s="61" t="s">
        <v>29</v>
      </c>
      <c r="L27" s="56">
        <f t="shared" si="2"/>
        <v>0.42169556640016614</v>
      </c>
      <c r="M27" s="57"/>
      <c r="O27" s="36"/>
      <c r="P27" s="33"/>
      <c r="Q27" s="18"/>
    </row>
    <row r="28" spans="1:17" s="10" customFormat="1" ht="24" customHeight="1">
      <c r="A28" s="25" t="s">
        <v>14</v>
      </c>
      <c r="B28" s="56">
        <f>B13*100/$B$8</f>
        <v>5.3161100631562271E-2</v>
      </c>
      <c r="C28" s="56">
        <f>C13*100/$C$8</f>
        <v>7.4334375810087158E-2</v>
      </c>
      <c r="D28" s="56">
        <v>0.1</v>
      </c>
      <c r="E28" s="56"/>
      <c r="F28" s="56">
        <f>F13*100/$F$8</f>
        <v>0.1123272694761185</v>
      </c>
      <c r="G28" s="56">
        <f>G13*100/$G$8</f>
        <v>0.13855849034772563</v>
      </c>
      <c r="H28" s="56">
        <f>H13*100/$H$8</f>
        <v>8.8612963535747866E-2</v>
      </c>
      <c r="I28" s="56"/>
      <c r="J28" s="60" t="s">
        <v>17</v>
      </c>
      <c r="K28" s="60" t="s">
        <v>17</v>
      </c>
      <c r="L28" s="60" t="s">
        <v>17</v>
      </c>
      <c r="M28" s="58"/>
      <c r="O28" s="36"/>
      <c r="P28" s="33"/>
      <c r="Q28" s="18"/>
    </row>
    <row r="29" spans="1:17" s="10" customFormat="1" ht="24" customHeight="1">
      <c r="A29" s="25" t="s">
        <v>7</v>
      </c>
      <c r="B29" s="56">
        <f t="shared" ref="B29:H29" si="3">SUM(B30:B34)</f>
        <v>31.660796260180916</v>
      </c>
      <c r="C29" s="56">
        <f t="shared" si="3"/>
        <v>23.315781540993456</v>
      </c>
      <c r="D29" s="56">
        <f t="shared" si="3"/>
        <v>39.32225235528967</v>
      </c>
      <c r="E29" s="56">
        <f t="shared" si="3"/>
        <v>0</v>
      </c>
      <c r="F29" s="56">
        <f t="shared" si="3"/>
        <v>34.750497520846409</v>
      </c>
      <c r="G29" s="56">
        <f t="shared" si="3"/>
        <v>25.708429813015002</v>
      </c>
      <c r="H29" s="56">
        <f t="shared" si="3"/>
        <v>42.925012402132182</v>
      </c>
      <c r="I29" s="56"/>
      <c r="J29" s="56">
        <f t="shared" ref="J29:J34" si="4">J14*100/$J$8</f>
        <v>23.351956830569804</v>
      </c>
      <c r="K29" s="56">
        <f t="shared" ref="K29:K34" si="5">K14*100/$K$8</f>
        <v>19.241217314396312</v>
      </c>
      <c r="L29" s="56">
        <f t="shared" si="2"/>
        <v>27.067625376388744</v>
      </c>
      <c r="M29" s="56"/>
      <c r="N29" s="18"/>
      <c r="O29" s="36"/>
      <c r="P29" s="33"/>
      <c r="Q29" s="18"/>
    </row>
    <row r="30" spans="1:17" s="10" customFormat="1" ht="24" customHeight="1">
      <c r="A30" s="25" t="s">
        <v>11</v>
      </c>
      <c r="B30" s="56">
        <f>B15*100/$B$8</f>
        <v>8.7127614461105196</v>
      </c>
      <c r="C30" s="56">
        <f>C15*100/$C$8</f>
        <v>1.0182565649705144</v>
      </c>
      <c r="D30" s="56">
        <f>D15*100/$D$8</f>
        <v>15.725777785470127</v>
      </c>
      <c r="E30" s="56"/>
      <c r="F30" s="56">
        <f>F15*100/$F$8</f>
        <v>8.3592274857524256</v>
      </c>
      <c r="G30" s="56">
        <f>G15*100/$G$8</f>
        <v>0.79875290913446462</v>
      </c>
      <c r="H30" s="56">
        <f>H15*100/$H$8</f>
        <v>15.194302622404276</v>
      </c>
      <c r="I30" s="56"/>
      <c r="J30" s="56">
        <f t="shared" si="4"/>
        <v>2.3842548283393459</v>
      </c>
      <c r="K30" s="56">
        <f>K15*100/$K$8</f>
        <v>0.19898231689457332</v>
      </c>
      <c r="L30" s="56">
        <f t="shared" si="2"/>
        <v>4.3596615097082339</v>
      </c>
      <c r="M30" s="57"/>
      <c r="O30" s="37"/>
      <c r="P30" s="33"/>
      <c r="Q30" s="18"/>
    </row>
    <row r="31" spans="1:17" s="10" customFormat="1" ht="24" customHeight="1">
      <c r="A31" s="25" t="s">
        <v>12</v>
      </c>
      <c r="B31" s="56">
        <f>B16*100/$B$8</f>
        <v>7.7706470170051034</v>
      </c>
      <c r="C31" s="56">
        <v>7.7</v>
      </c>
      <c r="D31" s="56">
        <f>D16*100/$D$8</f>
        <v>7.8905813676007179</v>
      </c>
      <c r="E31" s="56"/>
      <c r="F31" s="56">
        <f>F16*100/$F$8</f>
        <v>9.4132666936420346</v>
      </c>
      <c r="G31" s="56">
        <f>G16*100/$G$8</f>
        <v>9.26223310876561</v>
      </c>
      <c r="H31" s="56">
        <f>H16*100/$H$8</f>
        <v>9.5498090286247717</v>
      </c>
      <c r="I31" s="56"/>
      <c r="J31" s="56">
        <f t="shared" si="4"/>
        <v>8.3675018609863638</v>
      </c>
      <c r="K31" s="56">
        <f t="shared" si="5"/>
        <v>7.3460179989777226</v>
      </c>
      <c r="L31" s="56">
        <f t="shared" si="2"/>
        <v>9.2908836050254369</v>
      </c>
      <c r="M31" s="57"/>
      <c r="O31" s="37"/>
      <c r="P31" s="33"/>
      <c r="Q31" s="18"/>
    </row>
    <row r="32" spans="1:17" s="10" customFormat="1" ht="24" customHeight="1">
      <c r="A32" s="25" t="s">
        <v>23</v>
      </c>
      <c r="B32" s="56">
        <f>B17*100/$B$8</f>
        <v>11.87048313962196</v>
      </c>
      <c r="C32" s="56">
        <f>C17*100/$C$8</f>
        <v>10.319707965889743</v>
      </c>
      <c r="D32" s="56">
        <f>D17*100/$D$8</f>
        <v>13.283908921985629</v>
      </c>
      <c r="E32" s="59"/>
      <c r="F32" s="56">
        <f>F17*100/$F$8</f>
        <v>14.071802947275557</v>
      </c>
      <c r="G32" s="56">
        <f>G17*100/$G$8</f>
        <v>12.01953792539641</v>
      </c>
      <c r="H32" s="56">
        <f>H17*100/$H$8</f>
        <v>15.927160878739878</v>
      </c>
      <c r="I32" s="59"/>
      <c r="J32" s="56">
        <f t="shared" si="4"/>
        <v>11.182515726357295</v>
      </c>
      <c r="K32" s="56">
        <f t="shared" si="5"/>
        <v>9.9061284968498935</v>
      </c>
      <c r="L32" s="56">
        <f t="shared" si="2"/>
        <v>12.336325407538158</v>
      </c>
      <c r="M32" s="57"/>
      <c r="N32" s="20"/>
      <c r="O32" s="37"/>
      <c r="P32" s="33"/>
    </row>
    <row r="33" spans="1:17" s="10" customFormat="1" ht="24" customHeight="1">
      <c r="A33" s="25" t="s">
        <v>24</v>
      </c>
      <c r="B33" s="59"/>
      <c r="C33" s="56"/>
      <c r="D33" s="56"/>
      <c r="E33" s="59"/>
      <c r="F33" s="56"/>
      <c r="G33" s="56"/>
      <c r="H33" s="56"/>
      <c r="I33" s="59"/>
      <c r="J33" s="56"/>
      <c r="K33" s="56"/>
      <c r="L33" s="56"/>
      <c r="M33" s="57"/>
      <c r="O33" s="37"/>
      <c r="P33" s="33"/>
    </row>
    <row r="34" spans="1:17" s="10" customFormat="1" ht="24" customHeight="1">
      <c r="A34" s="26" t="s">
        <v>25</v>
      </c>
      <c r="B34" s="56">
        <f>B19*100/$B$8</f>
        <v>3.3069046574433321</v>
      </c>
      <c r="C34" s="56">
        <f>C19*100/$C$8</f>
        <v>4.2778170101331972</v>
      </c>
      <c r="D34" s="56">
        <f>D19*100/$D$8</f>
        <v>2.4219842802331977</v>
      </c>
      <c r="E34" s="56"/>
      <c r="F34" s="56">
        <f>F19*100/$F$8</f>
        <v>2.9062003941763876</v>
      </c>
      <c r="G34" s="56">
        <f>G19*100/$G$8</f>
        <v>3.6279058697185187</v>
      </c>
      <c r="H34" s="56">
        <f>H19*100/$H$8</f>
        <v>2.2537398723632549</v>
      </c>
      <c r="I34" s="56"/>
      <c r="J34" s="56">
        <f t="shared" si="4"/>
        <v>1.4176816881668535</v>
      </c>
      <c r="K34" s="56">
        <f t="shared" si="5"/>
        <v>1.7904043739698257</v>
      </c>
      <c r="L34" s="56">
        <f>L19*100/$L$8</f>
        <v>1.0807548541169141</v>
      </c>
      <c r="M34" s="57"/>
      <c r="O34" s="37"/>
      <c r="P34" s="33"/>
      <c r="Q34" s="18"/>
    </row>
    <row r="35" spans="1:17" s="10" customFormat="1" ht="9" customHeight="1">
      <c r="A35" s="12"/>
      <c r="B35" s="46"/>
      <c r="C35" s="47"/>
      <c r="D35" s="47"/>
      <c r="E35" s="47"/>
      <c r="F35" s="47"/>
      <c r="G35" s="47"/>
      <c r="H35" s="47"/>
      <c r="I35" s="47"/>
      <c r="J35" s="46"/>
      <c r="K35" s="47"/>
      <c r="L35" s="47"/>
      <c r="M35" s="48"/>
    </row>
    <row r="36" spans="1:17" s="10" customFormat="1" ht="6" customHeight="1">
      <c r="A36" s="8"/>
      <c r="B36" s="11"/>
      <c r="C36" s="14"/>
      <c r="D36" s="14"/>
      <c r="E36" s="14"/>
      <c r="F36" s="14"/>
      <c r="G36" s="14"/>
      <c r="H36" s="14"/>
      <c r="I36" s="14"/>
      <c r="J36" s="11"/>
      <c r="K36" s="14"/>
      <c r="L36" s="14"/>
      <c r="M36" s="8"/>
      <c r="P36" s="19"/>
    </row>
    <row r="37" spans="1:17" s="13" customFormat="1" ht="20.25" customHeight="1">
      <c r="A37" s="39" t="s">
        <v>26</v>
      </c>
      <c r="D37" s="11"/>
      <c r="E37" s="11"/>
      <c r="H37" s="11"/>
      <c r="I37" s="11"/>
      <c r="L37" s="11"/>
    </row>
    <row r="38" spans="1:17" s="13" customFormat="1" ht="18.75" customHeight="1">
      <c r="A38" s="16" t="s">
        <v>27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</sheetData>
  <mergeCells count="5">
    <mergeCell ref="B6:M6"/>
    <mergeCell ref="B21:M21"/>
    <mergeCell ref="B4:D4"/>
    <mergeCell ref="F4:H4"/>
    <mergeCell ref="J4:L4"/>
  </mergeCells>
  <phoneticPr fontId="0" type="noConversion"/>
  <printOptions horizontalCentered="1"/>
  <pageMargins left="0.6692913385826772" right="0.39370078740157483" top="0.98425196850393704" bottom="0.78740157480314965" header="0.51181102362204722" footer="0.51181102362204722"/>
  <pageSetup paperSize="9" scale="90" firstPageNumber="6" orientation="portrait" useFirstPageNumber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2023-03-01T03:00:07Z</cp:lastPrinted>
  <dcterms:created xsi:type="dcterms:W3CDTF">2000-11-20T04:06:35Z</dcterms:created>
  <dcterms:modified xsi:type="dcterms:W3CDTF">2023-03-01T03:04:26Z</dcterms:modified>
</cp:coreProperties>
</file>