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 สรง\สรง.รายปี 65\"/>
    </mc:Choice>
  </mc:AlternateContent>
  <xr:revisionPtr revIDLastSave="0" documentId="13_ncr:1_{1A2ED10A-A5F7-4AC5-8C19-C54076007146}" xr6:coauthVersionLast="47" xr6:coauthVersionMax="47" xr10:uidLastSave="{00000000-0000-0000-0000-000000000000}"/>
  <bookViews>
    <workbookView xWindow="-120" yWindow="-120" windowWidth="29040" windowHeight="15720" xr2:uid="{81CA5615-3D0B-42B0-99C6-EE6F287D9D09}"/>
  </bookViews>
  <sheets>
    <sheet name="ตาราง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N11" i="1"/>
  <c r="N12" i="1"/>
  <c r="N13" i="1"/>
  <c r="N14" i="1"/>
  <c r="N15" i="1"/>
  <c r="P6" i="1"/>
  <c r="P7" i="1"/>
  <c r="P8" i="1"/>
  <c r="P9" i="1"/>
  <c r="P21" i="1" s="1"/>
  <c r="P11" i="1"/>
  <c r="P12" i="1"/>
  <c r="P24" i="1" s="1"/>
  <c r="P13" i="1"/>
  <c r="P25" i="1" s="1"/>
  <c r="P14" i="1"/>
  <c r="P26" i="1" s="1"/>
  <c r="P15" i="1"/>
  <c r="N5" i="1"/>
  <c r="P5" i="1"/>
  <c r="O6" i="1"/>
  <c r="O7" i="1"/>
  <c r="O8" i="1"/>
  <c r="O9" i="1"/>
  <c r="O29" i="1" s="1"/>
  <c r="O11" i="1"/>
  <c r="O12" i="1"/>
  <c r="O13" i="1"/>
  <c r="O14" i="1"/>
  <c r="O15" i="1"/>
  <c r="O5" i="1"/>
  <c r="P19" i="1"/>
  <c r="P20" i="1"/>
  <c r="P23" i="1"/>
  <c r="P27" i="1" l="1"/>
  <c r="N18" i="1"/>
  <c r="N24" i="1"/>
  <c r="P29" i="1"/>
  <c r="N19" i="1"/>
  <c r="N20" i="1"/>
  <c r="N23" i="1"/>
  <c r="N27" i="1"/>
  <c r="N26" i="1"/>
  <c r="N25" i="1"/>
  <c r="N21" i="1"/>
  <c r="P18" i="1"/>
  <c r="P17" i="1" s="1"/>
  <c r="O19" i="1"/>
  <c r="O20" i="1"/>
  <c r="O21" i="1"/>
  <c r="O23" i="1"/>
  <c r="O24" i="1"/>
  <c r="O25" i="1"/>
  <c r="O26" i="1"/>
  <c r="O27" i="1"/>
  <c r="O18" i="1"/>
  <c r="N29" i="1" l="1"/>
  <c r="O17" i="1"/>
  <c r="N17" i="1" l="1"/>
  <c r="J29" i="1"/>
  <c r="I29" i="1"/>
  <c r="J27" i="1"/>
  <c r="I27" i="1"/>
  <c r="I26" i="1"/>
  <c r="J25" i="1"/>
  <c r="I25" i="1"/>
  <c r="J24" i="1"/>
  <c r="I24" i="1"/>
  <c r="J23" i="1"/>
  <c r="I23" i="1"/>
  <c r="J21" i="1"/>
  <c r="I21" i="1"/>
  <c r="H21" i="1"/>
  <c r="J20" i="1"/>
  <c r="I20" i="1"/>
  <c r="H20" i="1"/>
  <c r="J19" i="1"/>
  <c r="I19" i="1"/>
  <c r="H19" i="1"/>
  <c r="J18" i="1"/>
  <c r="J17" i="1" s="1"/>
  <c r="I18" i="1"/>
  <c r="I17" i="1" s="1"/>
  <c r="H18" i="1"/>
  <c r="H27" i="1"/>
  <c r="H26" i="1"/>
  <c r="H25" i="1"/>
  <c r="H24" i="1"/>
  <c r="H23" i="1"/>
  <c r="H29" i="1"/>
  <c r="H17" i="1" l="1"/>
  <c r="D29" i="1" l="1"/>
  <c r="C29" i="1"/>
  <c r="B29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1" i="1"/>
  <c r="C21" i="1"/>
  <c r="B21" i="1"/>
  <c r="D20" i="1"/>
  <c r="C20" i="1"/>
  <c r="B20" i="1"/>
  <c r="D19" i="1"/>
  <c r="C19" i="1"/>
  <c r="B19" i="1"/>
  <c r="D18" i="1"/>
  <c r="D17" i="1" s="1"/>
  <c r="C18" i="1"/>
  <c r="C17" i="1" s="1"/>
  <c r="B18" i="1"/>
  <c r="B17" i="1"/>
</calcChain>
</file>

<file path=xl/sharedStrings.xml><?xml version="1.0" encoding="utf-8"?>
<sst xmlns="http://schemas.openxmlformats.org/spreadsheetml/2006/main" count="82" uniqueCount="24">
  <si>
    <t>ตารางที่ 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</si>
  <si>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</si>
  <si>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</si>
  <si>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</si>
  <si>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</si>
  <si>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</si>
  <si>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</si>
  <si>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</si>
  <si>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</si>
  <si>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</si>
  <si>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</si>
  <si>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</si>
  <si>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</si>
  <si>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</si>
  <si>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</si>
  <si>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</si>
  <si>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</si>
  <si>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</si>
  <si>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>ร้อยละ</t>
  </si>
  <si>
    <t xml:space="preserve"> - </t>
  </si>
  <si>
    <t xml:space="preserve">   2.3   เด็ก/ชรา/ป่วย/พิการจนไม่สามารถทำงานได้</t>
  </si>
  <si>
    <t>อัตราการว่างงาน</t>
  </si>
  <si>
    <t>หมายเหตุ :  -ไม่มีข้อมูล หรือข้อมูลมีค่าเป็น 0 หรือข้อมูลมีจำนวนน้อย</t>
  </si>
  <si>
    <t xml:space="preserve">                พ.ศ. 2565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</si>
</sst>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3" fontId="2" fillId="0" borderId="0" xfId="2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2" fontId="3" fillId="0" borderId="0" xfId="0" applyNumberFormat="1" applyFont="1"/>
    <xf numFmtId="0" fontId="3" fillId="0" borderId="3" xfId="0" applyFont="1" applyBorder="1"/>
    <xf numFmtId="2" fontId="3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2" fontId="2" fillId="0" borderId="4" xfId="0" applyNumberFormat="1" applyFont="1" applyBorder="1" applyAlignment="1">
      <alignment horizontal="right"/>
    </xf>
    <xf numFmtId="0" fontId="3" fillId="2" borderId="0" xfId="0" applyFont="1" applyFill="1"/>
    <xf numFmtId="3" fontId="3" fillId="2" borderId="0" xfId="0" applyNumberFormat="1" applyFont="1" applyFill="1"/>
    <xf numFmtId="43" fontId="3" fillId="2" borderId="0" xfId="1" applyFont="1" applyFill="1" applyBorder="1"/>
    <xf numFmtId="43" fontId="3" fillId="2" borderId="0" xfId="1" applyFont="1" applyFill="1"/>
    <xf numFmtId="2" fontId="3" fillId="2" borderId="0" xfId="0" applyNumberFormat="1" applyFont="1" applyFill="1"/>
    <xf numFmtId="43" fontId="3" fillId="2" borderId="0" xfId="0" applyNumberFormat="1" applyFont="1" applyFill="1"/>
    <xf numFmtId="0" fontId="3" fillId="3" borderId="0" xfId="0" applyFont="1" applyFill="1"/>
    <xf numFmtId="2" fontId="3" fillId="3" borderId="0" xfId="0" applyNumberFormat="1" applyFont="1" applyFill="1"/>
    <xf numFmtId="2" fontId="3" fillId="0" borderId="0" xfId="0" applyNumberFormat="1" applyFont="1" applyAlignment="1">
      <alignment horizontal="right"/>
    </xf>
    <xf numFmtId="2" fontId="3" fillId="0" borderId="4" xfId="0" applyNumberFormat="1" applyFont="1" applyBorder="1"/>
    <xf numFmtId="164" fontId="3" fillId="0" borderId="0" xfId="1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right"/>
    </xf>
    <xf numFmtId="3" fontId="3" fillId="0" borderId="0" xfId="0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2" xfId="2" xr:uid="{6F275F4E-1C1E-48BF-812C-DFF8C4261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A2E19-5BC7-4D07-8C89-B24F903DB9E2}">
  <dimension ref="A1:S31"/>
  <sheetViews>
    <sheetView tabSelected="1" workbookViewId="0">
      <selection activeCell="AA14" sqref="AA14"/>
    </sheetView>
  </sheetViews>
  <sheetFormatPr defaultColWidth="9.7109375" defaultRowHeight="18.75"/>
  <cols>
    <col min="1" max="1" width="38.85546875" style="2" customWidth="1"/>
    <col min="2" max="4" width="12.28515625" style="2" hidden="1" customWidth="1"/>
    <col min="5" max="7" width="9.7109375" style="19" hidden="1" customWidth="1"/>
    <col min="8" max="10" width="9.7109375" style="2" hidden="1" customWidth="1"/>
    <col min="11" max="13" width="9.7109375" style="25" hidden="1" customWidth="1"/>
    <col min="14" max="17" width="9.7109375" style="2"/>
    <col min="18" max="19" width="9.85546875" style="2" bestFit="1" customWidth="1"/>
    <col min="20" max="253" width="9.7109375" style="2"/>
    <col min="254" max="254" width="28.85546875" style="2" customWidth="1"/>
    <col min="255" max="257" width="12.28515625" style="2" customWidth="1"/>
    <col min="258" max="509" width="9.7109375" style="2"/>
    <col min="510" max="510" width="28.85546875" style="2" customWidth="1"/>
    <col min="511" max="513" width="12.28515625" style="2" customWidth="1"/>
    <col min="514" max="765" width="9.7109375" style="2"/>
    <col min="766" max="766" width="28.85546875" style="2" customWidth="1"/>
    <col min="767" max="769" width="12.28515625" style="2" customWidth="1"/>
    <col min="770" max="1021" width="9.7109375" style="2"/>
    <col min="1022" max="1022" width="28.85546875" style="2" customWidth="1"/>
    <col min="1023" max="1025" width="12.28515625" style="2" customWidth="1"/>
    <col min="1026" max="1277" width="9.7109375" style="2"/>
    <col min="1278" max="1278" width="28.85546875" style="2" customWidth="1"/>
    <col min="1279" max="1281" width="12.28515625" style="2" customWidth="1"/>
    <col min="1282" max="1533" width="9.7109375" style="2"/>
    <col min="1534" max="1534" width="28.85546875" style="2" customWidth="1"/>
    <col min="1535" max="1537" width="12.28515625" style="2" customWidth="1"/>
    <col min="1538" max="1789" width="9.7109375" style="2"/>
    <col min="1790" max="1790" width="28.85546875" style="2" customWidth="1"/>
    <col min="1791" max="1793" width="12.28515625" style="2" customWidth="1"/>
    <col min="1794" max="2045" width="9.7109375" style="2"/>
    <col min="2046" max="2046" width="28.85546875" style="2" customWidth="1"/>
    <col min="2047" max="2049" width="12.28515625" style="2" customWidth="1"/>
    <col min="2050" max="2301" width="9.7109375" style="2"/>
    <col min="2302" max="2302" width="28.85546875" style="2" customWidth="1"/>
    <col min="2303" max="2305" width="12.28515625" style="2" customWidth="1"/>
    <col min="2306" max="2557" width="9.7109375" style="2"/>
    <col min="2558" max="2558" width="28.85546875" style="2" customWidth="1"/>
    <col min="2559" max="2561" width="12.28515625" style="2" customWidth="1"/>
    <col min="2562" max="2813" width="9.7109375" style="2"/>
    <col min="2814" max="2814" width="28.85546875" style="2" customWidth="1"/>
    <col min="2815" max="2817" width="12.28515625" style="2" customWidth="1"/>
    <col min="2818" max="3069" width="9.7109375" style="2"/>
    <col min="3070" max="3070" width="28.85546875" style="2" customWidth="1"/>
    <col min="3071" max="3073" width="12.28515625" style="2" customWidth="1"/>
    <col min="3074" max="3325" width="9.7109375" style="2"/>
    <col min="3326" max="3326" width="28.85546875" style="2" customWidth="1"/>
    <col min="3327" max="3329" width="12.28515625" style="2" customWidth="1"/>
    <col min="3330" max="3581" width="9.7109375" style="2"/>
    <col min="3582" max="3582" width="28.85546875" style="2" customWidth="1"/>
    <col min="3583" max="3585" width="12.28515625" style="2" customWidth="1"/>
    <col min="3586" max="3837" width="9.7109375" style="2"/>
    <col min="3838" max="3838" width="28.85546875" style="2" customWidth="1"/>
    <col min="3839" max="3841" width="12.28515625" style="2" customWidth="1"/>
    <col min="3842" max="4093" width="9.7109375" style="2"/>
    <col min="4094" max="4094" width="28.85546875" style="2" customWidth="1"/>
    <col min="4095" max="4097" width="12.28515625" style="2" customWidth="1"/>
    <col min="4098" max="4349" width="9.7109375" style="2"/>
    <col min="4350" max="4350" width="28.85546875" style="2" customWidth="1"/>
    <col min="4351" max="4353" width="12.28515625" style="2" customWidth="1"/>
    <col min="4354" max="4605" width="9.7109375" style="2"/>
    <col min="4606" max="4606" width="28.85546875" style="2" customWidth="1"/>
    <col min="4607" max="4609" width="12.28515625" style="2" customWidth="1"/>
    <col min="4610" max="4861" width="9.7109375" style="2"/>
    <col min="4862" max="4862" width="28.85546875" style="2" customWidth="1"/>
    <col min="4863" max="4865" width="12.28515625" style="2" customWidth="1"/>
    <col min="4866" max="5117" width="9.7109375" style="2"/>
    <col min="5118" max="5118" width="28.85546875" style="2" customWidth="1"/>
    <col min="5119" max="5121" width="12.28515625" style="2" customWidth="1"/>
    <col min="5122" max="5373" width="9.7109375" style="2"/>
    <col min="5374" max="5374" width="28.85546875" style="2" customWidth="1"/>
    <col min="5375" max="5377" width="12.28515625" style="2" customWidth="1"/>
    <col min="5378" max="5629" width="9.7109375" style="2"/>
    <col min="5630" max="5630" width="28.85546875" style="2" customWidth="1"/>
    <col min="5631" max="5633" width="12.28515625" style="2" customWidth="1"/>
    <col min="5634" max="5885" width="9.7109375" style="2"/>
    <col min="5886" max="5886" width="28.85546875" style="2" customWidth="1"/>
    <col min="5887" max="5889" width="12.28515625" style="2" customWidth="1"/>
    <col min="5890" max="6141" width="9.7109375" style="2"/>
    <col min="6142" max="6142" width="28.85546875" style="2" customWidth="1"/>
    <col min="6143" max="6145" width="12.28515625" style="2" customWidth="1"/>
    <col min="6146" max="6397" width="9.7109375" style="2"/>
    <col min="6398" max="6398" width="28.85546875" style="2" customWidth="1"/>
    <col min="6399" max="6401" width="12.28515625" style="2" customWidth="1"/>
    <col min="6402" max="6653" width="9.7109375" style="2"/>
    <col min="6654" max="6654" width="28.85546875" style="2" customWidth="1"/>
    <col min="6655" max="6657" width="12.28515625" style="2" customWidth="1"/>
    <col min="6658" max="6909" width="9.7109375" style="2"/>
    <col min="6910" max="6910" width="28.85546875" style="2" customWidth="1"/>
    <col min="6911" max="6913" width="12.28515625" style="2" customWidth="1"/>
    <col min="6914" max="7165" width="9.7109375" style="2"/>
    <col min="7166" max="7166" width="28.85546875" style="2" customWidth="1"/>
    <col min="7167" max="7169" width="12.28515625" style="2" customWidth="1"/>
    <col min="7170" max="7421" width="9.7109375" style="2"/>
    <col min="7422" max="7422" width="28.85546875" style="2" customWidth="1"/>
    <col min="7423" max="7425" width="12.28515625" style="2" customWidth="1"/>
    <col min="7426" max="7677" width="9.7109375" style="2"/>
    <col min="7678" max="7678" width="28.85546875" style="2" customWidth="1"/>
    <col min="7679" max="7681" width="12.28515625" style="2" customWidth="1"/>
    <col min="7682" max="7933" width="9.7109375" style="2"/>
    <col min="7934" max="7934" width="28.85546875" style="2" customWidth="1"/>
    <col min="7935" max="7937" width="12.28515625" style="2" customWidth="1"/>
    <col min="7938" max="8189" width="9.7109375" style="2"/>
    <col min="8190" max="8190" width="28.85546875" style="2" customWidth="1"/>
    <col min="8191" max="8193" width="12.28515625" style="2" customWidth="1"/>
    <col min="8194" max="8445" width="9.7109375" style="2"/>
    <col min="8446" max="8446" width="28.85546875" style="2" customWidth="1"/>
    <col min="8447" max="8449" width="12.28515625" style="2" customWidth="1"/>
    <col min="8450" max="8701" width="9.7109375" style="2"/>
    <col min="8702" max="8702" width="28.85546875" style="2" customWidth="1"/>
    <col min="8703" max="8705" width="12.28515625" style="2" customWidth="1"/>
    <col min="8706" max="8957" width="9.7109375" style="2"/>
    <col min="8958" max="8958" width="28.85546875" style="2" customWidth="1"/>
    <col min="8959" max="8961" width="12.28515625" style="2" customWidth="1"/>
    <col min="8962" max="9213" width="9.7109375" style="2"/>
    <col min="9214" max="9214" width="28.85546875" style="2" customWidth="1"/>
    <col min="9215" max="9217" width="12.28515625" style="2" customWidth="1"/>
    <col min="9218" max="9469" width="9.7109375" style="2"/>
    <col min="9470" max="9470" width="28.85546875" style="2" customWidth="1"/>
    <col min="9471" max="9473" width="12.28515625" style="2" customWidth="1"/>
    <col min="9474" max="9725" width="9.7109375" style="2"/>
    <col min="9726" max="9726" width="28.85546875" style="2" customWidth="1"/>
    <col min="9727" max="9729" width="12.28515625" style="2" customWidth="1"/>
    <col min="9730" max="9981" width="9.7109375" style="2"/>
    <col min="9982" max="9982" width="28.85546875" style="2" customWidth="1"/>
    <col min="9983" max="9985" width="12.28515625" style="2" customWidth="1"/>
    <col min="9986" max="10237" width="9.7109375" style="2"/>
    <col min="10238" max="10238" width="28.85546875" style="2" customWidth="1"/>
    <col min="10239" max="10241" width="12.28515625" style="2" customWidth="1"/>
    <col min="10242" max="10493" width="9.7109375" style="2"/>
    <col min="10494" max="10494" width="28.85546875" style="2" customWidth="1"/>
    <col min="10495" max="10497" width="12.28515625" style="2" customWidth="1"/>
    <col min="10498" max="10749" width="9.7109375" style="2"/>
    <col min="10750" max="10750" width="28.85546875" style="2" customWidth="1"/>
    <col min="10751" max="10753" width="12.28515625" style="2" customWidth="1"/>
    <col min="10754" max="11005" width="9.7109375" style="2"/>
    <col min="11006" max="11006" width="28.85546875" style="2" customWidth="1"/>
    <col min="11007" max="11009" width="12.28515625" style="2" customWidth="1"/>
    <col min="11010" max="11261" width="9.7109375" style="2"/>
    <col min="11262" max="11262" width="28.85546875" style="2" customWidth="1"/>
    <col min="11263" max="11265" width="12.28515625" style="2" customWidth="1"/>
    <col min="11266" max="11517" width="9.7109375" style="2"/>
    <col min="11518" max="11518" width="28.85546875" style="2" customWidth="1"/>
    <col min="11519" max="11521" width="12.28515625" style="2" customWidth="1"/>
    <col min="11522" max="11773" width="9.7109375" style="2"/>
    <col min="11774" max="11774" width="28.85546875" style="2" customWidth="1"/>
    <col min="11775" max="11777" width="12.28515625" style="2" customWidth="1"/>
    <col min="11778" max="12029" width="9.7109375" style="2"/>
    <col min="12030" max="12030" width="28.85546875" style="2" customWidth="1"/>
    <col min="12031" max="12033" width="12.28515625" style="2" customWidth="1"/>
    <col min="12034" max="12285" width="9.7109375" style="2"/>
    <col min="12286" max="12286" width="28.85546875" style="2" customWidth="1"/>
    <col min="12287" max="12289" width="12.28515625" style="2" customWidth="1"/>
    <col min="12290" max="12541" width="9.7109375" style="2"/>
    <col min="12542" max="12542" width="28.85546875" style="2" customWidth="1"/>
    <col min="12543" max="12545" width="12.28515625" style="2" customWidth="1"/>
    <col min="12546" max="12797" width="9.7109375" style="2"/>
    <col min="12798" max="12798" width="28.85546875" style="2" customWidth="1"/>
    <col min="12799" max="12801" width="12.28515625" style="2" customWidth="1"/>
    <col min="12802" max="13053" width="9.7109375" style="2"/>
    <col min="13054" max="13054" width="28.85546875" style="2" customWidth="1"/>
    <col min="13055" max="13057" width="12.28515625" style="2" customWidth="1"/>
    <col min="13058" max="13309" width="9.7109375" style="2"/>
    <col min="13310" max="13310" width="28.85546875" style="2" customWidth="1"/>
    <col min="13311" max="13313" width="12.28515625" style="2" customWidth="1"/>
    <col min="13314" max="13565" width="9.7109375" style="2"/>
    <col min="13566" max="13566" width="28.85546875" style="2" customWidth="1"/>
    <col min="13567" max="13569" width="12.28515625" style="2" customWidth="1"/>
    <col min="13570" max="13821" width="9.7109375" style="2"/>
    <col min="13822" max="13822" width="28.85546875" style="2" customWidth="1"/>
    <col min="13823" max="13825" width="12.28515625" style="2" customWidth="1"/>
    <col min="13826" max="14077" width="9.7109375" style="2"/>
    <col min="14078" max="14078" width="28.85546875" style="2" customWidth="1"/>
    <col min="14079" max="14081" width="12.28515625" style="2" customWidth="1"/>
    <col min="14082" max="14333" width="9.7109375" style="2"/>
    <col min="14334" max="14334" width="28.85546875" style="2" customWidth="1"/>
    <col min="14335" max="14337" width="12.28515625" style="2" customWidth="1"/>
    <col min="14338" max="14589" width="9.7109375" style="2"/>
    <col min="14590" max="14590" width="28.85546875" style="2" customWidth="1"/>
    <col min="14591" max="14593" width="12.28515625" style="2" customWidth="1"/>
    <col min="14594" max="14845" width="9.7109375" style="2"/>
    <col min="14846" max="14846" width="28.85546875" style="2" customWidth="1"/>
    <col min="14847" max="14849" width="12.28515625" style="2" customWidth="1"/>
    <col min="14850" max="15101" width="9.7109375" style="2"/>
    <col min="15102" max="15102" width="28.85546875" style="2" customWidth="1"/>
    <col min="15103" max="15105" width="12.28515625" style="2" customWidth="1"/>
    <col min="15106" max="15357" width="9.7109375" style="2"/>
    <col min="15358" max="15358" width="28.85546875" style="2" customWidth="1"/>
    <col min="15359" max="15361" width="12.28515625" style="2" customWidth="1"/>
    <col min="15362" max="15613" width="9.7109375" style="2"/>
    <col min="15614" max="15614" width="28.85546875" style="2" customWidth="1"/>
    <col min="15615" max="15617" width="12.28515625" style="2" customWidth="1"/>
    <col min="15618" max="15869" width="9.7109375" style="2"/>
    <col min="15870" max="15870" width="28.85546875" style="2" customWidth="1"/>
    <col min="15871" max="15873" width="12.28515625" style="2" customWidth="1"/>
    <col min="15874" max="16125" width="9.7109375" style="2"/>
    <col min="16126" max="16126" width="28.85546875" style="2" customWidth="1"/>
    <col min="16127" max="16129" width="12.28515625" style="2" customWidth="1"/>
    <col min="16130" max="16384" width="9.7109375" style="2"/>
  </cols>
  <sheetData>
    <row r="1" spans="1:19">
      <c r="A1" s="1" t="s">
        <v>0</v>
      </c>
    </row>
    <row r="2" spans="1:19">
      <c r="A2" s="1" t="s">
        <v>23</v>
      </c>
    </row>
    <row r="3" spans="1:19">
      <c r="A3" s="3" t="s">
        <v>1</v>
      </c>
      <c r="B3" s="4" t="s">
        <v>2</v>
      </c>
      <c r="C3" s="4" t="s">
        <v>3</v>
      </c>
      <c r="D3" s="4" t="s">
        <v>4</v>
      </c>
      <c r="E3" s="19" t="s">
        <v>2</v>
      </c>
      <c r="F3" s="19" t="s">
        <v>3</v>
      </c>
      <c r="G3" s="19" t="s">
        <v>4</v>
      </c>
      <c r="H3" s="4" t="s">
        <v>2</v>
      </c>
      <c r="I3" s="4" t="s">
        <v>3</v>
      </c>
      <c r="J3" s="4" t="s">
        <v>4</v>
      </c>
      <c r="K3" s="25" t="s">
        <v>2</v>
      </c>
      <c r="L3" s="25" t="s">
        <v>3</v>
      </c>
      <c r="M3" s="25" t="s">
        <v>4</v>
      </c>
      <c r="N3" s="4" t="s">
        <v>2</v>
      </c>
      <c r="O3" s="4" t="s">
        <v>3</v>
      </c>
      <c r="P3" s="4" t="s">
        <v>4</v>
      </c>
    </row>
    <row r="4" spans="1:19">
      <c r="B4" s="5"/>
      <c r="C4" s="6" t="s">
        <v>5</v>
      </c>
      <c r="D4" s="6"/>
      <c r="F4" s="19" t="s">
        <v>5</v>
      </c>
      <c r="H4" s="5"/>
      <c r="I4" s="6" t="s">
        <v>5</v>
      </c>
      <c r="J4" s="6"/>
      <c r="L4" s="25" t="s">
        <v>5</v>
      </c>
      <c r="N4" s="30"/>
      <c r="O4" s="31" t="s">
        <v>5</v>
      </c>
      <c r="P4" s="30"/>
    </row>
    <row r="5" spans="1:19">
      <c r="A5" s="7" t="s">
        <v>6</v>
      </c>
      <c r="B5" s="8">
        <v>513355</v>
      </c>
      <c r="C5" s="8">
        <v>246726</v>
      </c>
      <c r="D5" s="8">
        <v>266629</v>
      </c>
      <c r="E5" s="20">
        <v>513973</v>
      </c>
      <c r="F5" s="19">
        <v>246998</v>
      </c>
      <c r="G5" s="19">
        <v>266975</v>
      </c>
      <c r="H5" s="8">
        <v>514565</v>
      </c>
      <c r="I5" s="8">
        <v>247258</v>
      </c>
      <c r="J5" s="8">
        <v>267307</v>
      </c>
      <c r="K5" s="25">
        <v>515113</v>
      </c>
      <c r="L5" s="25">
        <v>247502</v>
      </c>
      <c r="M5" s="25">
        <v>267611</v>
      </c>
      <c r="N5" s="32">
        <f>SUM(O5:P5)</f>
        <v>514251.5</v>
      </c>
      <c r="O5" s="32">
        <f>AVERAGE(C5,F5,I5,L5)</f>
        <v>247121</v>
      </c>
      <c r="P5" s="32">
        <f>AVERAGE(D5,G5,J5,M5)</f>
        <v>267130.5</v>
      </c>
      <c r="R5" s="29"/>
      <c r="S5" s="29"/>
    </row>
    <row r="6" spans="1:19">
      <c r="A6" s="9" t="s">
        <v>7</v>
      </c>
      <c r="B6" s="10">
        <v>345839</v>
      </c>
      <c r="C6" s="10">
        <v>190993</v>
      </c>
      <c r="D6" s="10">
        <v>154846</v>
      </c>
      <c r="E6" s="20">
        <v>347282</v>
      </c>
      <c r="F6" s="19">
        <v>193316</v>
      </c>
      <c r="G6" s="19">
        <v>153966</v>
      </c>
      <c r="H6" s="10">
        <v>345463</v>
      </c>
      <c r="I6" s="10">
        <v>191004</v>
      </c>
      <c r="J6" s="10">
        <v>154459</v>
      </c>
      <c r="K6" s="25">
        <v>348097</v>
      </c>
      <c r="L6" s="25">
        <v>196370</v>
      </c>
      <c r="M6" s="25">
        <v>151727</v>
      </c>
      <c r="N6" s="32">
        <v>346671</v>
      </c>
      <c r="O6" s="32">
        <f t="shared" ref="O6:O15" si="0">AVERAGE(C6,F6,I6,L6)</f>
        <v>192920.75</v>
      </c>
      <c r="P6" s="32">
        <f t="shared" ref="P6:P15" si="1">AVERAGE(D6,G6,J6,M6)</f>
        <v>153749.5</v>
      </c>
      <c r="R6" s="29"/>
      <c r="S6" s="29"/>
    </row>
    <row r="7" spans="1:19">
      <c r="A7" s="9" t="s">
        <v>8</v>
      </c>
      <c r="B7" s="10">
        <v>345839</v>
      </c>
      <c r="C7" s="10">
        <v>190993</v>
      </c>
      <c r="D7" s="10">
        <v>154846</v>
      </c>
      <c r="E7" s="20">
        <v>347282</v>
      </c>
      <c r="F7" s="19">
        <v>193316</v>
      </c>
      <c r="G7" s="19">
        <v>153966</v>
      </c>
      <c r="H7" s="10">
        <v>345463</v>
      </c>
      <c r="I7" s="10">
        <v>191004</v>
      </c>
      <c r="J7" s="10">
        <v>154459</v>
      </c>
      <c r="K7" s="25">
        <v>348097</v>
      </c>
      <c r="L7" s="25">
        <v>196370</v>
      </c>
      <c r="M7" s="25">
        <v>151727</v>
      </c>
      <c r="N7" s="32">
        <v>346671</v>
      </c>
      <c r="O7" s="32">
        <f t="shared" si="0"/>
        <v>192920.75</v>
      </c>
      <c r="P7" s="32">
        <f t="shared" si="1"/>
        <v>153749.5</v>
      </c>
      <c r="R7" s="29"/>
      <c r="S7" s="29"/>
    </row>
    <row r="8" spans="1:19">
      <c r="A8" s="9" t="s">
        <v>9</v>
      </c>
      <c r="B8" s="10">
        <v>334161</v>
      </c>
      <c r="C8" s="10">
        <v>184850</v>
      </c>
      <c r="D8" s="10">
        <v>149311</v>
      </c>
      <c r="E8" s="20">
        <v>340348</v>
      </c>
      <c r="F8" s="19">
        <v>189788</v>
      </c>
      <c r="G8" s="19">
        <v>150560</v>
      </c>
      <c r="H8" s="10">
        <v>337331</v>
      </c>
      <c r="I8" s="10">
        <v>187547</v>
      </c>
      <c r="J8" s="10">
        <v>149784</v>
      </c>
      <c r="K8" s="25">
        <v>343097</v>
      </c>
      <c r="L8" s="25">
        <v>194808</v>
      </c>
      <c r="M8" s="25">
        <v>148289</v>
      </c>
      <c r="N8" s="32">
        <f t="shared" ref="N8:N15" si="2">SUM(O8:P8)</f>
        <v>338734.25</v>
      </c>
      <c r="O8" s="32">
        <f t="shared" si="0"/>
        <v>189248.25</v>
      </c>
      <c r="P8" s="32">
        <f t="shared" si="1"/>
        <v>149486</v>
      </c>
      <c r="R8" s="29"/>
      <c r="S8" s="29"/>
    </row>
    <row r="9" spans="1:19">
      <c r="A9" s="9" t="s">
        <v>10</v>
      </c>
      <c r="B9" s="10">
        <v>11678</v>
      </c>
      <c r="C9" s="10">
        <v>6143</v>
      </c>
      <c r="D9" s="10">
        <v>5535</v>
      </c>
      <c r="E9" s="20">
        <v>6934</v>
      </c>
      <c r="F9" s="19">
        <v>3528</v>
      </c>
      <c r="G9" s="19">
        <v>3406</v>
      </c>
      <c r="H9" s="10">
        <v>8132</v>
      </c>
      <c r="I9" s="10">
        <v>3457</v>
      </c>
      <c r="J9" s="10">
        <v>4675</v>
      </c>
      <c r="K9" s="25">
        <v>5000</v>
      </c>
      <c r="L9" s="25">
        <v>1562</v>
      </c>
      <c r="M9" s="25">
        <v>3438</v>
      </c>
      <c r="N9" s="32">
        <v>7937</v>
      </c>
      <c r="O9" s="32">
        <f t="shared" si="0"/>
        <v>3672.5</v>
      </c>
      <c r="P9" s="32">
        <f t="shared" si="1"/>
        <v>4263.5</v>
      </c>
      <c r="R9" s="29"/>
      <c r="S9" s="29"/>
    </row>
    <row r="10" spans="1:19">
      <c r="A10" s="9" t="s">
        <v>11</v>
      </c>
      <c r="B10" s="10" t="s">
        <v>12</v>
      </c>
      <c r="C10" s="10" t="s">
        <v>12</v>
      </c>
      <c r="D10" s="10" t="s">
        <v>12</v>
      </c>
      <c r="E10" s="19" t="s">
        <v>12</v>
      </c>
      <c r="F10" s="19" t="s">
        <v>12</v>
      </c>
      <c r="G10" s="19" t="s">
        <v>12</v>
      </c>
      <c r="H10" s="10" t="s">
        <v>12</v>
      </c>
      <c r="I10" s="10" t="s">
        <v>12</v>
      </c>
      <c r="J10" s="10" t="s">
        <v>12</v>
      </c>
      <c r="K10" s="25" t="s">
        <v>12</v>
      </c>
      <c r="L10" s="25" t="s">
        <v>12</v>
      </c>
      <c r="M10" s="25" t="s">
        <v>12</v>
      </c>
      <c r="N10" s="35" t="s">
        <v>12</v>
      </c>
      <c r="O10" s="35" t="s">
        <v>12</v>
      </c>
      <c r="P10" s="35" t="s">
        <v>12</v>
      </c>
    </row>
    <row r="11" spans="1:19">
      <c r="A11" s="9" t="s">
        <v>13</v>
      </c>
      <c r="B11" s="8">
        <v>167516</v>
      </c>
      <c r="C11" s="8">
        <v>55733</v>
      </c>
      <c r="D11" s="8">
        <v>111783</v>
      </c>
      <c r="E11" s="20">
        <v>166691</v>
      </c>
      <c r="F11" s="19">
        <v>53682</v>
      </c>
      <c r="G11" s="19">
        <v>113009</v>
      </c>
      <c r="H11" s="10">
        <v>169102</v>
      </c>
      <c r="I11" s="10">
        <v>56254</v>
      </c>
      <c r="J11" s="10">
        <v>112848</v>
      </c>
      <c r="K11" s="25">
        <v>167016</v>
      </c>
      <c r="L11" s="25">
        <v>51132</v>
      </c>
      <c r="M11" s="25">
        <v>115884</v>
      </c>
      <c r="N11" s="32">
        <f t="shared" si="2"/>
        <v>167581.25</v>
      </c>
      <c r="O11" s="32">
        <f t="shared" si="0"/>
        <v>54200.25</v>
      </c>
      <c r="P11" s="32">
        <f t="shared" si="1"/>
        <v>113381</v>
      </c>
    </row>
    <row r="12" spans="1:19">
      <c r="A12" s="9" t="s">
        <v>14</v>
      </c>
      <c r="B12" s="10">
        <v>50875</v>
      </c>
      <c r="C12" s="10">
        <v>653</v>
      </c>
      <c r="D12" s="10">
        <v>50222</v>
      </c>
      <c r="E12" s="20">
        <v>50424</v>
      </c>
      <c r="F12" s="19">
        <v>1462</v>
      </c>
      <c r="G12" s="19">
        <v>48962</v>
      </c>
      <c r="H12" s="10">
        <v>54707</v>
      </c>
      <c r="I12" s="10">
        <v>1662</v>
      </c>
      <c r="J12" s="10">
        <v>53045</v>
      </c>
      <c r="K12" s="25">
        <v>54863</v>
      </c>
      <c r="L12" s="25">
        <v>813</v>
      </c>
      <c r="M12" s="25">
        <v>54050</v>
      </c>
      <c r="N12" s="32">
        <f t="shared" si="2"/>
        <v>52717.25</v>
      </c>
      <c r="O12" s="32">
        <f t="shared" si="0"/>
        <v>1147.5</v>
      </c>
      <c r="P12" s="32">
        <f t="shared" si="1"/>
        <v>51569.75</v>
      </c>
    </row>
    <row r="13" spans="1:19">
      <c r="A13" s="9" t="s">
        <v>15</v>
      </c>
      <c r="B13" s="10">
        <v>43480</v>
      </c>
      <c r="C13" s="10">
        <v>19292</v>
      </c>
      <c r="D13" s="10">
        <v>24188</v>
      </c>
      <c r="E13" s="20">
        <v>43984</v>
      </c>
      <c r="F13" s="19">
        <v>18367</v>
      </c>
      <c r="G13" s="19">
        <v>25617</v>
      </c>
      <c r="H13" s="10">
        <v>44432</v>
      </c>
      <c r="I13" s="10">
        <v>20169</v>
      </c>
      <c r="J13" s="10">
        <v>24263</v>
      </c>
      <c r="K13" s="25">
        <v>41288</v>
      </c>
      <c r="L13" s="25">
        <v>18889</v>
      </c>
      <c r="M13" s="25">
        <v>22399</v>
      </c>
      <c r="N13" s="32">
        <f t="shared" si="2"/>
        <v>43296</v>
      </c>
      <c r="O13" s="32">
        <f t="shared" si="0"/>
        <v>19179.25</v>
      </c>
      <c r="P13" s="32">
        <f t="shared" si="1"/>
        <v>24116.75</v>
      </c>
    </row>
    <row r="14" spans="1:19">
      <c r="A14" s="9" t="s">
        <v>16</v>
      </c>
      <c r="B14" s="10">
        <v>58771</v>
      </c>
      <c r="C14" s="10">
        <v>25722</v>
      </c>
      <c r="D14" s="10">
        <v>33049</v>
      </c>
      <c r="E14" s="20">
        <v>60465</v>
      </c>
      <c r="F14" s="19">
        <v>27300</v>
      </c>
      <c r="G14" s="19">
        <v>33165</v>
      </c>
      <c r="H14" s="10">
        <v>56557</v>
      </c>
      <c r="I14" s="10">
        <v>25885</v>
      </c>
      <c r="J14" s="10">
        <v>30672</v>
      </c>
      <c r="K14" s="25">
        <v>56329</v>
      </c>
      <c r="L14" s="25">
        <v>23444</v>
      </c>
      <c r="M14" s="25">
        <v>32885</v>
      </c>
      <c r="N14" s="32">
        <f t="shared" si="2"/>
        <v>58030.5</v>
      </c>
      <c r="O14" s="32">
        <f t="shared" si="0"/>
        <v>25587.75</v>
      </c>
      <c r="P14" s="32">
        <f t="shared" si="1"/>
        <v>32442.75</v>
      </c>
    </row>
    <row r="15" spans="1:19">
      <c r="A15" s="9" t="s">
        <v>17</v>
      </c>
      <c r="B15" s="10">
        <v>14390</v>
      </c>
      <c r="C15" s="10">
        <v>10066</v>
      </c>
      <c r="D15" s="10">
        <v>4324</v>
      </c>
      <c r="E15" s="20">
        <v>11818</v>
      </c>
      <c r="F15" s="19">
        <v>6553</v>
      </c>
      <c r="G15" s="19">
        <v>5265</v>
      </c>
      <c r="H15" s="10">
        <v>13406</v>
      </c>
      <c r="I15" s="10">
        <v>8538</v>
      </c>
      <c r="J15" s="10">
        <v>4868</v>
      </c>
      <c r="K15" s="25">
        <v>14536</v>
      </c>
      <c r="L15" s="25">
        <v>7986</v>
      </c>
      <c r="M15" s="25">
        <v>6550</v>
      </c>
      <c r="N15" s="32">
        <f t="shared" si="2"/>
        <v>13537.5</v>
      </c>
      <c r="O15" s="32">
        <f t="shared" si="0"/>
        <v>8285.75</v>
      </c>
      <c r="P15" s="32">
        <f t="shared" si="1"/>
        <v>5251.75</v>
      </c>
    </row>
    <row r="16" spans="1:19">
      <c r="B16" s="5"/>
      <c r="C16" s="11" t="s">
        <v>18</v>
      </c>
      <c r="D16" s="11"/>
      <c r="F16" s="19" t="s">
        <v>18</v>
      </c>
      <c r="H16" s="5"/>
      <c r="I16" s="11" t="s">
        <v>18</v>
      </c>
      <c r="J16" s="11"/>
      <c r="L16" s="25" t="s">
        <v>18</v>
      </c>
      <c r="N16" s="33"/>
      <c r="O16" s="34" t="s">
        <v>18</v>
      </c>
      <c r="P16" s="33"/>
    </row>
    <row r="17" spans="1:16">
      <c r="A17" s="7" t="s">
        <v>6</v>
      </c>
      <c r="B17" s="12">
        <f>SUM(B18,B23)</f>
        <v>100</v>
      </c>
      <c r="C17" s="12">
        <f>SUM(C18,C23)</f>
        <v>100</v>
      </c>
      <c r="D17" s="12">
        <f>SUM(D18,D23)</f>
        <v>100</v>
      </c>
      <c r="E17" s="19">
        <v>100</v>
      </c>
      <c r="F17" s="21">
        <v>100</v>
      </c>
      <c r="G17" s="21">
        <v>100</v>
      </c>
      <c r="H17" s="12">
        <f>SUM(H18,H23)</f>
        <v>100.2357043371546</v>
      </c>
      <c r="I17" s="12">
        <f>SUM(I18,I23)</f>
        <v>100.21562380940802</v>
      </c>
      <c r="J17" s="12">
        <f>SUM(J18,J23)</f>
        <v>100.25428591788591</v>
      </c>
      <c r="K17" s="26">
        <v>100</v>
      </c>
      <c r="L17" s="26">
        <v>100</v>
      </c>
      <c r="M17" s="26">
        <v>100</v>
      </c>
      <c r="N17" s="14">
        <f>SUM(N18+N23)</f>
        <v>100.00014584303594</v>
      </c>
      <c r="O17" s="14">
        <f t="shared" ref="O17:P17" si="3">SUM(O18+O23)</f>
        <v>100.00000000000001</v>
      </c>
      <c r="P17" s="14">
        <f t="shared" si="3"/>
        <v>100</v>
      </c>
    </row>
    <row r="18" spans="1:16">
      <c r="A18" s="9" t="s">
        <v>7</v>
      </c>
      <c r="B18" s="13">
        <f>B6/$B$5*100</f>
        <v>67.368390295214809</v>
      </c>
      <c r="C18" s="13">
        <f>C6/$C$5*100</f>
        <v>77.410974117036716</v>
      </c>
      <c r="D18" s="13">
        <f>D6/$D$5*100</f>
        <v>58.075453157758538</v>
      </c>
      <c r="E18" s="19">
        <v>67.568140738910415</v>
      </c>
      <c r="F18" s="22">
        <v>78.266220779115628</v>
      </c>
      <c r="G18" s="22">
        <v>57.670568405281401</v>
      </c>
      <c r="H18" s="13">
        <f>H6/$B$5*100</f>
        <v>67.295146633421325</v>
      </c>
      <c r="I18" s="13">
        <f>I6/$C$5*100</f>
        <v>77.415432504073351</v>
      </c>
      <c r="J18" s="13">
        <f>J6/$D$5*100</f>
        <v>57.930307655956405</v>
      </c>
      <c r="K18" s="26">
        <v>67.576822949527582</v>
      </c>
      <c r="L18" s="26">
        <v>79.340773003854508</v>
      </c>
      <c r="M18" s="26">
        <v>56.696847289535931</v>
      </c>
      <c r="N18" s="14">
        <f>N6/$N$5*100</f>
        <v>67.412734819441454</v>
      </c>
      <c r="O18" s="14">
        <f>O6/$O$5*100</f>
        <v>78.067323295065989</v>
      </c>
      <c r="P18" s="14">
        <f>P6/$P$5*100</f>
        <v>57.555951117524948</v>
      </c>
    </row>
    <row r="19" spans="1:16">
      <c r="A19" s="9" t="s">
        <v>8</v>
      </c>
      <c r="B19" s="13">
        <f>B7/$B$5*100</f>
        <v>67.368390295214809</v>
      </c>
      <c r="C19" s="13">
        <f t="shared" ref="C19:C27" si="4">C7/$C$5*100</f>
        <v>77.410974117036716</v>
      </c>
      <c r="D19" s="13">
        <f t="shared" ref="D19:D21" si="5">D7/$D$5*100</f>
        <v>58.075453157758538</v>
      </c>
      <c r="E19" s="23">
        <v>67.568140738910415</v>
      </c>
      <c r="F19" s="22">
        <v>78.266220779115628</v>
      </c>
      <c r="G19" s="22">
        <v>57.670568405281401</v>
      </c>
      <c r="H19" s="13">
        <f>H7/$B$5*100</f>
        <v>67.295146633421325</v>
      </c>
      <c r="I19" s="13">
        <f t="shared" ref="I19:I27" si="6">I7/$C$5*100</f>
        <v>77.415432504073351</v>
      </c>
      <c r="J19" s="13">
        <f t="shared" ref="J19:J21" si="7">J7/$D$5*100</f>
        <v>57.930307655956405</v>
      </c>
      <c r="K19" s="26">
        <v>67.576822949527582</v>
      </c>
      <c r="L19" s="26">
        <v>79.340773003854508</v>
      </c>
      <c r="M19" s="26">
        <v>56.696847289535931</v>
      </c>
      <c r="N19" s="14">
        <f t="shared" ref="N19:N27" si="8">N7/$N$5*100</f>
        <v>67.412734819441454</v>
      </c>
      <c r="O19" s="14">
        <f t="shared" ref="O19:O27" si="9">O7/$O$5*100</f>
        <v>78.067323295065989</v>
      </c>
      <c r="P19" s="14">
        <f t="shared" ref="P19:P27" si="10">P7/$P$5*100</f>
        <v>57.555951117524948</v>
      </c>
    </row>
    <row r="20" spans="1:16">
      <c r="A20" s="9" t="s">
        <v>9</v>
      </c>
      <c r="B20" s="13">
        <f>B8/$B$5*100</f>
        <v>65.093551246213636</v>
      </c>
      <c r="C20" s="13">
        <f t="shared" si="4"/>
        <v>74.921167611034107</v>
      </c>
      <c r="D20" s="13">
        <f t="shared" si="5"/>
        <v>55.999534934309466</v>
      </c>
      <c r="E20" s="19">
        <v>66.219042634535271</v>
      </c>
      <c r="F20" s="19">
        <v>76.837869132543574</v>
      </c>
      <c r="G20" s="19">
        <v>56.394793519992504</v>
      </c>
      <c r="H20" s="13">
        <f>H8/$B$5*100</f>
        <v>65.711057650164122</v>
      </c>
      <c r="I20" s="13">
        <f t="shared" si="6"/>
        <v>76.014283050833725</v>
      </c>
      <c r="J20" s="13">
        <f t="shared" si="7"/>
        <v>56.176934992067629</v>
      </c>
      <c r="K20" s="26">
        <v>66.606162143063756</v>
      </c>
      <c r="L20" s="26">
        <v>78.709666992589959</v>
      </c>
      <c r="M20" s="26">
        <v>55.412146735373355</v>
      </c>
      <c r="N20" s="14">
        <f t="shared" si="8"/>
        <v>65.86937519871114</v>
      </c>
      <c r="O20" s="14">
        <f t="shared" si="9"/>
        <v>76.581209205207173</v>
      </c>
      <c r="P20" s="14">
        <f t="shared" si="10"/>
        <v>55.959914723328112</v>
      </c>
    </row>
    <row r="21" spans="1:16">
      <c r="A21" s="9" t="s">
        <v>10</v>
      </c>
      <c r="B21" s="13">
        <f>B9/$B$5*100+0.01</f>
        <v>2.2848390490011781</v>
      </c>
      <c r="C21" s="13">
        <f t="shared" si="4"/>
        <v>2.4898065060026102</v>
      </c>
      <c r="D21" s="13">
        <f t="shared" si="5"/>
        <v>2.0759182234490621</v>
      </c>
      <c r="E21" s="19">
        <v>1.3590981043751325</v>
      </c>
      <c r="F21" s="19">
        <v>1.4283516465720369</v>
      </c>
      <c r="G21" s="19">
        <v>1.2757748852888848</v>
      </c>
      <c r="H21" s="13">
        <f>H9/$B$5*100</f>
        <v>1.5840889832572</v>
      </c>
      <c r="I21" s="13">
        <f t="shared" si="6"/>
        <v>1.4011494532396263</v>
      </c>
      <c r="J21" s="13">
        <f t="shared" si="7"/>
        <v>1.7533726638887743</v>
      </c>
      <c r="K21" s="26">
        <v>0.97066080646382447</v>
      </c>
      <c r="L21" s="26">
        <v>0.63110601126455546</v>
      </c>
      <c r="M21" s="26">
        <v>1.2947005541625718</v>
      </c>
      <c r="N21" s="14">
        <f t="shared" si="8"/>
        <v>1.5434082350756391</v>
      </c>
      <c r="O21" s="14">
        <f t="shared" si="9"/>
        <v>1.4861140898588141</v>
      </c>
      <c r="P21" s="14">
        <f t="shared" si="10"/>
        <v>1.5960363941968438</v>
      </c>
    </row>
    <row r="22" spans="1:16">
      <c r="A22" s="9" t="s">
        <v>11</v>
      </c>
      <c r="B22" s="13" t="s">
        <v>12</v>
      </c>
      <c r="C22" s="13" t="s">
        <v>19</v>
      </c>
      <c r="D22" s="13" t="s">
        <v>12</v>
      </c>
      <c r="E22" s="19" t="s">
        <v>12</v>
      </c>
      <c r="F22" s="19" t="s">
        <v>19</v>
      </c>
      <c r="G22" s="19" t="s">
        <v>12</v>
      </c>
      <c r="H22" s="13" t="s">
        <v>12</v>
      </c>
      <c r="I22" s="13" t="s">
        <v>19</v>
      </c>
      <c r="J22" s="13" t="s">
        <v>12</v>
      </c>
      <c r="K22" s="26" t="s">
        <v>12</v>
      </c>
      <c r="L22" s="26" t="s">
        <v>19</v>
      </c>
      <c r="M22" s="26" t="s">
        <v>12</v>
      </c>
      <c r="N22" s="27" t="s">
        <v>12</v>
      </c>
      <c r="O22" s="27" t="s">
        <v>12</v>
      </c>
      <c r="P22" s="27" t="s">
        <v>12</v>
      </c>
    </row>
    <row r="23" spans="1:16">
      <c r="A23" s="9" t="s">
        <v>13</v>
      </c>
      <c r="B23" s="13">
        <f>B11/$B$5*100</f>
        <v>32.631609704785184</v>
      </c>
      <c r="C23" s="13">
        <f t="shared" si="4"/>
        <v>22.589025882963288</v>
      </c>
      <c r="D23" s="13">
        <f>D11/$D$5*100</f>
        <v>41.924546842241469</v>
      </c>
      <c r="E23" s="19">
        <v>32.431859261089592</v>
      </c>
      <c r="F23" s="19">
        <v>21.733779220884379</v>
      </c>
      <c r="G23" s="19">
        <v>42.329431594718606</v>
      </c>
      <c r="H23" s="13">
        <f>H11/$B$5*100</f>
        <v>32.940557703733283</v>
      </c>
      <c r="I23" s="13">
        <f t="shared" si="6"/>
        <v>22.800191305334664</v>
      </c>
      <c r="J23" s="13">
        <f>J11/$D$5*100</f>
        <v>42.323978261929497</v>
      </c>
      <c r="K23" s="26">
        <v>32.423177050472418</v>
      </c>
      <c r="L23" s="26">
        <v>20.659226996145485</v>
      </c>
      <c r="M23" s="26">
        <v>43.303152710464069</v>
      </c>
      <c r="N23" s="14">
        <f t="shared" si="8"/>
        <v>32.587411023594484</v>
      </c>
      <c r="O23" s="14">
        <f t="shared" si="9"/>
        <v>21.932676704934021</v>
      </c>
      <c r="P23" s="14">
        <f t="shared" si="10"/>
        <v>42.444048882475045</v>
      </c>
    </row>
    <row r="24" spans="1:16">
      <c r="A24" s="9" t="s">
        <v>14</v>
      </c>
      <c r="B24" s="13">
        <f t="shared" ref="B24:B27" si="11">B12/$B$5*100</f>
        <v>9.9102959940002542</v>
      </c>
      <c r="C24" s="13">
        <f t="shared" si="4"/>
        <v>0.26466606681095628</v>
      </c>
      <c r="D24" s="13">
        <f t="shared" ref="D24:D26" si="12">D12/$D$5*100</f>
        <v>18.835910572368348</v>
      </c>
      <c r="E24" s="19">
        <v>9.8106320760039925</v>
      </c>
      <c r="F24" s="19">
        <v>0.59190762678240305</v>
      </c>
      <c r="G24" s="19">
        <v>18.339544901207976</v>
      </c>
      <c r="H24" s="13">
        <f t="shared" ref="H24:H27" si="13">H12/$B$5*100</f>
        <v>10.656757993980774</v>
      </c>
      <c r="I24" s="13">
        <f t="shared" si="6"/>
        <v>0.67362175044381212</v>
      </c>
      <c r="J24" s="13">
        <f t="shared" ref="J24:J25" si="14">J12/$D$5*100</f>
        <v>19.894685124273803</v>
      </c>
      <c r="K24" s="26">
        <v>10.650672765004961</v>
      </c>
      <c r="L24" s="26">
        <v>0.32848219408328011</v>
      </c>
      <c r="M24" s="26">
        <v>20.190000000000001</v>
      </c>
      <c r="N24" s="14">
        <f t="shared" si="8"/>
        <v>10.251258382328492</v>
      </c>
      <c r="O24" s="14">
        <f t="shared" si="9"/>
        <v>0.46434742494567444</v>
      </c>
      <c r="P24" s="14">
        <f t="shared" si="10"/>
        <v>19.305077480856735</v>
      </c>
    </row>
    <row r="25" spans="1:16">
      <c r="A25" s="9" t="s">
        <v>15</v>
      </c>
      <c r="B25" s="13">
        <f t="shared" si="11"/>
        <v>8.4697723797372184</v>
      </c>
      <c r="C25" s="13">
        <f>C13/$C$5*100</f>
        <v>7.8192002464272106</v>
      </c>
      <c r="D25" s="13">
        <f t="shared" si="12"/>
        <v>9.0717813891212131</v>
      </c>
      <c r="E25" s="19">
        <v>8.5576479698349921</v>
      </c>
      <c r="F25" s="24">
        <v>7.4360925999400802</v>
      </c>
      <c r="G25" s="24">
        <v>9.5952804569716257</v>
      </c>
      <c r="H25" s="13">
        <f t="shared" si="13"/>
        <v>8.6552190978952179</v>
      </c>
      <c r="I25" s="13">
        <f>I13/$C$5*100</f>
        <v>8.174655285620485</v>
      </c>
      <c r="J25" s="13">
        <f t="shared" si="14"/>
        <v>9.0999103623386794</v>
      </c>
      <c r="K25" s="26">
        <v>8.0153286754556774</v>
      </c>
      <c r="L25" s="26">
        <v>7.6318575203432699</v>
      </c>
      <c r="M25" s="26">
        <v>8.369984791357604</v>
      </c>
      <c r="N25" s="14">
        <f t="shared" si="8"/>
        <v>8.4192267791148883</v>
      </c>
      <c r="O25" s="14">
        <f t="shared" si="9"/>
        <v>7.7610765576377565</v>
      </c>
      <c r="P25" s="14">
        <f t="shared" si="10"/>
        <v>9.0280780367648035</v>
      </c>
    </row>
    <row r="26" spans="1:16">
      <c r="A26" s="9" t="s">
        <v>20</v>
      </c>
      <c r="B26" s="13">
        <f t="shared" si="11"/>
        <v>11.448412891663663</v>
      </c>
      <c r="C26" s="13">
        <f t="shared" si="4"/>
        <v>10.425330123294668</v>
      </c>
      <c r="D26" s="13">
        <f t="shared" si="12"/>
        <v>12.395125811520877</v>
      </c>
      <c r="E26" s="19">
        <v>11.764236642780848</v>
      </c>
      <c r="F26" s="24">
        <v>11.052721074664571</v>
      </c>
      <c r="G26" s="24">
        <v>12.422511471111527</v>
      </c>
      <c r="H26" s="13">
        <f t="shared" si="13"/>
        <v>11.017132393762601</v>
      </c>
      <c r="I26" s="13">
        <f t="shared" si="6"/>
        <v>10.491395313019302</v>
      </c>
      <c r="J26" s="13">
        <v>11.48</v>
      </c>
      <c r="K26" s="26">
        <v>10.93</v>
      </c>
      <c r="L26" s="26">
        <v>9.4722466889156447</v>
      </c>
      <c r="M26" s="26">
        <v>12.288358849225181</v>
      </c>
      <c r="N26" s="14">
        <f t="shared" si="8"/>
        <v>11.28445906331824</v>
      </c>
      <c r="O26" s="14">
        <f t="shared" si="9"/>
        <v>10.35434058619057</v>
      </c>
      <c r="P26" s="14">
        <f t="shared" si="10"/>
        <v>12.144906702903636</v>
      </c>
    </row>
    <row r="27" spans="1:16">
      <c r="A27" s="9" t="s">
        <v>17</v>
      </c>
      <c r="B27" s="13">
        <f t="shared" si="11"/>
        <v>2.8031284393840519</v>
      </c>
      <c r="C27" s="13">
        <f t="shared" si="4"/>
        <v>4.0798294464304528</v>
      </c>
      <c r="D27" s="13">
        <f>D15/$D$5*100-0.01</f>
        <v>1.6117290692310287</v>
      </c>
      <c r="E27" s="19">
        <v>2.2993425724697603</v>
      </c>
      <c r="F27" s="19">
        <v>2.6530579194973236</v>
      </c>
      <c r="G27" s="19">
        <v>1.9620947654274745</v>
      </c>
      <c r="H27" s="13">
        <f t="shared" si="13"/>
        <v>2.611448218094691</v>
      </c>
      <c r="I27" s="13">
        <f t="shared" si="6"/>
        <v>3.4605189562510636</v>
      </c>
      <c r="J27" s="13">
        <f>J15/$D$5*100</f>
        <v>1.8257578883017225</v>
      </c>
      <c r="K27" s="26">
        <v>2.8219050965516304</v>
      </c>
      <c r="L27" s="26">
        <v>3.2266405928032906</v>
      </c>
      <c r="M27" s="26">
        <v>2.4475824984772672</v>
      </c>
      <c r="N27" s="14">
        <f t="shared" si="8"/>
        <v>2.6324667988328669</v>
      </c>
      <c r="O27" s="14">
        <f t="shared" si="9"/>
        <v>3.3529121361600192</v>
      </c>
      <c r="P27" s="14">
        <f t="shared" si="10"/>
        <v>1.9659866619498712</v>
      </c>
    </row>
    <row r="28" spans="1:16">
      <c r="A28" s="15"/>
      <c r="B28" s="16"/>
      <c r="C28" s="16"/>
      <c r="D28" s="16"/>
      <c r="H28" s="16"/>
      <c r="I28" s="16"/>
      <c r="J28" s="16"/>
      <c r="K28" s="26"/>
      <c r="L28" s="26"/>
      <c r="M28" s="26"/>
    </row>
    <row r="29" spans="1:16" ht="19.5" thickBot="1">
      <c r="A29" s="17" t="s">
        <v>21</v>
      </c>
      <c r="B29" s="18">
        <f>B9/B6*100</f>
        <v>3.3767157550189539</v>
      </c>
      <c r="C29" s="18">
        <f t="shared" ref="C29" si="15">C9/C6*100</f>
        <v>3.2163482431293291</v>
      </c>
      <c r="D29" s="18">
        <f>D9/D6*100</f>
        <v>3.5745191997210131</v>
      </c>
      <c r="E29" s="19">
        <v>1.9966482570360686</v>
      </c>
      <c r="F29" s="19">
        <v>1.8249912061081337</v>
      </c>
      <c r="G29" s="19">
        <v>2.2121767143395297</v>
      </c>
      <c r="H29" s="18">
        <f>H9/H6*100</f>
        <v>2.3539423903572887</v>
      </c>
      <c r="I29" s="18">
        <f t="shared" ref="I29" si="16">I9/I6*100</f>
        <v>1.8099097401101549</v>
      </c>
      <c r="J29" s="18">
        <f>J9/J6*100</f>
        <v>3.0266931677662035</v>
      </c>
      <c r="K29" s="26">
        <v>1.4363812385628143</v>
      </c>
      <c r="L29" s="26">
        <v>0.79543718490604465</v>
      </c>
      <c r="M29" s="26">
        <v>2.2659118021182785</v>
      </c>
      <c r="N29" s="28">
        <f>N9/N6*100</f>
        <v>2.289490612136579</v>
      </c>
      <c r="O29" s="28">
        <f t="shared" ref="O29:P29" si="17">O9/O6*100</f>
        <v>1.9036314134171672</v>
      </c>
      <c r="P29" s="28">
        <f t="shared" si="17"/>
        <v>2.7730171480232455</v>
      </c>
    </row>
    <row r="30" spans="1:16" ht="19.5" thickTop="1"/>
    <row r="31" spans="1:16">
      <c r="A31" s="2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cp:lastPrinted>2023-02-24T08:06:43Z</cp:lastPrinted>
  <dcterms:created xsi:type="dcterms:W3CDTF">2023-02-23T13:26:01Z</dcterms:created>
  <dcterms:modified xsi:type="dcterms:W3CDTF">2023-02-24T08:07:01Z</dcterms:modified>
</cp:coreProperties>
</file>