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180" windowWidth="19440" windowHeight="11010" tabRatio="656"/>
  </bookViews>
  <sheets>
    <sheet name="SPB1903" sheetId="21" r:id="rId1"/>
  </sheets>
  <calcPr calcId="144525"/>
</workbook>
</file>

<file path=xl/calcChain.xml><?xml version="1.0" encoding="utf-8"?>
<calcChain xmlns="http://schemas.openxmlformats.org/spreadsheetml/2006/main">
  <c r="K13" i="21" l="1"/>
  <c r="B14" i="21"/>
  <c r="B13" i="21" s="1"/>
  <c r="C14" i="21"/>
  <c r="D14" i="21"/>
  <c r="D13" i="21" s="1"/>
  <c r="E14" i="21"/>
  <c r="F14" i="21"/>
  <c r="F13" i="21" s="1"/>
  <c r="G14" i="21"/>
  <c r="H14" i="21"/>
  <c r="H13" i="21" s="1"/>
  <c r="I14" i="21"/>
  <c r="J14" i="21"/>
  <c r="J13" i="21" s="1"/>
  <c r="K14" i="21"/>
  <c r="L14" i="21"/>
  <c r="L13" i="21" s="1"/>
  <c r="M14" i="21"/>
  <c r="N14" i="21"/>
  <c r="N13" i="21" s="1"/>
  <c r="B30" i="21"/>
  <c r="C30" i="21"/>
  <c r="C13" i="21" s="1"/>
  <c r="D30" i="21"/>
  <c r="E30" i="21"/>
  <c r="E13" i="21" s="1"/>
  <c r="F30" i="21"/>
  <c r="G30" i="21"/>
  <c r="G13" i="21" s="1"/>
  <c r="I30" i="21"/>
  <c r="J30" i="21"/>
  <c r="M30" i="21"/>
  <c r="B35" i="21"/>
  <c r="C35" i="21"/>
  <c r="D35" i="21"/>
  <c r="E35" i="21"/>
  <c r="F35" i="21"/>
  <c r="G35" i="21"/>
  <c r="I35" i="21"/>
  <c r="I13" i="21" s="1"/>
  <c r="J35" i="21"/>
  <c r="M35" i="21"/>
  <c r="B39" i="21"/>
  <c r="C39" i="21"/>
  <c r="D39" i="21"/>
  <c r="E39" i="21"/>
  <c r="F39" i="21"/>
  <c r="G39" i="21"/>
  <c r="I39" i="21"/>
  <c r="J39" i="21"/>
  <c r="M39" i="21"/>
  <c r="B46" i="21"/>
  <c r="C46" i="21"/>
  <c r="D46" i="21"/>
  <c r="E46" i="21"/>
  <c r="F46" i="21"/>
  <c r="G46" i="21"/>
  <c r="I46" i="21"/>
  <c r="J46" i="21"/>
  <c r="M46" i="21"/>
  <c r="B52" i="21"/>
  <c r="C52" i="21"/>
  <c r="D52" i="21"/>
  <c r="E52" i="21"/>
  <c r="F52" i="21"/>
  <c r="G52" i="21"/>
  <c r="I52" i="21"/>
  <c r="J52" i="21"/>
  <c r="M52" i="21"/>
  <c r="B62" i="21"/>
  <c r="C62" i="21"/>
  <c r="D62" i="21"/>
  <c r="E62" i="21"/>
  <c r="F62" i="21"/>
  <c r="G62" i="21"/>
  <c r="I62" i="21"/>
  <c r="J62" i="21"/>
  <c r="M62" i="21"/>
  <c r="B66" i="21"/>
  <c r="C66" i="21"/>
  <c r="D66" i="21"/>
  <c r="E66" i="21"/>
  <c r="F66" i="21"/>
  <c r="G66" i="21"/>
  <c r="I66" i="21"/>
  <c r="J66" i="21"/>
  <c r="M66" i="21"/>
  <c r="B69" i="21"/>
  <c r="C69" i="21"/>
  <c r="D69" i="21"/>
  <c r="E69" i="21"/>
  <c r="F69" i="21"/>
  <c r="G69" i="21"/>
  <c r="I69" i="21"/>
  <c r="J69" i="21"/>
  <c r="M69" i="21"/>
  <c r="B74" i="21"/>
  <c r="C74" i="21"/>
  <c r="D74" i="21"/>
  <c r="E74" i="21"/>
  <c r="F74" i="21"/>
  <c r="G74" i="21"/>
  <c r="I74" i="21"/>
  <c r="J74" i="21"/>
  <c r="M74" i="21"/>
  <c r="B77" i="21"/>
  <c r="C77" i="21"/>
  <c r="D77" i="21"/>
  <c r="E77" i="21"/>
  <c r="F77" i="21"/>
  <c r="G77" i="21"/>
  <c r="I77" i="21"/>
  <c r="J77" i="21"/>
  <c r="M77" i="21"/>
  <c r="B90" i="21"/>
  <c r="C90" i="21"/>
  <c r="D90" i="21"/>
  <c r="E90" i="21"/>
  <c r="F90" i="21"/>
  <c r="G90" i="21"/>
  <c r="I90" i="21"/>
  <c r="J90" i="21"/>
  <c r="M90" i="21"/>
  <c r="B102" i="21"/>
  <c r="C102" i="21"/>
  <c r="D102" i="21"/>
  <c r="E102" i="21"/>
  <c r="F102" i="21"/>
  <c r="G102" i="21"/>
  <c r="I102" i="21"/>
  <c r="J102" i="21"/>
  <c r="M102" i="21"/>
  <c r="B110" i="21"/>
  <c r="C110" i="21"/>
  <c r="D110" i="21"/>
  <c r="E110" i="21"/>
  <c r="F110" i="21"/>
  <c r="G110" i="21"/>
  <c r="I110" i="21"/>
  <c r="J110" i="21"/>
  <c r="M110" i="21"/>
  <c r="N110" i="21"/>
  <c r="B121" i="21"/>
  <c r="C121" i="21"/>
  <c r="D121" i="21"/>
  <c r="E121" i="21"/>
  <c r="F121" i="21"/>
  <c r="G121" i="21"/>
  <c r="I121" i="21"/>
  <c r="J121" i="21"/>
  <c r="M121" i="21"/>
  <c r="B125" i="21"/>
  <c r="C125" i="21"/>
  <c r="D125" i="21"/>
  <c r="E125" i="21"/>
  <c r="F125" i="21"/>
  <c r="G125" i="21"/>
  <c r="I125" i="21"/>
  <c r="J125" i="21"/>
  <c r="M125" i="21"/>
  <c r="B129" i="21"/>
  <c r="C129" i="21"/>
  <c r="D129" i="21"/>
  <c r="E129" i="21"/>
  <c r="F129" i="21"/>
  <c r="G129" i="21"/>
  <c r="I129" i="21"/>
  <c r="J129" i="21"/>
  <c r="K129" i="21"/>
  <c r="L129" i="21"/>
  <c r="M129" i="21"/>
  <c r="N129" i="21"/>
  <c r="B132" i="21"/>
  <c r="C132" i="21"/>
  <c r="D132" i="21"/>
  <c r="E132" i="21"/>
  <c r="F132" i="21"/>
  <c r="G132" i="21"/>
  <c r="I132" i="21"/>
  <c r="J132" i="21"/>
  <c r="M132" i="21"/>
  <c r="B136" i="21"/>
  <c r="C136" i="21"/>
  <c r="D136" i="21"/>
  <c r="E136" i="21"/>
  <c r="F136" i="21"/>
  <c r="G136" i="21"/>
  <c r="I136" i="21"/>
  <c r="J136" i="21"/>
  <c r="M136" i="21"/>
  <c r="B139" i="21"/>
  <c r="C139" i="21"/>
  <c r="D139" i="21"/>
  <c r="E139" i="21"/>
  <c r="F139" i="21"/>
  <c r="G139" i="21"/>
  <c r="H139" i="21"/>
  <c r="I139" i="21"/>
  <c r="J139" i="21"/>
  <c r="M139" i="21"/>
  <c r="N139" i="21"/>
  <c r="M13" i="21" l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<sst xmlns="http://schemas.openxmlformats.org/spreadsheetml/2006/main" count="299" uniqueCount="296">
  <si>
    <t>รวมยอด</t>
  </si>
  <si>
    <t>(บาท  Baht)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</si>
  <si>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</si>
  <si>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</si>
  <si>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</si>
  <si>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</si>
  <si>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</si>
  <si>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</si>
  <si>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</si>
  <si>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งบดำเนินงาน
Operations</t>
  </si>
  <si>
    <t>งบลงทุน
Investments</t>
  </si>
  <si>
    <t xml:space="preserve">รายได้       
Revenue      </t>
  </si>
  <si>
    <t xml:space="preserve"> อำเภอ/
 องค์การ
บริหารส่วนตำบล
</t>
  </si>
  <si>
    <t>ค่าธรรมเนียม
ใบอนุญาต
 และค่าปรับ
Fees, License-
 fees and fines</t>
  </si>
  <si>
    <t xml:space="preserve">งบกลาง
Central
fund
 </t>
  </si>
  <si>
    <t xml:space="preserve">งบบุคลากร
Personnel
 </t>
  </si>
  <si>
    <t xml:space="preserve">งบอุดหนุน
Subsidies
</t>
  </si>
  <si>
    <t xml:space="preserve">รายจ่ายอื่นๆ
Others
</t>
  </si>
  <si>
    <t>District/
Subdistrict 
Administration
Organization</t>
  </si>
  <si>
    <t>SubdistrictActualRevenueTaxesAndDuties</t>
  </si>
  <si>
    <t>SubdistrictActualRevenueFeesLicenseFeesAndFines</t>
  </si>
  <si>
    <t>SubdistrictActualRevenueProperty</t>
  </si>
  <si>
    <t>SubdistrictActualRevenuePublicUtilitiesAndCommerce</t>
  </si>
  <si>
    <t>SubdistrictActualRevenueMiscellaneous</t>
  </si>
  <si>
    <t>SubdistrictActualRevenueSubsidies</t>
  </si>
  <si>
    <t>SubdistrictActualRevenueOthers</t>
  </si>
  <si>
    <t>SubdistrictExpenditureCentralFund</t>
  </si>
  <si>
    <t>SubdistrictExpenditurePersonnel</t>
  </si>
  <si>
    <t>SubdistrictExpenditureOperations</t>
  </si>
  <si>
    <t>SubdistrictExpenditureInvestments</t>
  </si>
  <si>
    <t>SubdistrictExpenditureSubsidies</t>
  </si>
  <si>
    <t>SubdistrictExpenditureOthers</t>
  </si>
  <si>
    <t>SubDistrictMuniValue</t>
  </si>
  <si>
    <t>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</si>
  <si>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</si>
  <si>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</si>
  <si>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</si>
  <si>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</si>
  <si>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</si>
  <si>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</si>
  <si>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</si>
  <si>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</si>
  <si>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</si>
  <si>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</si>
  <si>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</si>
  <si>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</si>
  <si>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</si>
  <si>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</si>
  <si>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</si>
  <si>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</si>
  <si>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อำเภอกู่แก้ว</t>
  </si>
  <si>
    <t>อบต.นาดี</t>
  </si>
  <si>
    <t>อบต.สามพร้าว</t>
  </si>
  <si>
    <t>อบต.หนองนาคำ</t>
  </si>
  <si>
    <t>อบต.เชียงพิณ</t>
  </si>
  <si>
    <t>อบต.โนนสูง</t>
  </si>
  <si>
    <t>อบต.กุดสระ</t>
  </si>
  <si>
    <t>อบต.หมูม่น</t>
  </si>
  <si>
    <t>อบต.หนองไฮ</t>
  </si>
  <si>
    <t>อบต.บ้านขาว</t>
  </si>
  <si>
    <t>อบต.นาข่า</t>
  </si>
  <si>
    <t>อบต.เชียงยืน</t>
  </si>
  <si>
    <t>อบต.นากว้าง</t>
  </si>
  <si>
    <t>อบต.นิคมสงเคราะห์</t>
  </si>
  <si>
    <t>อบต. โคกสะอาด</t>
  </si>
  <si>
    <t>อบต.บ้านจั่น</t>
  </si>
  <si>
    <t>อบต.ขอนยูง</t>
  </si>
  <si>
    <t>อบต.ตาลเลียน</t>
  </si>
  <si>
    <t>อบต.สร้างก่อ</t>
  </si>
  <si>
    <t>อบต.กุดจับ</t>
  </si>
  <si>
    <t>อบต.หมากหญ้า</t>
  </si>
  <si>
    <t>อบต.หนองอ้อ</t>
  </si>
  <si>
    <t>อบต.น้ำพ่น</t>
  </si>
  <si>
    <t>อบต.ผาสุก</t>
  </si>
  <si>
    <t>อบต.ตูมใต้</t>
  </si>
  <si>
    <t>อบต.เสอเพลอ</t>
  </si>
  <si>
    <t>อบต.ท่าลี่</t>
  </si>
  <si>
    <t>อบต.สีออ</t>
  </si>
  <si>
    <t>อบต.กุมภวาปี</t>
  </si>
  <si>
    <t>อบต.โคกกลาง</t>
  </si>
  <si>
    <t>อบต.บุ่งแก้ว</t>
  </si>
  <si>
    <t>อบต.ทมนางาม</t>
  </si>
  <si>
    <t>อบต.หนองกุงศรี</t>
  </si>
  <si>
    <t>อบต.โพธิ์ศรีสำราญ</t>
  </si>
  <si>
    <t>อบต.บ้านเชียง</t>
  </si>
  <si>
    <t>อบต.สร้อยพร้าว</t>
  </si>
  <si>
    <t>อบต.ดอนหายโศก</t>
  </si>
  <si>
    <t>อบต.หนองสระปลา</t>
  </si>
  <si>
    <t>อบต.พังงู</t>
  </si>
  <si>
    <t>อบต.สะแบง</t>
  </si>
  <si>
    <t>อบต.โพนงาม</t>
  </si>
  <si>
    <t>อบต.หนองหาน</t>
  </si>
  <si>
    <t>อบต.บ้านยา</t>
  </si>
  <si>
    <t>อบต.ทุ่งฝน</t>
  </si>
  <si>
    <t>อบต.นาชุมแสง</t>
  </si>
  <si>
    <t>อบต.นาทม</t>
  </si>
  <si>
    <t>อบต.คำเลาะ</t>
  </si>
  <si>
    <t>อบต.หนองหลัก</t>
  </si>
  <si>
    <t>อบต.ศรีธาตุ</t>
  </si>
  <si>
    <t>อบต.นายูง</t>
  </si>
  <si>
    <t>อบต.หนองนกเขียน</t>
  </si>
  <si>
    <t>อบต.ตาดทอง</t>
  </si>
  <si>
    <t>อบต.หนองกุงทับม้า</t>
  </si>
  <si>
    <t>อบต.คำโคกสูง</t>
  </si>
  <si>
    <t>อบต.อ้อมกอ</t>
  </si>
  <si>
    <t>อบต.นาไหม</t>
  </si>
  <si>
    <t>อบต.บ้านชัย</t>
  </si>
  <si>
    <t>อบต.วังทอง</t>
  </si>
  <si>
    <t>อบต.บ้านม่วง</t>
  </si>
  <si>
    <t>อบต.โพนสูง</t>
  </si>
  <si>
    <t>อบต.บ้านตาด</t>
  </si>
  <si>
    <t>อบต.นาคำ</t>
  </si>
  <si>
    <t>อบต.ถ่อนนาลับ</t>
  </si>
  <si>
    <t>อบต.บ้านจันทน์</t>
  </si>
  <si>
    <t>อบต.บ้านดุง</t>
  </si>
  <si>
    <t>อบต.ดงเย็น</t>
  </si>
  <si>
    <t>อบต.ข้าวสาร</t>
  </si>
  <si>
    <t>อบต.หายโศก</t>
  </si>
  <si>
    <t>อบต.โนนทอง</t>
  </si>
  <si>
    <t>อบต.จำปาโมง</t>
  </si>
  <si>
    <t>อบต.บ้านผือ</t>
  </si>
  <si>
    <t>อบต.เขือน้ำ</t>
  </si>
  <si>
    <t>อบต.เมืองพาน</t>
  </si>
  <si>
    <t>อบต.หนองหัวคู</t>
  </si>
  <si>
    <t>อบต.คำด้วง</t>
  </si>
  <si>
    <t>อบต.บ้านค้อ</t>
  </si>
  <si>
    <t>อบต.หนองแวง</t>
  </si>
  <si>
    <t>อบต.บ้านหยวก</t>
  </si>
  <si>
    <t>อบต.โสมเยี่ยม</t>
  </si>
  <si>
    <t>อบต.ศรีสำราญ</t>
  </si>
  <si>
    <t>อบต.สามัคคี</t>
  </si>
  <si>
    <t>อบต.นางัว</t>
  </si>
  <si>
    <t>อบต.น้ำโสม</t>
  </si>
  <si>
    <t>อบต.บ้านก้อง</t>
  </si>
  <si>
    <t>อบต.นาแค</t>
  </si>
  <si>
    <t>อบต.เพ็ญ</t>
  </si>
  <si>
    <t>อบต.เชียงหวาง</t>
  </si>
  <si>
    <t>อบต.นาพู่</t>
  </si>
  <si>
    <t>อบต.จอมศรี</t>
  </si>
  <si>
    <t>อบต.เตาไห</t>
  </si>
  <si>
    <t>อบต.สุมเส้า</t>
  </si>
  <si>
    <t>อบต.นาบัว</t>
  </si>
  <si>
    <t>อบต.บ้านเหล่า</t>
  </si>
  <si>
    <t>อบต.เชียงดา</t>
  </si>
  <si>
    <t>อบต.นาสะอาด</t>
  </si>
  <si>
    <t>อบต.บ้านหินโงม</t>
  </si>
  <si>
    <t>อบต.ทับกุง</t>
  </si>
  <si>
    <t>อบต.หนองแสง</t>
  </si>
  <si>
    <t>อบต.แสงสว่าง</t>
  </si>
  <si>
    <t>อบต.โนนทองอินทร์</t>
  </si>
  <si>
    <t>อบต.ค้อใหญ่</t>
  </si>
  <si>
    <t>อำเภอประจักษ์ศิลปาคม</t>
  </si>
  <si>
    <t>อำเภอพิบูลย์รักษ์</t>
  </si>
  <si>
    <t>อบต.บ้านแดง</t>
  </si>
  <si>
    <t>อบต.นาทราย</t>
  </si>
  <si>
    <t>อบต.ดอนกลอย</t>
  </si>
  <si>
    <t>อบต.นาม่วง</t>
  </si>
  <si>
    <t>อบต.อุ่มจาน</t>
  </si>
  <si>
    <t>อบต.ห้วยสามพาด</t>
  </si>
  <si>
    <t>Mueang Udon Thani District</t>
  </si>
  <si>
    <t xml:space="preserve"> na-dee</t>
  </si>
  <si>
    <t xml:space="preserve">    Sam-praw</t>
  </si>
  <si>
    <t xml:space="preserve">    Nounng-nakom</t>
  </si>
  <si>
    <t xml:space="preserve">    Chaing-pin</t>
  </si>
  <si>
    <t xml:space="preserve">    Non-sung</t>
  </si>
  <si>
    <t xml:space="preserve">    Kut-sa</t>
  </si>
  <si>
    <t xml:space="preserve">    Mu-mon</t>
  </si>
  <si>
    <t xml:space="preserve">    Noung-hai</t>
  </si>
  <si>
    <t xml:space="preserve">    Ban-krown</t>
  </si>
  <si>
    <t xml:space="preserve">    Nakha</t>
  </si>
  <si>
    <t xml:space="preserve">    Chaing-yean</t>
  </si>
  <si>
    <t xml:space="preserve">    Na-kawn</t>
  </si>
  <si>
    <t xml:space="preserve">    Nikhom Songkhro</t>
  </si>
  <si>
    <t xml:space="preserve">    Koksa-at</t>
  </si>
  <si>
    <t xml:space="preserve">    Ban-jan</t>
  </si>
  <si>
    <t>Kut Chap District</t>
  </si>
  <si>
    <t xml:space="preserve">    khon-yuun</t>
  </si>
  <si>
    <t xml:space="preserve">    Tan-rean</t>
  </si>
  <si>
    <t xml:space="preserve">    Sang-kol</t>
  </si>
  <si>
    <t xml:space="preserve">    Kut Chap </t>
  </si>
  <si>
    <t>Nong Wua So District</t>
  </si>
  <si>
    <t xml:space="preserve">   Mak-ya</t>
  </si>
  <si>
    <t xml:space="preserve">   Nong-aoo</t>
  </si>
  <si>
    <t xml:space="preserve">   Nam-pund</t>
  </si>
  <si>
    <t>Kumphawapi District</t>
  </si>
  <si>
    <t xml:space="preserve">   Pa-suk</t>
  </si>
  <si>
    <t xml:space="preserve">   Tum-tay</t>
  </si>
  <si>
    <t xml:space="preserve">   Sear-per</t>
  </si>
  <si>
    <t xml:space="preserve">   Ta-lee</t>
  </si>
  <si>
    <t xml:space="preserve">   Sri-aoo</t>
  </si>
  <si>
    <t>Kumphawapi</t>
  </si>
  <si>
    <t>Non Sa-at District</t>
  </si>
  <si>
    <t xml:space="preserve">   Kong-kawn</t>
  </si>
  <si>
    <t xml:space="preserve">   Buuk-kawn</t>
  </si>
  <si>
    <t xml:space="preserve">   Tumna-garm</t>
  </si>
  <si>
    <t xml:space="preserve">   nongkuun-sri</t>
  </si>
  <si>
    <t xml:space="preserve">   Prosri-samlan</t>
  </si>
  <si>
    <t>Nong Han District</t>
  </si>
  <si>
    <t xml:space="preserve">   Ban Chiang </t>
  </si>
  <si>
    <t xml:space="preserve">   Sor-parw</t>
  </si>
  <si>
    <t xml:space="preserve">   Donhay-sook</t>
  </si>
  <si>
    <t xml:space="preserve">   Nogn-sapar</t>
  </si>
  <si>
    <t xml:space="preserve">   Puak-ghou</t>
  </si>
  <si>
    <t xml:space="preserve">   Sa-bang</t>
  </si>
  <si>
    <t xml:space="preserve">   Phon-kang</t>
  </si>
  <si>
    <t xml:space="preserve">   Nong Han </t>
  </si>
  <si>
    <t xml:space="preserve">   Ban-ya</t>
  </si>
  <si>
    <t>Thung Fon District</t>
  </si>
  <si>
    <t xml:space="preserve">   Thung Fon </t>
  </si>
  <si>
    <t xml:space="preserve">   Nachug-sang</t>
  </si>
  <si>
    <t xml:space="preserve">   Na-tum</t>
  </si>
  <si>
    <t>Chai Wan District</t>
  </si>
  <si>
    <t xml:space="preserve">   Khom-luan</t>
  </si>
  <si>
    <t xml:space="preserve">   Nong-luk</t>
  </si>
  <si>
    <t>Si That District</t>
  </si>
  <si>
    <t xml:space="preserve">   Si That </t>
  </si>
  <si>
    <t xml:space="preserve">   Na-yuul</t>
  </si>
  <si>
    <t xml:space="preserve">   Nongnuk-kean</t>
  </si>
  <si>
    <t xml:space="preserve">   Tad-thong</t>
  </si>
  <si>
    <t>Wang Sam Mo District</t>
  </si>
  <si>
    <t xml:space="preserve">   Nongkuntam-ma</t>
  </si>
  <si>
    <t xml:space="preserve">   Kong-klosuk</t>
  </si>
  <si>
    <t>Ban Dung District</t>
  </si>
  <si>
    <t xml:space="preserve">   Aoor-klo</t>
  </si>
  <si>
    <t xml:space="preserve">   na-mai</t>
  </si>
  <si>
    <t xml:space="preserve">   Ban-chai</t>
  </si>
  <si>
    <t xml:space="preserve">   Wang-thong</t>
  </si>
  <si>
    <t xml:space="preserve">   Ban-mual</t>
  </si>
  <si>
    <t xml:space="preserve">   Puun-sung</t>
  </si>
  <si>
    <t xml:space="preserve">   Ban-tad</t>
  </si>
  <si>
    <t xml:space="preserve">   na-khom</t>
  </si>
  <si>
    <t xml:space="preserve">   Tonna-lab</t>
  </si>
  <si>
    <t xml:space="preserve">   Ban-jan</t>
  </si>
  <si>
    <t xml:space="preserve">   Ban Dung </t>
  </si>
  <si>
    <t xml:space="preserve">   Dong-yen</t>
  </si>
  <si>
    <t>Ban Phue District</t>
  </si>
  <si>
    <t xml:space="preserve">   Klow-san</t>
  </si>
  <si>
    <t xml:space="preserve">   Hay-sok</t>
  </si>
  <si>
    <t xml:space="preserve">   Nong-thong</t>
  </si>
  <si>
    <t xml:space="preserve">   Cham-pamual</t>
  </si>
  <si>
    <t xml:space="preserve">   Ban Phue </t>
  </si>
  <si>
    <t xml:space="preserve">   Kloa-nam</t>
  </si>
  <si>
    <t xml:space="preserve">   Mueang-pan</t>
  </si>
  <si>
    <t xml:space="preserve">   Nong-huaka</t>
  </si>
  <si>
    <t xml:space="preserve">   Khom-dung</t>
  </si>
  <si>
    <t xml:space="preserve">   Ban-klo</t>
  </si>
  <si>
    <t xml:space="preserve">   Nong-wang</t>
  </si>
  <si>
    <t>Nam Som District</t>
  </si>
  <si>
    <t xml:space="preserve">   Ban-yawl</t>
  </si>
  <si>
    <t xml:space="preserve">   Som-yeem</t>
  </si>
  <si>
    <t xml:space="preserve">   Sri-sumlan</t>
  </si>
  <si>
    <t xml:space="preserve">   Samumkee</t>
  </si>
  <si>
    <t xml:space="preserve">   Na Ngua </t>
  </si>
  <si>
    <t xml:space="preserve">   Nam Som</t>
  </si>
  <si>
    <t>Phen District</t>
  </si>
  <si>
    <t xml:space="preserve">   Phen</t>
  </si>
  <si>
    <t xml:space="preserve">   Chiang-wang</t>
  </si>
  <si>
    <t xml:space="preserve">   Na-puu</t>
  </si>
  <si>
    <t xml:space="preserve">   Jom-sri</t>
  </si>
  <si>
    <t xml:space="preserve">   Tao-hai</t>
  </si>
  <si>
    <t xml:space="preserve">   Sum-sao</t>
  </si>
  <si>
    <t xml:space="preserve">   Na-bua</t>
  </si>
  <si>
    <t xml:space="preserve">   Kong-klang</t>
  </si>
  <si>
    <t xml:space="preserve">   Ban-lao</t>
  </si>
  <si>
    <t xml:space="preserve">   Sang-bang</t>
  </si>
  <si>
    <t>Sang Khom District</t>
  </si>
  <si>
    <t xml:space="preserve">   Chiang-da</t>
  </si>
  <si>
    <t xml:space="preserve">   Nasa-at</t>
  </si>
  <si>
    <t xml:space="preserve">   Hin-gong</t>
  </si>
  <si>
    <t>Nong Saeng District</t>
  </si>
  <si>
    <t xml:space="preserve">   Tud-kuang</t>
  </si>
  <si>
    <t xml:space="preserve">   Nong Saeng </t>
  </si>
  <si>
    <t xml:space="preserve">   Saeng Sawang</t>
  </si>
  <si>
    <t>Na Yung District</t>
  </si>
  <si>
    <t xml:space="preserve">   Ban-kong</t>
  </si>
  <si>
    <t xml:space="preserve">   Na Yung </t>
  </si>
  <si>
    <t>Phibun Rak District</t>
  </si>
  <si>
    <t xml:space="preserve">    Ban-dang</t>
  </si>
  <si>
    <t xml:space="preserve">    Na-say</t>
  </si>
  <si>
    <t xml:space="preserve">    Don-goy</t>
  </si>
  <si>
    <t>Ku Kaeo District</t>
  </si>
  <si>
    <t xml:space="preserve">   Nongthong-inn</t>
  </si>
  <si>
    <t xml:space="preserve">   Klo-yai</t>
  </si>
  <si>
    <t>Prachaksinlapakhom District</t>
  </si>
  <si>
    <t xml:space="preserve">   Na-muang</t>
  </si>
  <si>
    <t xml:space="preserve">   Aood-jan</t>
  </si>
  <si>
    <t xml:space="preserve">   Huisam-pad</t>
  </si>
  <si>
    <t>Udon Thani Province</t>
  </si>
  <si>
    <t>ที่มา: สำนักงานส่งเสริมการปกครองท้องถิ่นจังหวัด อุดรธานี</t>
  </si>
  <si>
    <t>Source: Udon Thani Provincial Office of Local Administration</t>
  </si>
  <si>
    <t xml:space="preserve">ตาราง  19.3 </t>
  </si>
  <si>
    <t>Table    19.3</t>
  </si>
  <si>
    <t>SubdistrictExpenditureOthers2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</si>
  <si>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</si>
  <si>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Actual Revenue and Expenditure of Subdistrict Administration Organization by Type, District and Subdistrict Administration Organization: Fiscal Year 2019</t>
  </si>
  <si>
    <t xml:space="preserve">   อบต.สร้างแป้น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</si>
</sst>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4">
    <xf numFmtId="0" fontId="0" fillId="0" borderId="0" xfId="0"/>
    <xf numFmtId="43" fontId="4" fillId="2" borderId="11" xfId="3" applyFont="1" applyFill="1" applyBorder="1" applyAlignment="1">
      <alignment horizontal="center"/>
    </xf>
    <xf numFmtId="43" fontId="4" fillId="0" borderId="11" xfId="3" applyFont="1" applyFill="1" applyBorder="1" applyAlignment="1">
      <alignment horizontal="center"/>
    </xf>
    <xf numFmtId="43" fontId="11" fillId="0" borderId="11" xfId="0" applyNumberFormat="1" applyFont="1" applyFill="1" applyBorder="1" applyAlignment="1"/>
    <xf numFmtId="43" fontId="4" fillId="0" borderId="11" xfId="3" applyFont="1" applyFill="1" applyBorder="1"/>
    <xf numFmtId="43" fontId="4" fillId="0" borderId="11" xfId="3" applyFont="1" applyFill="1" applyBorder="1" applyAlignment="1">
      <alignment horizontal="right"/>
    </xf>
    <xf numFmtId="43" fontId="10" fillId="0" borderId="11" xfId="3" applyFont="1" applyFill="1" applyBorder="1" applyAlignment="1">
      <alignment horizontal="center"/>
    </xf>
    <xf numFmtId="2" fontId="4" fillId="0" borderId="11" xfId="3" applyNumberFormat="1" applyFont="1" applyFill="1" applyBorder="1"/>
    <xf numFmtId="43" fontId="0" fillId="0" borderId="11" xfId="3" applyFont="1" applyFill="1" applyBorder="1"/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1" xfId="0" quotePrefix="1" applyNumberFormat="1" applyFont="1" applyFill="1" applyBorder="1" applyAlignment="1"/>
    <xf numFmtId="43" fontId="2" fillId="0" borderId="11" xfId="3" applyFont="1" applyFill="1" applyBorder="1" applyAlignment="1"/>
    <xf numFmtId="43" fontId="2" fillId="0" borderId="11" xfId="3" applyNumberFormat="1" applyFont="1" applyFill="1" applyBorder="1" applyAlignment="1">
      <alignment horizontal="left" wrapText="1" indent="1"/>
    </xf>
    <xf numFmtId="43" fontId="7" fillId="0" borderId="11" xfId="3" applyNumberFormat="1" applyFont="1" applyFill="1" applyBorder="1" applyAlignment="1">
      <alignment horizontal="left" wrapText="1" indent="1"/>
    </xf>
    <xf numFmtId="49" fontId="4" fillId="0" borderId="11" xfId="0" applyNumberFormat="1" applyFont="1" applyFill="1" applyBorder="1" applyAlignment="1"/>
    <xf numFmtId="43" fontId="2" fillId="0" borderId="11" xfId="3" applyNumberFormat="1" applyFont="1" applyFill="1" applyBorder="1" applyAlignment="1">
      <alignment wrapText="1"/>
    </xf>
    <xf numFmtId="49" fontId="10" fillId="0" borderId="11" xfId="0" applyNumberFormat="1" applyFont="1" applyFill="1" applyBorder="1" applyAlignment="1"/>
    <xf numFmtId="43" fontId="2" fillId="0" borderId="11" xfId="3" applyNumberFormat="1" applyFont="1" applyFill="1" applyBorder="1" applyAlignment="1">
      <alignment horizontal="left" vertical="center" wrapText="1"/>
    </xf>
    <xf numFmtId="49" fontId="10" fillId="0" borderId="11" xfId="0" applyNumberFormat="1" applyFont="1" applyFill="1" applyBorder="1" applyAlignment="1">
      <alignment vertical="center"/>
    </xf>
    <xf numFmtId="43" fontId="7" fillId="0" borderId="11" xfId="3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/>
    <xf numFmtId="43" fontId="2" fillId="0" borderId="0" xfId="3" applyFont="1" applyFill="1"/>
    <xf numFmtId="49" fontId="2" fillId="0" borderId="0" xfId="0" applyNumberFormat="1" applyFont="1" applyFill="1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0" xfId="3" applyFont="1" applyFill="1" applyBorder="1"/>
    <xf numFmtId="49" fontId="4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wrapText="1" shrinkToFit="1"/>
    </xf>
    <xf numFmtId="49" fontId="4" fillId="0" borderId="1" xfId="0" applyNumberFormat="1" applyFont="1" applyFill="1" applyBorder="1" applyAlignment="1">
      <alignment horizontal="center" shrinkToFit="1"/>
    </xf>
    <xf numFmtId="49" fontId="4" fillId="0" borderId="9" xfId="0" applyNumberFormat="1" applyFont="1" applyFill="1" applyBorder="1" applyAlignment="1">
      <alignment horizontal="center" shrinkToFit="1"/>
    </xf>
    <xf numFmtId="49" fontId="4" fillId="0" borderId="10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shrinkToFit="1"/>
    </xf>
    <xf numFmtId="49" fontId="4" fillId="0" borderId="7" xfId="0" applyNumberFormat="1" applyFont="1" applyFill="1" applyBorder="1" applyAlignment="1">
      <alignment horizontal="center" shrinkToFit="1"/>
    </xf>
    <xf numFmtId="49" fontId="4" fillId="0" borderId="4" xfId="0" applyNumberFormat="1" applyFont="1" applyFill="1" applyBorder="1" applyAlignment="1">
      <alignment horizontal="center" shrinkToFit="1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 wrapText="1"/>
    </xf>
    <xf numFmtId="43" fontId="4" fillId="0" borderId="8" xfId="3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/>
    </xf>
    <xf numFmtId="43" fontId="4" fillId="0" borderId="3" xfId="3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3" fontId="4" fillId="0" borderId="5" xfId="3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3" fontId="6" fillId="0" borderId="5" xfId="3" applyFont="1" applyFill="1" applyBorder="1" applyAlignment="1">
      <alignment horizontal="center"/>
    </xf>
    <xf numFmtId="43" fontId="4" fillId="0" borderId="12" xfId="3" applyFont="1" applyFill="1" applyBorder="1" applyAlignment="1">
      <alignment horizontal="left" indent="1"/>
    </xf>
    <xf numFmtId="43" fontId="4" fillId="0" borderId="12" xfId="3" applyFont="1" applyFill="1" applyBorder="1"/>
    <xf numFmtId="43" fontId="4" fillId="0" borderId="12" xfId="3" applyFont="1" applyFill="1" applyBorder="1" applyAlignment="1">
      <alignment horizontal="left"/>
    </xf>
    <xf numFmtId="43" fontId="4" fillId="0" borderId="12" xfId="3" applyFont="1" applyFill="1" applyBorder="1" applyAlignment="1">
      <alignment vertical="center"/>
    </xf>
    <xf numFmtId="43" fontId="8" fillId="0" borderId="12" xfId="3" applyFont="1" applyFill="1" applyBorder="1" applyAlignment="1">
      <alignment horizontal="left" indent="1"/>
    </xf>
    <xf numFmtId="43" fontId="2" fillId="0" borderId="8" xfId="3" applyNumberFormat="1" applyFont="1" applyFill="1" applyBorder="1" applyAlignment="1">
      <alignment horizontal="left" vertical="center" wrapText="1"/>
    </xf>
    <xf numFmtId="43" fontId="4" fillId="0" borderId="10" xfId="3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3" fontId="4" fillId="0" borderId="0" xfId="3" applyFont="1" applyFill="1"/>
    <xf numFmtId="0" fontId="4" fillId="0" borderId="0" xfId="0" applyFont="1" applyFill="1" applyBorder="1"/>
    <xf numFmtId="49" fontId="3" fillId="0" borderId="0" xfId="0" applyNumberFormat="1" applyFont="1" applyFill="1"/>
    <xf numFmtId="49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187" fontId="4" fillId="2" borderId="5" xfId="2" applyNumberFormat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4" name="Table134" displayName="Table134" ref="A12:O142" tableType="xml" totalsRowShown="0" headerRowDxfId="1" dataDxfId="0" headerRowBorderDxfId="18" tableBorderDxfId="19" totalsRowBorderDxfId="17">
  <autoFilter ref="A12:O142"/>
  <tableColumns count="15">
    <tableColumn id="10" uniqueName="value" name="SubDistrictMuniValue" dataDxfId="16">
      <xmlColumnPr mapId="6" xpath="/XMLDocumentSPB1903/DataCell/CellRow/DistrictSubdistrictAdministrationOrganizationTh/@value" xmlDataType="string"/>
    </tableColumn>
    <tableColumn id="11" uniqueName="SubdistrictActualRevenueTaxesAndDuties" name="SubdistrictActualRevenueTaxesAndDuties" dataDxfId="15" dataCellStyle="Comma">
      <xmlColumnPr mapId="6" xpath="/XMLDocumentSPB1903/DataCell/CellRow/SubdistrictActualRevenueTaxesAndDuties" xmlDataType="double"/>
    </tableColumn>
    <tableColumn id="12" uniqueName="SubdistrictActualRevenueFeesLicenseFeesAndFines" name="SubdistrictActualRevenueFeesLicenseFeesAndFines" dataDxfId="14" dataCellStyle="Comma">
      <xmlColumnPr mapId="6" xpath="/XMLDocumentSPB1903/DataCell/CellRow/SubdistrictActualRevenueFeesLicenseFeesAndFines" xmlDataType="double"/>
    </tableColumn>
    <tableColumn id="13" uniqueName="SubdistrictActualRevenueProperty" name="SubdistrictActualRevenueProperty" dataDxfId="13" dataCellStyle="Comma">
      <xmlColumnPr mapId="6" xpath="/XMLDocumentSPB1903/DataCell/CellRow/SubdistrictActualRevenueProperty" xmlDataType="double"/>
    </tableColumn>
    <tableColumn id="14" uniqueName="SubdistrictActualRevenuePublicUtilitiesAndCommerce" name="SubdistrictActualRevenuePublicUtilitiesAndCommerce" dataDxfId="12" dataCellStyle="Comma">
      <xmlColumnPr mapId="6" xpath="/XMLDocumentSPB1903/DataCell/CellRow/SubdistrictActualRevenuePublicUtilitiesAndCommerce" xmlDataType="double"/>
    </tableColumn>
    <tableColumn id="15" uniqueName="SubdistrictActualRevenueMiscellaneous" name="SubdistrictActualRevenueMiscellaneous" dataDxfId="11" dataCellStyle="Comma">
      <xmlColumnPr mapId="6" xpath="/XMLDocumentSPB1903/DataCell/CellRow/SubdistrictActualRevenueMiscellaneous" xmlDataType="double"/>
    </tableColumn>
    <tableColumn id="16" uniqueName="SubdistrictActualRevenueSubsidies" name="SubdistrictActualRevenueSubsidies" dataDxfId="10" dataCellStyle="Comma">
      <xmlColumnPr mapId="6" xpath="/XMLDocumentSPB1903/DataCell/CellRow/SubdistrictActualRevenueSubsidies" xmlDataType="double"/>
    </tableColumn>
    <tableColumn id="17" uniqueName="SubdistrictActualRevenueOthers" name="SubdistrictActualRevenueOthers" dataDxfId="9" dataCellStyle="Comma">
      <xmlColumnPr mapId="6" xpath="/XMLDocumentSPB1903/DataCell/CellRow/SubdistrictActualRevenueOthers" xmlDataType="double"/>
    </tableColumn>
    <tableColumn id="18" uniqueName="SubdistrictExpenditureCentralFund" name="SubdistrictExpenditureCentralFund" dataDxfId="8" dataCellStyle="Comma">
      <xmlColumnPr mapId="6" xpath="/XMLDocumentSPB1903/DataCell/CellRow/SubdistrictExpenditureCentralFund" xmlDataType="double"/>
    </tableColumn>
    <tableColumn id="19" uniqueName="SubdistrictExpenditurePersonnel" name="SubdistrictExpenditurePersonnel" dataDxfId="7" dataCellStyle="Comma">
      <xmlColumnPr mapId="6" xpath="/XMLDocumentSPB1903/DataCell/CellRow/SubdistrictExpenditurePersonnel" xmlDataType="double"/>
    </tableColumn>
    <tableColumn id="20" uniqueName="SubdistrictExpenditureOperations" name="SubdistrictExpenditureOperations" dataDxfId="6" dataCellStyle="Comma">
      <xmlColumnPr mapId="6" xpath="/XMLDocumentSPB1903/DataCell/CellRow/SubdistrictExpenditureOperations" xmlDataType="double"/>
    </tableColumn>
    <tableColumn id="21" uniqueName="SubdistrictExpenditureInvestments" name="SubdistrictExpenditureInvestments" dataDxfId="5" dataCellStyle="Comma">
      <xmlColumnPr mapId="6" xpath="/XMLDocumentSPB1903/DataCell/CellRow/SubdistrictExpenditureInvestments" xmlDataType="double"/>
    </tableColumn>
    <tableColumn id="22" uniqueName="SubdistrictExpenditureSubsidies" name="SubdistrictExpenditureSubsidies" dataDxfId="4" dataCellStyle="Comma">
      <xmlColumnPr mapId="6" xpath="/XMLDocumentSPB1903/DataCell/CellRow/SubdistrictExpenditureSubsidies" xmlDataType="double"/>
    </tableColumn>
    <tableColumn id="23" uniqueName="SubdistrictExpenditureOthers" name="SubdistrictExpenditureOthers" dataDxfId="3" dataCellStyle="Comma">
      <xmlColumnPr mapId="6" xpath="/XMLDocumentSPB1903/DataCell/CellRow/SubdistrictExpenditureOthers" xmlDataType="double"/>
    </tableColumn>
    <tableColumn id="24" uniqueName="value" name="SubdistrictExpenditureOthers2" dataDxfId="2" dataCellStyle="Comma">
      <xmlColumnPr mapId="6" xpath="/XMLDocumentSPB1903/DataCell/CellRow/DistrictSubdistrictAdministrationOrganizationEn/@value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X150"/>
  <sheetViews>
    <sheetView showGridLines="0" tabSelected="1" zoomScaleNormal="100" workbookViewId="0">
      <selection activeCell="A13" sqref="A13:O13"/>
    </sheetView>
  </sheetViews>
  <sheetFormatPr defaultColWidth="9.140625" defaultRowHeight="18.75" x14ac:dyDescent="0.3"/>
  <cols>
    <col min="1" max="1" width="17.42578125" style="39" customWidth="1"/>
    <col min="2" max="2" width="15.28515625" style="39" customWidth="1"/>
    <col min="3" max="3" width="14.85546875" style="39" customWidth="1"/>
    <col min="4" max="4" width="13.7109375" style="39" customWidth="1"/>
    <col min="5" max="5" width="13.42578125" style="39" customWidth="1"/>
    <col min="6" max="6" width="14.5703125" style="39" customWidth="1"/>
    <col min="7" max="7" width="19.7109375" style="39" customWidth="1"/>
    <col min="8" max="8" width="8.140625" style="39" customWidth="1"/>
    <col min="9" max="9" width="16.28515625" style="39" customWidth="1"/>
    <col min="10" max="10" width="17.7109375" style="39" customWidth="1"/>
    <col min="11" max="11" width="11.85546875" style="39" customWidth="1"/>
    <col min="12" max="12" width="8.5703125" style="39" customWidth="1"/>
    <col min="13" max="13" width="16.28515625" style="39" customWidth="1"/>
    <col min="14" max="14" width="8.140625" style="68" customWidth="1"/>
    <col min="15" max="15" width="26.28515625" style="39" customWidth="1"/>
    <col min="16" max="16" width="16.7109375" style="39" customWidth="1"/>
    <col min="17" max="17" width="16.140625" style="39" customWidth="1"/>
    <col min="18" max="18" width="16.5703125" style="39" customWidth="1"/>
    <col min="19" max="19" width="16.85546875" style="39" customWidth="1"/>
    <col min="20" max="20" width="16.5703125" style="39" customWidth="1"/>
    <col min="21" max="21" width="16.7109375" style="39" customWidth="1"/>
    <col min="22" max="22" width="16.5703125" style="39" customWidth="1"/>
    <col min="23" max="23" width="16" style="39" customWidth="1"/>
    <col min="24" max="24" width="33.7109375" style="39" customWidth="1"/>
    <col min="25" max="16384" width="9.140625" style="39"/>
  </cols>
  <sheetData>
    <row r="1" spans="1:15" s="23" customFormat="1" x14ac:dyDescent="0.3">
      <c r="A1" s="22" t="s">
        <v>290</v>
      </c>
      <c r="B1" s="22" t="s">
        <v>293</v>
      </c>
      <c r="N1" s="24"/>
    </row>
    <row r="2" spans="1:15" s="27" customFormat="1" x14ac:dyDescent="0.3">
      <c r="A2" s="25" t="s">
        <v>291</v>
      </c>
      <c r="B2" s="26" t="s">
        <v>294</v>
      </c>
      <c r="N2" s="28"/>
    </row>
    <row r="3" spans="1:15" s="27" customFormat="1" x14ac:dyDescent="0.3">
      <c r="A3" s="29"/>
      <c r="B3" s="23"/>
      <c r="C3" s="30"/>
      <c r="N3" s="28"/>
    </row>
    <row r="4" spans="1:15" s="27" customFormat="1" ht="19.5" customHeight="1" x14ac:dyDescent="0.3">
      <c r="N4" s="28"/>
      <c r="O4" s="31" t="s">
        <v>1</v>
      </c>
    </row>
    <row r="5" spans="1:15" ht="19.5" customHeight="1" x14ac:dyDescent="0.3">
      <c r="A5" s="32" t="s">
        <v>12</v>
      </c>
      <c r="B5" s="33" t="s">
        <v>11</v>
      </c>
      <c r="C5" s="34"/>
      <c r="D5" s="34"/>
      <c r="E5" s="34"/>
      <c r="F5" s="34"/>
      <c r="G5" s="34"/>
      <c r="H5" s="35"/>
      <c r="I5" s="36" t="s">
        <v>8</v>
      </c>
      <c r="J5" s="37"/>
      <c r="K5" s="37"/>
      <c r="L5" s="37"/>
      <c r="M5" s="37"/>
      <c r="N5" s="38"/>
      <c r="O5" s="9" t="s">
        <v>18</v>
      </c>
    </row>
    <row r="6" spans="1:15" ht="21.75" customHeight="1" x14ac:dyDescent="0.3">
      <c r="A6" s="40"/>
      <c r="B6" s="41"/>
      <c r="C6" s="42"/>
      <c r="D6" s="42"/>
      <c r="E6" s="42"/>
      <c r="F6" s="42"/>
      <c r="G6" s="42"/>
      <c r="H6" s="43"/>
      <c r="I6" s="44"/>
      <c r="J6" s="45"/>
      <c r="K6" s="45"/>
      <c r="L6" s="45"/>
      <c r="M6" s="45"/>
      <c r="N6" s="46"/>
      <c r="O6" s="10"/>
    </row>
    <row r="7" spans="1:15" x14ac:dyDescent="0.3">
      <c r="A7" s="40"/>
      <c r="B7" s="47" t="s">
        <v>2</v>
      </c>
      <c r="C7" s="47" t="s">
        <v>13</v>
      </c>
      <c r="D7" s="47" t="s">
        <v>3</v>
      </c>
      <c r="E7" s="48" t="s">
        <v>4</v>
      </c>
      <c r="F7" s="47" t="s">
        <v>5</v>
      </c>
      <c r="G7" s="47" t="s">
        <v>6</v>
      </c>
      <c r="H7" s="47" t="s">
        <v>7</v>
      </c>
      <c r="I7" s="47" t="s">
        <v>14</v>
      </c>
      <c r="J7" s="47" t="s">
        <v>15</v>
      </c>
      <c r="K7" s="47" t="s">
        <v>9</v>
      </c>
      <c r="L7" s="47" t="s">
        <v>10</v>
      </c>
      <c r="M7" s="47" t="s">
        <v>16</v>
      </c>
      <c r="N7" s="47" t="s">
        <v>17</v>
      </c>
      <c r="O7" s="10"/>
    </row>
    <row r="8" spans="1:15" x14ac:dyDescent="0.3">
      <c r="A8" s="40"/>
      <c r="B8" s="49"/>
      <c r="C8" s="49"/>
      <c r="D8" s="49"/>
      <c r="E8" s="50"/>
      <c r="F8" s="49"/>
      <c r="G8" s="49"/>
      <c r="H8" s="49"/>
      <c r="I8" s="49"/>
      <c r="J8" s="49"/>
      <c r="K8" s="49"/>
      <c r="L8" s="49"/>
      <c r="M8" s="49"/>
      <c r="N8" s="49"/>
      <c r="O8" s="10"/>
    </row>
    <row r="9" spans="1:15" x14ac:dyDescent="0.3">
      <c r="A9" s="40"/>
      <c r="B9" s="49"/>
      <c r="C9" s="49"/>
      <c r="D9" s="49"/>
      <c r="E9" s="50"/>
      <c r="F9" s="49"/>
      <c r="G9" s="49"/>
      <c r="H9" s="49"/>
      <c r="I9" s="49"/>
      <c r="J9" s="49"/>
      <c r="K9" s="49"/>
      <c r="L9" s="49"/>
      <c r="M9" s="49"/>
      <c r="N9" s="49"/>
      <c r="O9" s="10"/>
    </row>
    <row r="10" spans="1:15" x14ac:dyDescent="0.3">
      <c r="A10" s="40"/>
      <c r="B10" s="49"/>
      <c r="C10" s="49"/>
      <c r="D10" s="49"/>
      <c r="E10" s="50"/>
      <c r="F10" s="49"/>
      <c r="G10" s="49"/>
      <c r="H10" s="49"/>
      <c r="I10" s="49"/>
      <c r="J10" s="49"/>
      <c r="K10" s="49"/>
      <c r="L10" s="49"/>
      <c r="M10" s="49"/>
      <c r="N10" s="49"/>
      <c r="O10" s="10"/>
    </row>
    <row r="11" spans="1:15" ht="19.5" customHeight="1" x14ac:dyDescent="0.3">
      <c r="A11" s="40"/>
      <c r="B11" s="51"/>
      <c r="C11" s="51"/>
      <c r="D11" s="51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10"/>
    </row>
    <row r="12" spans="1:15" x14ac:dyDescent="0.3">
      <c r="A12" s="53" t="s">
        <v>32</v>
      </c>
      <c r="B12" s="54" t="s">
        <v>19</v>
      </c>
      <c r="C12" s="55" t="s">
        <v>20</v>
      </c>
      <c r="D12" s="55" t="s">
        <v>21</v>
      </c>
      <c r="E12" s="56" t="s">
        <v>22</v>
      </c>
      <c r="F12" s="55" t="s">
        <v>23</v>
      </c>
      <c r="G12" s="55" t="s">
        <v>24</v>
      </c>
      <c r="H12" s="55" t="s">
        <v>25</v>
      </c>
      <c r="I12" s="55" t="s">
        <v>26</v>
      </c>
      <c r="J12" s="55" t="s">
        <v>27</v>
      </c>
      <c r="K12" s="55" t="s">
        <v>28</v>
      </c>
      <c r="L12" s="55" t="s">
        <v>29</v>
      </c>
      <c r="M12" s="55" t="s">
        <v>30</v>
      </c>
      <c r="N12" s="55" t="s">
        <v>31</v>
      </c>
      <c r="O12" s="55" t="s">
        <v>292</v>
      </c>
    </row>
    <row r="13" spans="1:15" x14ac:dyDescent="0.3">
      <c r="A13" s="73" t="s">
        <v>0</v>
      </c>
      <c r="B13" s="1">
        <f>B14+B30+B35+B39+B46+B52+B62+B66+B69+B74+B77+B90+B102+B110+B121+B125+B129+B132+B136+B139</f>
        <v>41458638.160000004</v>
      </c>
      <c r="C13" s="1">
        <f t="shared" ref="C13:N13" si="0">C14+C30+C35+C39+C46+C52+C62+C66+C69+C74+C77+C90+C102+C110+C121+C125+C129+C132+C136+C139</f>
        <v>31808330.760000002</v>
      </c>
      <c r="D13" s="1">
        <f t="shared" si="0"/>
        <v>27518652.229999997</v>
      </c>
      <c r="E13" s="1">
        <f t="shared" si="0"/>
        <v>25090489.370000001</v>
      </c>
      <c r="F13" s="1">
        <f t="shared" si="0"/>
        <v>14659615.819999998</v>
      </c>
      <c r="G13" s="1">
        <f t="shared" si="0"/>
        <v>2321461841.0700002</v>
      </c>
      <c r="H13" s="1">
        <f t="shared" si="0"/>
        <v>0</v>
      </c>
      <c r="I13" s="1">
        <f t="shared" si="0"/>
        <v>1164714720.2</v>
      </c>
      <c r="J13" s="1">
        <f t="shared" si="0"/>
        <v>1396243297.23</v>
      </c>
      <c r="K13" s="1">
        <f t="shared" si="0"/>
        <v>0</v>
      </c>
      <c r="L13" s="1">
        <f t="shared" si="0"/>
        <v>0</v>
      </c>
      <c r="M13" s="1">
        <f t="shared" si="0"/>
        <v>286933053.06</v>
      </c>
      <c r="N13" s="1">
        <f t="shared" si="0"/>
        <v>0</v>
      </c>
      <c r="O13" s="1" t="s">
        <v>287</v>
      </c>
    </row>
    <row r="14" spans="1:15" x14ac:dyDescent="0.3">
      <c r="A14" s="11" t="s">
        <v>33</v>
      </c>
      <c r="B14" s="2">
        <f>B15+B16+B17+B18+B19+B20+B21+B22+B23+B24+B25+B26+B27+B28+B29</f>
        <v>16697660.33</v>
      </c>
      <c r="C14" s="2">
        <f t="shared" ref="C14:N14" si="1">C15+C16+C17+C18+C19+C20+C21+C22+C23+C24+C25+C26+C27+C28+C29</f>
        <v>8707474.6000000015</v>
      </c>
      <c r="D14" s="2">
        <f t="shared" si="1"/>
        <v>5451607.8700000001</v>
      </c>
      <c r="E14" s="2">
        <f t="shared" si="1"/>
        <v>2782714.95</v>
      </c>
      <c r="F14" s="2">
        <f t="shared" si="1"/>
        <v>3622904.1</v>
      </c>
      <c r="G14" s="2">
        <f t="shared" si="1"/>
        <v>345470857.85000002</v>
      </c>
      <c r="H14" s="2">
        <f t="shared" si="1"/>
        <v>0</v>
      </c>
      <c r="I14" s="2">
        <f t="shared" si="1"/>
        <v>187610774.41000003</v>
      </c>
      <c r="J14" s="2">
        <f t="shared" si="1"/>
        <v>228684811.11000001</v>
      </c>
      <c r="K14" s="2">
        <f t="shared" si="1"/>
        <v>0</v>
      </c>
      <c r="L14" s="2">
        <f t="shared" si="1"/>
        <v>0</v>
      </c>
      <c r="M14" s="2">
        <f t="shared" si="1"/>
        <v>35348550.670000002</v>
      </c>
      <c r="N14" s="2">
        <f t="shared" si="1"/>
        <v>0</v>
      </c>
      <c r="O14" s="12" t="s">
        <v>159</v>
      </c>
    </row>
    <row r="15" spans="1:15" ht="18.75" customHeight="1" x14ac:dyDescent="0.5">
      <c r="A15" s="13" t="s">
        <v>51</v>
      </c>
      <c r="B15" s="3">
        <v>21149.52</v>
      </c>
      <c r="C15" s="3">
        <v>61693.1</v>
      </c>
      <c r="D15" s="3">
        <v>2231.3200000000002</v>
      </c>
      <c r="E15" s="3">
        <v>12365</v>
      </c>
      <c r="F15" s="3">
        <v>27675</v>
      </c>
      <c r="G15" s="3">
        <v>320000</v>
      </c>
      <c r="H15" s="4">
        <v>0</v>
      </c>
      <c r="I15" s="3">
        <v>640872.06000000006</v>
      </c>
      <c r="J15" s="8">
        <v>987380</v>
      </c>
      <c r="K15" s="4">
        <v>0</v>
      </c>
      <c r="L15" s="4">
        <v>0</v>
      </c>
      <c r="M15" s="3">
        <v>224399</v>
      </c>
      <c r="N15" s="4">
        <v>0</v>
      </c>
      <c r="O15" s="57" t="s">
        <v>160</v>
      </c>
    </row>
    <row r="16" spans="1:15" ht="18.75" customHeight="1" x14ac:dyDescent="0.5">
      <c r="A16" s="13" t="s">
        <v>52</v>
      </c>
      <c r="B16" s="3">
        <v>3248958.05</v>
      </c>
      <c r="C16" s="3">
        <v>2044294.02</v>
      </c>
      <c r="D16" s="3">
        <v>427305.05</v>
      </c>
      <c r="E16" s="3">
        <v>595000</v>
      </c>
      <c r="F16" s="3">
        <v>2279410</v>
      </c>
      <c r="G16" s="3">
        <v>44753452.5</v>
      </c>
      <c r="H16" s="4">
        <v>0</v>
      </c>
      <c r="I16" s="3">
        <v>22821245.050000001</v>
      </c>
      <c r="J16" s="8">
        <v>24886070</v>
      </c>
      <c r="K16" s="4">
        <v>0</v>
      </c>
      <c r="L16" s="4">
        <v>0</v>
      </c>
      <c r="M16" s="3">
        <v>224399</v>
      </c>
      <c r="N16" s="4">
        <v>0</v>
      </c>
      <c r="O16" s="58" t="s">
        <v>161</v>
      </c>
    </row>
    <row r="17" spans="1:15" ht="18.75" customHeight="1" x14ac:dyDescent="0.5">
      <c r="A17" s="14" t="s">
        <v>53</v>
      </c>
      <c r="B17" s="3">
        <v>2486020.41</v>
      </c>
      <c r="C17" s="3">
        <v>907696.93</v>
      </c>
      <c r="D17" s="3">
        <v>372253.18</v>
      </c>
      <c r="E17" s="4">
        <v>0</v>
      </c>
      <c r="F17" s="3">
        <v>196530</v>
      </c>
      <c r="G17" s="3">
        <v>37592314</v>
      </c>
      <c r="H17" s="4">
        <v>0</v>
      </c>
      <c r="I17" s="3">
        <v>18767181.460000001</v>
      </c>
      <c r="J17" s="8">
        <v>22040913.539999999</v>
      </c>
      <c r="K17" s="4">
        <v>0</v>
      </c>
      <c r="L17" s="4">
        <v>0</v>
      </c>
      <c r="M17" s="3">
        <v>4071800</v>
      </c>
      <c r="N17" s="4">
        <v>0</v>
      </c>
      <c r="O17" s="58" t="s">
        <v>162</v>
      </c>
    </row>
    <row r="18" spans="1:15" ht="18.75" customHeight="1" x14ac:dyDescent="0.5">
      <c r="A18" s="13" t="s">
        <v>54</v>
      </c>
      <c r="B18" s="3">
        <v>701346.78</v>
      </c>
      <c r="C18" s="3">
        <v>822109.75</v>
      </c>
      <c r="D18" s="3">
        <v>874071.87</v>
      </c>
      <c r="E18" s="4">
        <v>0</v>
      </c>
      <c r="F18" s="3">
        <v>93386</v>
      </c>
      <c r="G18" s="3">
        <v>34310066</v>
      </c>
      <c r="H18" s="4">
        <v>0</v>
      </c>
      <c r="I18" s="3">
        <v>18732092.649999999</v>
      </c>
      <c r="J18" s="8">
        <v>17905500.780000001</v>
      </c>
      <c r="K18" s="4">
        <v>0</v>
      </c>
      <c r="L18" s="4">
        <v>0</v>
      </c>
      <c r="M18" s="3">
        <v>3882475.59</v>
      </c>
      <c r="N18" s="4">
        <v>0</v>
      </c>
      <c r="O18" s="59" t="s">
        <v>163</v>
      </c>
    </row>
    <row r="19" spans="1:15" ht="18.75" customHeight="1" x14ac:dyDescent="0.5">
      <c r="A19" s="13" t="s">
        <v>55</v>
      </c>
      <c r="B19" s="3">
        <v>533976.5</v>
      </c>
      <c r="C19" s="3">
        <v>62528.2</v>
      </c>
      <c r="D19" s="3">
        <v>255734.19</v>
      </c>
      <c r="E19" s="4">
        <v>0</v>
      </c>
      <c r="F19" s="3">
        <v>6470</v>
      </c>
      <c r="G19" s="3">
        <v>21658062</v>
      </c>
      <c r="H19" s="4">
        <v>0</v>
      </c>
      <c r="I19" s="3">
        <v>12164099</v>
      </c>
      <c r="J19" s="8">
        <v>13609734.65</v>
      </c>
      <c r="K19" s="4">
        <v>0</v>
      </c>
      <c r="L19" s="4">
        <v>0</v>
      </c>
      <c r="M19" s="3">
        <v>2448463.2000000002</v>
      </c>
      <c r="N19" s="4">
        <v>0</v>
      </c>
      <c r="O19" s="59" t="s">
        <v>164</v>
      </c>
    </row>
    <row r="20" spans="1:15" ht="18.75" customHeight="1" x14ac:dyDescent="0.5">
      <c r="A20" s="13" t="s">
        <v>56</v>
      </c>
      <c r="B20" s="3">
        <v>1946574.44</v>
      </c>
      <c r="C20" s="3">
        <v>402602.7</v>
      </c>
      <c r="D20" s="3">
        <v>305559.11</v>
      </c>
      <c r="E20" s="4">
        <v>0</v>
      </c>
      <c r="F20" s="3">
        <v>25240</v>
      </c>
      <c r="G20" s="3">
        <v>22215300.350000001</v>
      </c>
      <c r="H20" s="4">
        <v>0</v>
      </c>
      <c r="I20" s="3">
        <v>11634984.25</v>
      </c>
      <c r="J20" s="8">
        <v>17497891.329999998</v>
      </c>
      <c r="K20" s="4">
        <v>0</v>
      </c>
      <c r="L20" s="4">
        <v>0</v>
      </c>
      <c r="M20" s="3">
        <v>2040000</v>
      </c>
      <c r="N20" s="4">
        <v>0</v>
      </c>
      <c r="O20" s="59" t="s">
        <v>165</v>
      </c>
    </row>
    <row r="21" spans="1:15" ht="18.75" customHeight="1" x14ac:dyDescent="0.5">
      <c r="A21" s="13" t="s">
        <v>57</v>
      </c>
      <c r="B21" s="3">
        <v>1970211.96</v>
      </c>
      <c r="C21" s="3">
        <v>458279.2</v>
      </c>
      <c r="D21" s="3">
        <v>543662.66</v>
      </c>
      <c r="E21" s="4">
        <v>0</v>
      </c>
      <c r="F21" s="3">
        <v>26993</v>
      </c>
      <c r="G21" s="3">
        <v>15084664</v>
      </c>
      <c r="H21" s="4">
        <v>0</v>
      </c>
      <c r="I21" s="3">
        <v>8880499</v>
      </c>
      <c r="J21" s="8">
        <v>13514538</v>
      </c>
      <c r="K21" s="4">
        <v>0</v>
      </c>
      <c r="L21" s="4">
        <v>0</v>
      </c>
      <c r="M21" s="3">
        <v>434000</v>
      </c>
      <c r="N21" s="4">
        <v>0</v>
      </c>
      <c r="O21" s="58" t="s">
        <v>166</v>
      </c>
    </row>
    <row r="22" spans="1:15" ht="18.75" customHeight="1" x14ac:dyDescent="0.5">
      <c r="A22" s="13" t="s">
        <v>58</v>
      </c>
      <c r="B22" s="3">
        <v>299732.11</v>
      </c>
      <c r="C22" s="3">
        <v>742473.1</v>
      </c>
      <c r="D22" s="3">
        <v>370909.06</v>
      </c>
      <c r="E22" s="4">
        <v>0</v>
      </c>
      <c r="F22" s="3">
        <v>346782</v>
      </c>
      <c r="G22" s="3">
        <v>31854585</v>
      </c>
      <c r="H22" s="4">
        <v>0</v>
      </c>
      <c r="I22" s="3">
        <v>16869615</v>
      </c>
      <c r="J22" s="8">
        <v>23144457.289999999</v>
      </c>
      <c r="K22" s="4">
        <v>0</v>
      </c>
      <c r="L22" s="4">
        <v>0</v>
      </c>
      <c r="M22" s="3">
        <v>4919425.5599999996</v>
      </c>
      <c r="N22" s="4">
        <v>0</v>
      </c>
      <c r="O22" s="58" t="s">
        <v>167</v>
      </c>
    </row>
    <row r="23" spans="1:15" ht="18.75" customHeight="1" x14ac:dyDescent="0.5">
      <c r="A23" s="13" t="s">
        <v>59</v>
      </c>
      <c r="B23" s="3">
        <v>317022.13</v>
      </c>
      <c r="C23" s="3">
        <v>491392.8</v>
      </c>
      <c r="D23" s="3">
        <v>345861.12</v>
      </c>
      <c r="E23" s="4">
        <v>0</v>
      </c>
      <c r="F23" s="3">
        <v>210048</v>
      </c>
      <c r="G23" s="3">
        <v>31465207</v>
      </c>
      <c r="H23" s="4">
        <v>0</v>
      </c>
      <c r="I23" s="3">
        <v>15327157</v>
      </c>
      <c r="J23" s="8">
        <v>15737635</v>
      </c>
      <c r="K23" s="4">
        <v>0</v>
      </c>
      <c r="L23" s="4">
        <v>0</v>
      </c>
      <c r="M23" s="3">
        <v>3575675.68</v>
      </c>
      <c r="N23" s="4">
        <v>0</v>
      </c>
      <c r="O23" s="59" t="s">
        <v>168</v>
      </c>
    </row>
    <row r="24" spans="1:15" ht="18.75" customHeight="1" x14ac:dyDescent="0.5">
      <c r="A24" s="13" t="s">
        <v>60</v>
      </c>
      <c r="B24" s="3">
        <v>2515435.06</v>
      </c>
      <c r="C24" s="3">
        <v>655057.19999999995</v>
      </c>
      <c r="D24" s="3">
        <v>163967.28</v>
      </c>
      <c r="E24" s="4">
        <v>0</v>
      </c>
      <c r="F24" s="3">
        <v>1280</v>
      </c>
      <c r="G24" s="4">
        <v>0</v>
      </c>
      <c r="H24" s="4">
        <v>0</v>
      </c>
      <c r="I24" s="3">
        <v>7962298</v>
      </c>
      <c r="J24" s="8">
        <v>12193204</v>
      </c>
      <c r="K24" s="4">
        <v>0</v>
      </c>
      <c r="L24" s="4">
        <v>0</v>
      </c>
      <c r="M24" s="3">
        <v>2066000</v>
      </c>
      <c r="N24" s="4">
        <v>0</v>
      </c>
      <c r="O24" s="59" t="s">
        <v>169</v>
      </c>
    </row>
    <row r="25" spans="1:15" ht="18.75" customHeight="1" x14ac:dyDescent="0.5">
      <c r="A25" s="13" t="s">
        <v>61</v>
      </c>
      <c r="B25" s="3">
        <v>626628.49</v>
      </c>
      <c r="C25" s="3">
        <v>663667.65</v>
      </c>
      <c r="D25" s="3">
        <v>1223309</v>
      </c>
      <c r="E25" s="4">
        <v>0</v>
      </c>
      <c r="F25" s="3">
        <v>179980</v>
      </c>
      <c r="G25" s="3">
        <v>48153148</v>
      </c>
      <c r="H25" s="4">
        <v>0</v>
      </c>
      <c r="I25" s="3">
        <v>21582735</v>
      </c>
      <c r="J25" s="8">
        <v>25022663</v>
      </c>
      <c r="K25" s="4">
        <v>0</v>
      </c>
      <c r="L25" s="4">
        <v>0</v>
      </c>
      <c r="M25" s="3">
        <v>4748038.75</v>
      </c>
      <c r="N25" s="4">
        <v>0</v>
      </c>
      <c r="O25" s="59" t="s">
        <v>170</v>
      </c>
    </row>
    <row r="26" spans="1:15" ht="18.75" customHeight="1" x14ac:dyDescent="0.5">
      <c r="A26" s="13" t="s">
        <v>62</v>
      </c>
      <c r="B26" s="3">
        <v>195442.26</v>
      </c>
      <c r="C26" s="3">
        <v>311423.15000000002</v>
      </c>
      <c r="D26" s="3">
        <v>85446.41</v>
      </c>
      <c r="E26" s="3">
        <v>1562385</v>
      </c>
      <c r="F26" s="3">
        <v>51705</v>
      </c>
      <c r="G26" s="3">
        <v>17943902</v>
      </c>
      <c r="H26" s="4">
        <v>0</v>
      </c>
      <c r="I26" s="3">
        <v>9249433.8000000007</v>
      </c>
      <c r="J26" s="8">
        <v>11988421</v>
      </c>
      <c r="K26" s="4">
        <v>0</v>
      </c>
      <c r="L26" s="4">
        <v>0</v>
      </c>
      <c r="M26" s="3">
        <v>1334000</v>
      </c>
      <c r="N26" s="4">
        <v>0</v>
      </c>
      <c r="O26" s="58" t="s">
        <v>171</v>
      </c>
    </row>
    <row r="27" spans="1:15" ht="18.75" customHeight="1" x14ac:dyDescent="0.5">
      <c r="A27" s="14" t="s">
        <v>63</v>
      </c>
      <c r="B27" s="3">
        <v>919202.95</v>
      </c>
      <c r="C27" s="3">
        <v>524585.30000000005</v>
      </c>
      <c r="D27" s="3">
        <v>148328.32000000001</v>
      </c>
      <c r="E27" s="3">
        <v>601219.94999999995</v>
      </c>
      <c r="F27" s="3">
        <v>175605.1</v>
      </c>
      <c r="G27" s="3">
        <v>20443843</v>
      </c>
      <c r="H27" s="4">
        <v>0</v>
      </c>
      <c r="I27" s="3">
        <v>11454963</v>
      </c>
      <c r="J27" s="8">
        <v>16190787.52</v>
      </c>
      <c r="K27" s="4">
        <v>0</v>
      </c>
      <c r="L27" s="4">
        <v>0</v>
      </c>
      <c r="M27" s="3">
        <v>2872377.39</v>
      </c>
      <c r="N27" s="4">
        <v>0</v>
      </c>
      <c r="O27" s="58" t="s">
        <v>172</v>
      </c>
    </row>
    <row r="28" spans="1:15" ht="18.75" customHeight="1" x14ac:dyDescent="0.5">
      <c r="A28" s="13" t="s">
        <v>64</v>
      </c>
      <c r="B28" s="3">
        <v>9704</v>
      </c>
      <c r="C28" s="3">
        <v>30260</v>
      </c>
      <c r="D28" s="3">
        <v>34598.26</v>
      </c>
      <c r="E28" s="3">
        <v>11745</v>
      </c>
      <c r="F28" s="3">
        <v>200</v>
      </c>
      <c r="G28" s="3">
        <v>342550</v>
      </c>
      <c r="H28" s="4">
        <v>0</v>
      </c>
      <c r="I28" s="3">
        <v>530656</v>
      </c>
      <c r="J28" s="8">
        <v>575620</v>
      </c>
      <c r="K28" s="4">
        <v>0</v>
      </c>
      <c r="L28" s="4">
        <v>0</v>
      </c>
      <c r="M28" s="3">
        <v>160000</v>
      </c>
      <c r="N28" s="4">
        <v>0</v>
      </c>
      <c r="O28" s="58" t="s">
        <v>173</v>
      </c>
    </row>
    <row r="29" spans="1:15" ht="18.75" customHeight="1" x14ac:dyDescent="0.5">
      <c r="A29" s="13" t="s">
        <v>65</v>
      </c>
      <c r="B29" s="3">
        <v>906255.67</v>
      </c>
      <c r="C29" s="3">
        <v>529411.5</v>
      </c>
      <c r="D29" s="3">
        <v>298371.03999999998</v>
      </c>
      <c r="E29" s="4">
        <v>0</v>
      </c>
      <c r="F29" s="3">
        <v>1600</v>
      </c>
      <c r="G29" s="3">
        <v>19333764</v>
      </c>
      <c r="H29" s="4">
        <v>0</v>
      </c>
      <c r="I29" s="3">
        <v>10992943.140000001</v>
      </c>
      <c r="J29" s="8">
        <v>13389995</v>
      </c>
      <c r="K29" s="4">
        <v>0</v>
      </c>
      <c r="L29" s="4">
        <v>0</v>
      </c>
      <c r="M29" s="3">
        <v>2347496.5</v>
      </c>
      <c r="N29" s="4">
        <v>0</v>
      </c>
      <c r="O29" s="58" t="s">
        <v>174</v>
      </c>
    </row>
    <row r="30" spans="1:15" ht="18.75" customHeight="1" x14ac:dyDescent="0.3">
      <c r="A30" s="15" t="s">
        <v>34</v>
      </c>
      <c r="B30" s="2">
        <f>B31+B32+B33+B34</f>
        <v>669173.97</v>
      </c>
      <c r="C30" s="2">
        <f t="shared" ref="C30:M30" si="2">C31+C32+C33+C34</f>
        <v>200976.30000000002</v>
      </c>
      <c r="D30" s="2">
        <f t="shared" si="2"/>
        <v>700924.35</v>
      </c>
      <c r="E30" s="2">
        <f t="shared" si="2"/>
        <v>876792</v>
      </c>
      <c r="F30" s="2">
        <f t="shared" si="2"/>
        <v>237708.09999999998</v>
      </c>
      <c r="G30" s="2">
        <f t="shared" si="2"/>
        <v>68213196</v>
      </c>
      <c r="H30" s="4">
        <v>0</v>
      </c>
      <c r="I30" s="2">
        <f t="shared" si="2"/>
        <v>34210080.299999997</v>
      </c>
      <c r="J30" s="2">
        <f t="shared" si="2"/>
        <v>41799153.119999997</v>
      </c>
      <c r="K30" s="4">
        <v>0</v>
      </c>
      <c r="L30" s="4">
        <v>0</v>
      </c>
      <c r="M30" s="2">
        <f t="shared" si="2"/>
        <v>7526173.1900000004</v>
      </c>
      <c r="N30" s="4">
        <v>0</v>
      </c>
      <c r="O30" s="58" t="s">
        <v>175</v>
      </c>
    </row>
    <row r="31" spans="1:15" ht="18.75" customHeight="1" x14ac:dyDescent="0.5">
      <c r="A31" s="13" t="s">
        <v>66</v>
      </c>
      <c r="B31" s="3">
        <v>216301.03</v>
      </c>
      <c r="C31" s="3">
        <v>98212.1</v>
      </c>
      <c r="D31" s="3">
        <v>287159.94</v>
      </c>
      <c r="E31" s="4">
        <v>0</v>
      </c>
      <c r="F31" s="3">
        <v>200</v>
      </c>
      <c r="G31" s="3">
        <v>29236837</v>
      </c>
      <c r="H31" s="4">
        <v>0</v>
      </c>
      <c r="I31" s="3">
        <v>14414364</v>
      </c>
      <c r="J31" s="8">
        <v>14434913.119999999</v>
      </c>
      <c r="K31" s="4">
        <v>0</v>
      </c>
      <c r="L31" s="4">
        <v>0</v>
      </c>
      <c r="M31" s="3">
        <v>2447000</v>
      </c>
      <c r="N31" s="4">
        <v>0</v>
      </c>
      <c r="O31" s="58" t="s">
        <v>176</v>
      </c>
    </row>
    <row r="32" spans="1:15" ht="18.75" customHeight="1" x14ac:dyDescent="0.5">
      <c r="A32" s="13" t="s">
        <v>67</v>
      </c>
      <c r="B32" s="3">
        <v>77391.88</v>
      </c>
      <c r="C32" s="3">
        <v>57187</v>
      </c>
      <c r="D32" s="3">
        <v>194004.21</v>
      </c>
      <c r="E32" s="4">
        <v>0</v>
      </c>
      <c r="F32" s="3">
        <v>60509</v>
      </c>
      <c r="G32" s="3">
        <v>6622102</v>
      </c>
      <c r="H32" s="4">
        <v>0</v>
      </c>
      <c r="I32" s="3">
        <v>3293992.8</v>
      </c>
      <c r="J32" s="8">
        <v>6912654</v>
      </c>
      <c r="K32" s="4">
        <v>0</v>
      </c>
      <c r="L32" s="4">
        <v>0</v>
      </c>
      <c r="M32" s="3">
        <v>572447.29</v>
      </c>
      <c r="N32" s="4">
        <v>0</v>
      </c>
      <c r="O32" s="59" t="s">
        <v>177</v>
      </c>
    </row>
    <row r="33" spans="1:15" ht="18.75" customHeight="1" x14ac:dyDescent="0.5">
      <c r="A33" s="13" t="s">
        <v>68</v>
      </c>
      <c r="B33" s="3">
        <v>211361</v>
      </c>
      <c r="C33" s="3">
        <v>27819.599999999999</v>
      </c>
      <c r="D33" s="3">
        <v>112201.24</v>
      </c>
      <c r="E33" s="3">
        <v>190624</v>
      </c>
      <c r="F33" s="3">
        <v>75118.62</v>
      </c>
      <c r="G33" s="3">
        <v>14933280</v>
      </c>
      <c r="H33" s="4">
        <v>0</v>
      </c>
      <c r="I33" s="3">
        <v>6946023.5</v>
      </c>
      <c r="J33" s="8">
        <v>9822861</v>
      </c>
      <c r="K33" s="4">
        <v>0</v>
      </c>
      <c r="L33" s="4">
        <v>0</v>
      </c>
      <c r="M33" s="3">
        <v>2281835.85</v>
      </c>
      <c r="N33" s="4">
        <v>0</v>
      </c>
      <c r="O33" s="60" t="s">
        <v>178</v>
      </c>
    </row>
    <row r="34" spans="1:15" ht="18.75" customHeight="1" x14ac:dyDescent="0.5">
      <c r="A34" s="13" t="s">
        <v>69</v>
      </c>
      <c r="B34" s="3">
        <v>164120.06</v>
      </c>
      <c r="C34" s="3">
        <v>17757.599999999999</v>
      </c>
      <c r="D34" s="3">
        <v>107558.96</v>
      </c>
      <c r="E34" s="3">
        <v>686168</v>
      </c>
      <c r="F34" s="3">
        <v>101880.48</v>
      </c>
      <c r="G34" s="3">
        <v>17420977</v>
      </c>
      <c r="H34" s="4">
        <v>0</v>
      </c>
      <c r="I34" s="3">
        <v>9555700</v>
      </c>
      <c r="J34" s="8">
        <v>10628725</v>
      </c>
      <c r="K34" s="4">
        <v>0</v>
      </c>
      <c r="L34" s="4">
        <v>0</v>
      </c>
      <c r="M34" s="3">
        <v>2224890.0499999998</v>
      </c>
      <c r="N34" s="4">
        <v>0</v>
      </c>
      <c r="O34" s="58" t="s">
        <v>179</v>
      </c>
    </row>
    <row r="35" spans="1:15" ht="18.75" customHeight="1" x14ac:dyDescent="0.3">
      <c r="A35" s="15" t="s">
        <v>35</v>
      </c>
      <c r="B35" s="2">
        <f>B36+B37+B38</f>
        <v>489149.37</v>
      </c>
      <c r="C35" s="2">
        <f t="shared" ref="C35:M35" si="3">C36+C37+C38</f>
        <v>1282329.1499999999</v>
      </c>
      <c r="D35" s="2">
        <f t="shared" si="3"/>
        <v>526358.35</v>
      </c>
      <c r="E35" s="2">
        <f t="shared" si="3"/>
        <v>1798799</v>
      </c>
      <c r="F35" s="2">
        <f t="shared" si="3"/>
        <v>261610</v>
      </c>
      <c r="G35" s="2">
        <f t="shared" si="3"/>
        <v>51986240</v>
      </c>
      <c r="H35" s="4">
        <v>0</v>
      </c>
      <c r="I35" s="2">
        <f t="shared" si="3"/>
        <v>27112387.450000003</v>
      </c>
      <c r="J35" s="2">
        <f t="shared" si="3"/>
        <v>39273049.060000002</v>
      </c>
      <c r="K35" s="4">
        <v>0</v>
      </c>
      <c r="L35" s="4">
        <v>0</v>
      </c>
      <c r="M35" s="2">
        <f t="shared" si="3"/>
        <v>6870274.1699999999</v>
      </c>
      <c r="N35" s="4">
        <v>0</v>
      </c>
      <c r="O35" s="59" t="s">
        <v>180</v>
      </c>
    </row>
    <row r="36" spans="1:15" ht="18.75" customHeight="1" x14ac:dyDescent="0.5">
      <c r="A36" s="13" t="s">
        <v>70</v>
      </c>
      <c r="B36" s="3">
        <v>117820.32</v>
      </c>
      <c r="C36" s="3">
        <v>507262.75</v>
      </c>
      <c r="D36" s="3">
        <v>184791.41</v>
      </c>
      <c r="E36" s="3">
        <v>527669</v>
      </c>
      <c r="F36" s="3">
        <v>48570</v>
      </c>
      <c r="G36" s="3">
        <v>14853020</v>
      </c>
      <c r="H36" s="4">
        <v>0</v>
      </c>
      <c r="I36" s="3">
        <v>8115237</v>
      </c>
      <c r="J36" s="8">
        <v>13608256</v>
      </c>
      <c r="K36" s="4">
        <v>0</v>
      </c>
      <c r="L36" s="4">
        <v>0</v>
      </c>
      <c r="M36" s="3">
        <v>1715000</v>
      </c>
      <c r="N36" s="4">
        <v>0</v>
      </c>
      <c r="O36" s="58" t="s">
        <v>181</v>
      </c>
    </row>
    <row r="37" spans="1:15" ht="18.75" customHeight="1" x14ac:dyDescent="0.5">
      <c r="A37" s="13" t="s">
        <v>71</v>
      </c>
      <c r="B37" s="3">
        <v>239689</v>
      </c>
      <c r="C37" s="3">
        <v>238109.9</v>
      </c>
      <c r="D37" s="3">
        <v>235320.44</v>
      </c>
      <c r="E37" s="4">
        <v>0</v>
      </c>
      <c r="F37" s="3">
        <v>115750</v>
      </c>
      <c r="G37" s="3">
        <v>15473953</v>
      </c>
      <c r="H37" s="4">
        <v>0</v>
      </c>
      <c r="I37" s="3">
        <v>8137992.1500000004</v>
      </c>
      <c r="J37" s="8">
        <v>15569146</v>
      </c>
      <c r="K37" s="4">
        <v>0</v>
      </c>
      <c r="L37" s="4">
        <v>0</v>
      </c>
      <c r="M37" s="3">
        <v>2990991.3599999999</v>
      </c>
      <c r="N37" s="4">
        <v>0</v>
      </c>
      <c r="O37" s="58" t="s">
        <v>182</v>
      </c>
    </row>
    <row r="38" spans="1:15" ht="18.75" customHeight="1" x14ac:dyDescent="0.5">
      <c r="A38" s="13" t="s">
        <v>72</v>
      </c>
      <c r="B38" s="3">
        <v>131640.04999999999</v>
      </c>
      <c r="C38" s="3">
        <v>536956.5</v>
      </c>
      <c r="D38" s="3">
        <v>106246.5</v>
      </c>
      <c r="E38" s="3">
        <v>1271130</v>
      </c>
      <c r="F38" s="3">
        <v>97290</v>
      </c>
      <c r="G38" s="3">
        <v>21659267</v>
      </c>
      <c r="H38" s="4">
        <v>0</v>
      </c>
      <c r="I38" s="3">
        <v>10859158.300000001</v>
      </c>
      <c r="J38" s="8">
        <v>10095647.060000001</v>
      </c>
      <c r="K38" s="4">
        <v>0</v>
      </c>
      <c r="L38" s="4">
        <v>0</v>
      </c>
      <c r="M38" s="3">
        <v>2164282.81</v>
      </c>
      <c r="N38" s="4">
        <v>0</v>
      </c>
      <c r="O38" s="58" t="s">
        <v>183</v>
      </c>
    </row>
    <row r="39" spans="1:15" ht="18.75" customHeight="1" x14ac:dyDescent="0.3">
      <c r="A39" s="15" t="s">
        <v>36</v>
      </c>
      <c r="B39" s="2">
        <f>B40+B41+B42+B43+B44+B45</f>
        <v>1944155.35</v>
      </c>
      <c r="C39" s="2">
        <f t="shared" ref="C39:M39" si="4">C40+C41+C42+C43+C44+C45</f>
        <v>3286242.3800000008</v>
      </c>
      <c r="D39" s="2">
        <f t="shared" si="4"/>
        <v>1296660.1900000002</v>
      </c>
      <c r="E39" s="2">
        <f t="shared" si="4"/>
        <v>15681</v>
      </c>
      <c r="F39" s="2">
        <f t="shared" si="4"/>
        <v>1188238.7000000002</v>
      </c>
      <c r="G39" s="2">
        <f t="shared" si="4"/>
        <v>133399157</v>
      </c>
      <c r="H39" s="4">
        <v>0</v>
      </c>
      <c r="I39" s="2">
        <f t="shared" si="4"/>
        <v>74264741</v>
      </c>
      <c r="J39" s="2">
        <f t="shared" si="4"/>
        <v>70759815.980000004</v>
      </c>
      <c r="K39" s="4">
        <v>0</v>
      </c>
      <c r="L39" s="4">
        <v>0</v>
      </c>
      <c r="M39" s="2">
        <f t="shared" si="4"/>
        <v>16651689.979999999</v>
      </c>
      <c r="N39" s="4">
        <v>0</v>
      </c>
      <c r="O39" s="58" t="s">
        <v>184</v>
      </c>
    </row>
    <row r="40" spans="1:15" ht="18.75" customHeight="1" x14ac:dyDescent="0.5">
      <c r="A40" s="13" t="s">
        <v>73</v>
      </c>
      <c r="B40" s="3">
        <v>337053.38</v>
      </c>
      <c r="C40" s="3">
        <v>85246</v>
      </c>
      <c r="D40" s="3">
        <v>217890.71</v>
      </c>
      <c r="E40" s="4">
        <v>0</v>
      </c>
      <c r="F40" s="3">
        <v>42840</v>
      </c>
      <c r="G40" s="3">
        <v>19340961</v>
      </c>
      <c r="H40" s="4">
        <v>0</v>
      </c>
      <c r="I40" s="3">
        <v>10883271</v>
      </c>
      <c r="J40" s="8">
        <v>12267991</v>
      </c>
      <c r="K40" s="4">
        <v>0</v>
      </c>
      <c r="L40" s="4">
        <v>0</v>
      </c>
      <c r="M40" s="3">
        <v>1969480.33</v>
      </c>
      <c r="N40" s="4">
        <v>0</v>
      </c>
      <c r="O40" s="59" t="s">
        <v>185</v>
      </c>
    </row>
    <row r="41" spans="1:15" ht="18.75" customHeight="1" x14ac:dyDescent="0.5">
      <c r="A41" s="13" t="s">
        <v>74</v>
      </c>
      <c r="B41" s="3">
        <v>522773.32</v>
      </c>
      <c r="C41" s="3">
        <v>1863234.11</v>
      </c>
      <c r="D41" s="3">
        <v>482222.07</v>
      </c>
      <c r="E41" s="4">
        <v>0</v>
      </c>
      <c r="F41" s="3">
        <v>120845.81</v>
      </c>
      <c r="G41" s="3">
        <v>22168496</v>
      </c>
      <c r="H41" s="4">
        <v>0</v>
      </c>
      <c r="I41" s="3">
        <v>14030057</v>
      </c>
      <c r="J41" s="8">
        <v>10123433</v>
      </c>
      <c r="K41" s="4">
        <v>0</v>
      </c>
      <c r="L41" s="4">
        <v>0</v>
      </c>
      <c r="M41" s="3">
        <v>1304833.19</v>
      </c>
      <c r="N41" s="4">
        <v>0</v>
      </c>
      <c r="O41" s="59" t="s">
        <v>186</v>
      </c>
    </row>
    <row r="42" spans="1:15" ht="18.75" customHeight="1" x14ac:dyDescent="0.5">
      <c r="A42" s="13" t="s">
        <v>75</v>
      </c>
      <c r="B42" s="3">
        <v>368229.9</v>
      </c>
      <c r="C42" s="3">
        <v>365512</v>
      </c>
      <c r="D42" s="3">
        <v>274529.86</v>
      </c>
      <c r="E42" s="4">
        <v>0</v>
      </c>
      <c r="F42" s="3">
        <v>491155</v>
      </c>
      <c r="G42" s="3">
        <v>39029990</v>
      </c>
      <c r="H42" s="4">
        <v>0</v>
      </c>
      <c r="I42" s="3">
        <v>21204694</v>
      </c>
      <c r="J42" s="8">
        <v>17675762</v>
      </c>
      <c r="K42" s="4">
        <v>0</v>
      </c>
      <c r="L42" s="4">
        <v>0</v>
      </c>
      <c r="M42" s="3">
        <v>3420000</v>
      </c>
      <c r="N42" s="4">
        <v>0</v>
      </c>
      <c r="O42" s="59" t="s">
        <v>187</v>
      </c>
    </row>
    <row r="43" spans="1:15" ht="18.75" customHeight="1" x14ac:dyDescent="0.5">
      <c r="A43" s="13" t="s">
        <v>76</v>
      </c>
      <c r="B43" s="3">
        <v>164478.59</v>
      </c>
      <c r="C43" s="3">
        <v>576157.99</v>
      </c>
      <c r="D43" s="3">
        <v>143466.67000000001</v>
      </c>
      <c r="E43" s="4">
        <v>0</v>
      </c>
      <c r="F43" s="3">
        <v>245356.57</v>
      </c>
      <c r="G43" s="3">
        <v>26341051</v>
      </c>
      <c r="H43" s="4">
        <v>0</v>
      </c>
      <c r="I43" s="3">
        <v>13085085</v>
      </c>
      <c r="J43" s="8">
        <v>12666829.98</v>
      </c>
      <c r="K43" s="4">
        <v>0</v>
      </c>
      <c r="L43" s="4">
        <v>0</v>
      </c>
      <c r="M43" s="3">
        <v>5390590.29</v>
      </c>
      <c r="N43" s="4">
        <v>0</v>
      </c>
      <c r="O43" s="59" t="s">
        <v>188</v>
      </c>
    </row>
    <row r="44" spans="1:15" ht="18.75" customHeight="1" x14ac:dyDescent="0.5">
      <c r="A44" s="13" t="s">
        <v>77</v>
      </c>
      <c r="B44" s="3">
        <v>148350.01999999999</v>
      </c>
      <c r="C44" s="3">
        <v>108511.1</v>
      </c>
      <c r="D44" s="3">
        <v>76324.34</v>
      </c>
      <c r="E44" s="3">
        <v>15681</v>
      </c>
      <c r="F44" s="3">
        <v>109202.32</v>
      </c>
      <c r="G44" s="3">
        <v>14212014</v>
      </c>
      <c r="H44" s="4">
        <v>0</v>
      </c>
      <c r="I44" s="3">
        <v>7851572</v>
      </c>
      <c r="J44" s="8">
        <v>9979800</v>
      </c>
      <c r="K44" s="4">
        <v>0</v>
      </c>
      <c r="L44" s="4">
        <v>0</v>
      </c>
      <c r="M44" s="3">
        <v>1705062.31</v>
      </c>
      <c r="N44" s="4">
        <v>0</v>
      </c>
      <c r="O44" s="59" t="s">
        <v>189</v>
      </c>
    </row>
    <row r="45" spans="1:15" ht="18.75" customHeight="1" x14ac:dyDescent="0.5">
      <c r="A45" s="13" t="s">
        <v>78</v>
      </c>
      <c r="B45" s="3">
        <v>403270.14</v>
      </c>
      <c r="C45" s="3">
        <v>287581.18</v>
      </c>
      <c r="D45" s="3">
        <v>102226.54</v>
      </c>
      <c r="E45" s="4">
        <v>0</v>
      </c>
      <c r="F45" s="3">
        <v>178839</v>
      </c>
      <c r="G45" s="3">
        <v>12306645</v>
      </c>
      <c r="H45" s="4">
        <v>0</v>
      </c>
      <c r="I45" s="3">
        <v>7210062</v>
      </c>
      <c r="J45" s="8">
        <v>8046000</v>
      </c>
      <c r="K45" s="4">
        <v>0</v>
      </c>
      <c r="L45" s="4">
        <v>0</v>
      </c>
      <c r="M45" s="3">
        <v>2861723.86</v>
      </c>
      <c r="N45" s="4">
        <v>0</v>
      </c>
      <c r="O45" s="61" t="s">
        <v>190</v>
      </c>
    </row>
    <row r="46" spans="1:15" ht="18.75" customHeight="1" x14ac:dyDescent="0.3">
      <c r="A46" s="15" t="s">
        <v>37</v>
      </c>
      <c r="B46" s="2">
        <f>B47+B48+B49+B50+B51</f>
        <v>902897.74</v>
      </c>
      <c r="C46" s="2">
        <f t="shared" ref="C46:J46" si="5">C47+C48+C49+C50+C51</f>
        <v>453438.2</v>
      </c>
      <c r="D46" s="2">
        <f t="shared" si="5"/>
        <v>1160514.75</v>
      </c>
      <c r="E46" s="2">
        <f t="shared" si="5"/>
        <v>308120</v>
      </c>
      <c r="F46" s="2">
        <f t="shared" si="5"/>
        <v>288939</v>
      </c>
      <c r="G46" s="2">
        <f t="shared" si="5"/>
        <v>107333052</v>
      </c>
      <c r="H46" s="4">
        <v>0</v>
      </c>
      <c r="I46" s="2">
        <f t="shared" si="5"/>
        <v>61502835.859999999</v>
      </c>
      <c r="J46" s="2">
        <f t="shared" si="5"/>
        <v>71195512.780000001</v>
      </c>
      <c r="K46" s="4">
        <v>0</v>
      </c>
      <c r="L46" s="4">
        <v>0</v>
      </c>
      <c r="M46" s="2">
        <f t="shared" ref="M46" si="6">M47+M48+M49+M50+M51</f>
        <v>16188512.860000001</v>
      </c>
      <c r="N46" s="4">
        <v>0</v>
      </c>
      <c r="O46" s="59" t="s">
        <v>191</v>
      </c>
    </row>
    <row r="47" spans="1:15" ht="18.75" customHeight="1" x14ac:dyDescent="0.5">
      <c r="A47" s="13" t="s">
        <v>79</v>
      </c>
      <c r="B47" s="3">
        <v>166759.74</v>
      </c>
      <c r="C47" s="3">
        <v>93829.2</v>
      </c>
      <c r="D47" s="3">
        <v>274729.51</v>
      </c>
      <c r="E47" s="3">
        <v>308120</v>
      </c>
      <c r="F47" s="3">
        <v>41650</v>
      </c>
      <c r="G47" s="3">
        <v>23810258</v>
      </c>
      <c r="H47" s="4">
        <v>0</v>
      </c>
      <c r="I47" s="3">
        <v>11276454.859999999</v>
      </c>
      <c r="J47" s="8">
        <v>14870740</v>
      </c>
      <c r="K47" s="4">
        <v>0</v>
      </c>
      <c r="L47" s="4">
        <v>0</v>
      </c>
      <c r="M47" s="3">
        <v>2099616.75</v>
      </c>
      <c r="N47" s="4">
        <v>0</v>
      </c>
      <c r="O47" s="59" t="s">
        <v>192</v>
      </c>
    </row>
    <row r="48" spans="1:15" ht="18.75" customHeight="1" x14ac:dyDescent="0.5">
      <c r="A48" s="13" t="s">
        <v>80</v>
      </c>
      <c r="B48" s="4">
        <v>177610</v>
      </c>
      <c r="C48" s="4">
        <v>137404</v>
      </c>
      <c r="D48" s="4">
        <v>284199.74</v>
      </c>
      <c r="E48" s="4">
        <v>0</v>
      </c>
      <c r="F48" s="4">
        <v>41120</v>
      </c>
      <c r="G48" s="4">
        <v>15088304</v>
      </c>
      <c r="H48" s="4">
        <v>0</v>
      </c>
      <c r="I48" s="4">
        <v>16928517</v>
      </c>
      <c r="J48" s="8">
        <v>15708986</v>
      </c>
      <c r="K48" s="4">
        <v>0</v>
      </c>
      <c r="L48" s="4">
        <v>0</v>
      </c>
      <c r="M48" s="4">
        <v>3514918.74</v>
      </c>
      <c r="N48" s="4">
        <v>0</v>
      </c>
      <c r="O48" s="59" t="s">
        <v>193</v>
      </c>
    </row>
    <row r="49" spans="1:15" ht="18.75" customHeight="1" x14ac:dyDescent="0.5">
      <c r="A49" s="13" t="s">
        <v>81</v>
      </c>
      <c r="B49" s="3">
        <v>144823.35999999999</v>
      </c>
      <c r="C49" s="3">
        <v>92975</v>
      </c>
      <c r="D49" s="3">
        <v>252578.54</v>
      </c>
      <c r="E49" s="4">
        <v>0</v>
      </c>
      <c r="F49" s="3">
        <v>134950</v>
      </c>
      <c r="G49" s="3">
        <v>22735768</v>
      </c>
      <c r="H49" s="4">
        <v>0</v>
      </c>
      <c r="I49" s="3">
        <v>11084712</v>
      </c>
      <c r="J49" s="8">
        <v>12486644</v>
      </c>
      <c r="K49" s="4">
        <v>0</v>
      </c>
      <c r="L49" s="4">
        <v>0</v>
      </c>
      <c r="M49" s="3">
        <v>2591820.0099999998</v>
      </c>
      <c r="N49" s="4">
        <v>0</v>
      </c>
      <c r="O49" s="59" t="s">
        <v>194</v>
      </c>
    </row>
    <row r="50" spans="1:15" ht="18.75" customHeight="1" x14ac:dyDescent="0.5">
      <c r="A50" s="13" t="s">
        <v>82</v>
      </c>
      <c r="B50" s="3">
        <v>259486.95</v>
      </c>
      <c r="C50" s="3">
        <v>93764</v>
      </c>
      <c r="D50" s="3">
        <v>115476.77</v>
      </c>
      <c r="E50" s="4">
        <v>0</v>
      </c>
      <c r="F50" s="3">
        <v>10019</v>
      </c>
      <c r="G50" s="3">
        <v>19473924</v>
      </c>
      <c r="H50" s="4">
        <v>0</v>
      </c>
      <c r="I50" s="3">
        <v>9436175</v>
      </c>
      <c r="J50" s="8">
        <v>14132146</v>
      </c>
      <c r="K50" s="4">
        <v>0</v>
      </c>
      <c r="L50" s="4">
        <v>0</v>
      </c>
      <c r="M50" s="3">
        <v>4580688.21</v>
      </c>
      <c r="N50" s="4">
        <v>0</v>
      </c>
      <c r="O50" s="59" t="s">
        <v>195</v>
      </c>
    </row>
    <row r="51" spans="1:15" ht="18.75" customHeight="1" x14ac:dyDescent="0.5">
      <c r="A51" s="13" t="s">
        <v>83</v>
      </c>
      <c r="B51" s="3">
        <v>154217.69</v>
      </c>
      <c r="C51" s="3">
        <v>35466</v>
      </c>
      <c r="D51" s="3">
        <v>233530.19</v>
      </c>
      <c r="E51" s="4">
        <v>0</v>
      </c>
      <c r="F51" s="3">
        <v>61200</v>
      </c>
      <c r="G51" s="3">
        <v>26224798</v>
      </c>
      <c r="H51" s="4">
        <v>0</v>
      </c>
      <c r="I51" s="3">
        <v>12776977</v>
      </c>
      <c r="J51" s="8">
        <v>13996996.779999999</v>
      </c>
      <c r="K51" s="4">
        <v>0</v>
      </c>
      <c r="L51" s="4">
        <v>0</v>
      </c>
      <c r="M51" s="3">
        <v>3401469.15</v>
      </c>
      <c r="N51" s="4">
        <v>0</v>
      </c>
      <c r="O51" s="59" t="s">
        <v>196</v>
      </c>
    </row>
    <row r="52" spans="1:15" ht="18.75" customHeight="1" x14ac:dyDescent="0.3">
      <c r="A52" s="15" t="s">
        <v>38</v>
      </c>
      <c r="B52" s="2">
        <f>B53+B54+B55+B56+B57+B58+B59+B60+B61</f>
        <v>3440596.7100000004</v>
      </c>
      <c r="C52" s="2">
        <f t="shared" ref="C52:M52" si="7">C53+C54+C55+C56+C57+C58+C59+C60+C61</f>
        <v>2939905.91</v>
      </c>
      <c r="D52" s="2">
        <f t="shared" si="7"/>
        <v>3024853.1999999997</v>
      </c>
      <c r="E52" s="2">
        <f t="shared" si="7"/>
        <v>498581</v>
      </c>
      <c r="F52" s="2">
        <f t="shared" si="7"/>
        <v>940800.38</v>
      </c>
      <c r="G52" s="2">
        <f t="shared" si="7"/>
        <v>204853338</v>
      </c>
      <c r="H52" s="4">
        <v>0</v>
      </c>
      <c r="I52" s="2">
        <f t="shared" si="7"/>
        <v>99123801.429999992</v>
      </c>
      <c r="J52" s="2">
        <f t="shared" si="7"/>
        <v>117728280</v>
      </c>
      <c r="K52" s="4">
        <v>0</v>
      </c>
      <c r="L52" s="4">
        <v>0</v>
      </c>
      <c r="M52" s="2">
        <f t="shared" si="7"/>
        <v>26478573.82</v>
      </c>
      <c r="N52" s="4">
        <v>0</v>
      </c>
      <c r="O52" s="58" t="s">
        <v>197</v>
      </c>
    </row>
    <row r="53" spans="1:15" ht="18.75" customHeight="1" x14ac:dyDescent="0.5">
      <c r="A53" s="13" t="s">
        <v>84</v>
      </c>
      <c r="B53" s="3">
        <v>121700</v>
      </c>
      <c r="C53" s="3">
        <v>117188.2</v>
      </c>
      <c r="D53" s="3">
        <v>170270.4</v>
      </c>
      <c r="E53" s="4">
        <v>0</v>
      </c>
      <c r="F53" s="3">
        <v>97700</v>
      </c>
      <c r="G53" s="3">
        <v>13184875</v>
      </c>
      <c r="H53" s="4">
        <v>0</v>
      </c>
      <c r="I53" s="3">
        <v>6960428</v>
      </c>
      <c r="J53" s="8">
        <v>9938637</v>
      </c>
      <c r="K53" s="4">
        <v>0</v>
      </c>
      <c r="L53" s="4">
        <v>0</v>
      </c>
      <c r="M53" s="3">
        <v>1470610.51</v>
      </c>
      <c r="N53" s="4">
        <v>0</v>
      </c>
      <c r="O53" s="59" t="s">
        <v>198</v>
      </c>
    </row>
    <row r="54" spans="1:15" ht="18.75" customHeight="1" x14ac:dyDescent="0.5">
      <c r="A54" s="13" t="s">
        <v>85</v>
      </c>
      <c r="B54" s="3">
        <v>158601.35</v>
      </c>
      <c r="C54" s="3">
        <v>237150.2</v>
      </c>
      <c r="D54" s="3">
        <v>216621.61</v>
      </c>
      <c r="E54" s="3">
        <v>178481</v>
      </c>
      <c r="F54" s="3">
        <v>92125.67</v>
      </c>
      <c r="G54" s="3">
        <v>15568813</v>
      </c>
      <c r="H54" s="4">
        <v>0</v>
      </c>
      <c r="I54" s="3">
        <v>8155037.7000000002</v>
      </c>
      <c r="J54" s="8">
        <v>10478928</v>
      </c>
      <c r="K54" s="4">
        <v>0</v>
      </c>
      <c r="L54" s="4">
        <v>0</v>
      </c>
      <c r="M54" s="3">
        <v>2187287.5299999998</v>
      </c>
      <c r="N54" s="4">
        <v>0</v>
      </c>
      <c r="O54" s="58" t="s">
        <v>199</v>
      </c>
    </row>
    <row r="55" spans="1:15" ht="18.75" customHeight="1" x14ac:dyDescent="0.5">
      <c r="A55" s="13" t="s">
        <v>86</v>
      </c>
      <c r="B55" s="3">
        <v>93061.1</v>
      </c>
      <c r="C55" s="3">
        <v>224561.37</v>
      </c>
      <c r="D55" s="3">
        <v>326962.01</v>
      </c>
      <c r="E55" s="4">
        <v>0</v>
      </c>
      <c r="F55" s="3">
        <v>89910</v>
      </c>
      <c r="G55" s="3">
        <v>18949781</v>
      </c>
      <c r="H55" s="4">
        <v>0</v>
      </c>
      <c r="I55" s="3">
        <v>8494629</v>
      </c>
      <c r="J55" s="8">
        <v>12689580</v>
      </c>
      <c r="K55" s="4">
        <v>0</v>
      </c>
      <c r="L55" s="4">
        <v>0</v>
      </c>
      <c r="M55" s="3">
        <v>3071544.66</v>
      </c>
      <c r="N55" s="4">
        <v>0</v>
      </c>
      <c r="O55" s="58" t="s">
        <v>200</v>
      </c>
    </row>
    <row r="56" spans="1:15" ht="18.75" customHeight="1" x14ac:dyDescent="0.5">
      <c r="A56" s="13" t="s">
        <v>87</v>
      </c>
      <c r="B56" s="3">
        <v>970381</v>
      </c>
      <c r="C56" s="3">
        <v>231153.44</v>
      </c>
      <c r="D56" s="3">
        <v>168179.38</v>
      </c>
      <c r="E56" s="3">
        <v>320100</v>
      </c>
      <c r="F56" s="3">
        <v>60450</v>
      </c>
      <c r="G56" s="3">
        <v>14920868</v>
      </c>
      <c r="H56" s="4">
        <v>0</v>
      </c>
      <c r="I56" s="3">
        <v>10657559.07</v>
      </c>
      <c r="J56" s="8">
        <v>11051582</v>
      </c>
      <c r="K56" s="4">
        <v>0</v>
      </c>
      <c r="L56" s="4">
        <v>0</v>
      </c>
      <c r="M56" s="3">
        <v>1924496.31</v>
      </c>
      <c r="N56" s="4">
        <v>0</v>
      </c>
      <c r="O56" s="59" t="s">
        <v>201</v>
      </c>
    </row>
    <row r="57" spans="1:15" ht="18.75" customHeight="1" x14ac:dyDescent="0.5">
      <c r="A57" s="13" t="s">
        <v>88</v>
      </c>
      <c r="B57" s="3">
        <v>402323.42</v>
      </c>
      <c r="C57" s="3">
        <v>671682.5</v>
      </c>
      <c r="D57" s="3">
        <v>355093.1</v>
      </c>
      <c r="E57" s="4">
        <v>0</v>
      </c>
      <c r="F57" s="3">
        <v>162520.71</v>
      </c>
      <c r="G57" s="3">
        <v>34503893</v>
      </c>
      <c r="H57" s="4">
        <v>0</v>
      </c>
      <c r="I57" s="3">
        <v>13635884</v>
      </c>
      <c r="J57" s="8">
        <v>15383364</v>
      </c>
      <c r="K57" s="4">
        <v>0</v>
      </c>
      <c r="L57" s="4">
        <v>0</v>
      </c>
      <c r="M57" s="3">
        <v>3195500</v>
      </c>
      <c r="N57" s="4">
        <v>0</v>
      </c>
      <c r="O57" s="59" t="s">
        <v>202</v>
      </c>
    </row>
    <row r="58" spans="1:15" ht="18.75" customHeight="1" x14ac:dyDescent="0.5">
      <c r="A58" s="13" t="s">
        <v>89</v>
      </c>
      <c r="B58" s="3">
        <v>155039.85</v>
      </c>
      <c r="C58" s="3">
        <v>318951.5</v>
      </c>
      <c r="D58" s="3">
        <v>382139.91</v>
      </c>
      <c r="E58" s="4">
        <v>0</v>
      </c>
      <c r="F58" s="3">
        <v>7400</v>
      </c>
      <c r="G58" s="3">
        <v>19674569</v>
      </c>
      <c r="H58" s="4">
        <v>0</v>
      </c>
      <c r="I58" s="3">
        <v>9448732</v>
      </c>
      <c r="J58" s="8">
        <v>12751294</v>
      </c>
      <c r="K58" s="4">
        <v>0</v>
      </c>
      <c r="L58" s="4">
        <v>0</v>
      </c>
      <c r="M58" s="3">
        <v>3454896.61</v>
      </c>
      <c r="N58" s="4">
        <v>0</v>
      </c>
      <c r="O58" s="59" t="s">
        <v>203</v>
      </c>
    </row>
    <row r="59" spans="1:15" ht="18.75" customHeight="1" x14ac:dyDescent="0.5">
      <c r="A59" s="13" t="s">
        <v>90</v>
      </c>
      <c r="B59" s="3">
        <v>582972.06999999995</v>
      </c>
      <c r="C59" s="3">
        <v>611190.5</v>
      </c>
      <c r="D59" s="3">
        <v>375414.35</v>
      </c>
      <c r="E59" s="4">
        <v>0</v>
      </c>
      <c r="F59" s="3">
        <v>294545</v>
      </c>
      <c r="G59" s="3">
        <v>40771466</v>
      </c>
      <c r="H59" s="4">
        <v>0</v>
      </c>
      <c r="I59" s="3">
        <v>18109336.66</v>
      </c>
      <c r="J59" s="8">
        <v>19990118</v>
      </c>
      <c r="K59" s="4">
        <v>0</v>
      </c>
      <c r="L59" s="4">
        <v>0</v>
      </c>
      <c r="M59" s="3">
        <v>5762314.5999999996</v>
      </c>
      <c r="N59" s="4">
        <v>0</v>
      </c>
      <c r="O59" s="59" t="s">
        <v>204</v>
      </c>
    </row>
    <row r="60" spans="1:15" ht="18.75" customHeight="1" x14ac:dyDescent="0.5">
      <c r="A60" s="13" t="s">
        <v>91</v>
      </c>
      <c r="B60" s="3">
        <v>843486.49</v>
      </c>
      <c r="C60" s="3">
        <v>281258.09999999998</v>
      </c>
      <c r="D60" s="3">
        <v>765476.39</v>
      </c>
      <c r="E60" s="4">
        <v>0</v>
      </c>
      <c r="F60" s="3">
        <v>120</v>
      </c>
      <c r="G60" s="3">
        <v>31661194</v>
      </c>
      <c r="H60" s="4">
        <v>0</v>
      </c>
      <c r="I60" s="3">
        <v>16398593</v>
      </c>
      <c r="J60" s="8">
        <v>14279790</v>
      </c>
      <c r="K60" s="4">
        <v>0</v>
      </c>
      <c r="L60" s="4">
        <v>0</v>
      </c>
      <c r="M60" s="3">
        <v>3437923.6</v>
      </c>
      <c r="N60" s="4">
        <v>0</v>
      </c>
      <c r="O60" s="59" t="s">
        <v>205</v>
      </c>
    </row>
    <row r="61" spans="1:15" ht="18.75" customHeight="1" x14ac:dyDescent="0.5">
      <c r="A61" s="13" t="s">
        <v>92</v>
      </c>
      <c r="B61" s="3">
        <v>113031.43</v>
      </c>
      <c r="C61" s="3">
        <v>246770.1</v>
      </c>
      <c r="D61" s="3">
        <v>264696.05</v>
      </c>
      <c r="E61" s="4">
        <v>0</v>
      </c>
      <c r="F61" s="3">
        <v>136029</v>
      </c>
      <c r="G61" s="3">
        <v>15617879</v>
      </c>
      <c r="H61" s="4">
        <v>0</v>
      </c>
      <c r="I61" s="3">
        <v>7263602</v>
      </c>
      <c r="J61" s="8">
        <v>11164987</v>
      </c>
      <c r="K61" s="4">
        <v>0</v>
      </c>
      <c r="L61" s="4">
        <v>0</v>
      </c>
      <c r="M61" s="3">
        <v>1974000</v>
      </c>
      <c r="N61" s="4">
        <v>0</v>
      </c>
      <c r="O61" s="59" t="s">
        <v>206</v>
      </c>
    </row>
    <row r="62" spans="1:15" ht="18.75" customHeight="1" x14ac:dyDescent="0.3">
      <c r="A62" s="15" t="s">
        <v>39</v>
      </c>
      <c r="B62" s="2">
        <f>B63+B64+B65</f>
        <v>149880.46000000002</v>
      </c>
      <c r="C62" s="2">
        <f t="shared" ref="C62:M62" si="8">C63+C64+C65</f>
        <v>122595.5</v>
      </c>
      <c r="D62" s="2">
        <f t="shared" si="8"/>
        <v>321571.81</v>
      </c>
      <c r="E62" s="2">
        <f t="shared" si="8"/>
        <v>0</v>
      </c>
      <c r="F62" s="2">
        <f t="shared" si="8"/>
        <v>81548.63</v>
      </c>
      <c r="G62" s="2">
        <f t="shared" si="8"/>
        <v>26750043</v>
      </c>
      <c r="H62" s="4">
        <v>0</v>
      </c>
      <c r="I62" s="2">
        <f t="shared" si="8"/>
        <v>11295144.199999999</v>
      </c>
      <c r="J62" s="2">
        <f t="shared" si="8"/>
        <v>17928005</v>
      </c>
      <c r="K62" s="4">
        <v>0</v>
      </c>
      <c r="L62" s="4">
        <v>0</v>
      </c>
      <c r="M62" s="2">
        <f t="shared" si="8"/>
        <v>5897528.4299999997</v>
      </c>
      <c r="N62" s="4">
        <v>0</v>
      </c>
      <c r="O62" s="58" t="s">
        <v>207</v>
      </c>
    </row>
    <row r="63" spans="1:15" ht="18.75" customHeight="1" x14ac:dyDescent="0.3">
      <c r="A63" s="13" t="s">
        <v>93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4">
        <v>0</v>
      </c>
      <c r="I63" s="5">
        <v>0</v>
      </c>
      <c r="J63" s="5">
        <v>0</v>
      </c>
      <c r="K63" s="4">
        <v>0</v>
      </c>
      <c r="L63" s="4">
        <v>0</v>
      </c>
      <c r="M63" s="5">
        <v>0</v>
      </c>
      <c r="N63" s="4">
        <v>0</v>
      </c>
      <c r="O63" s="58" t="s">
        <v>208</v>
      </c>
    </row>
    <row r="64" spans="1:15" ht="18.75" customHeight="1" x14ac:dyDescent="0.5">
      <c r="A64" s="13" t="s">
        <v>94</v>
      </c>
      <c r="B64" s="3">
        <v>84840.46</v>
      </c>
      <c r="C64" s="3">
        <v>49165.96</v>
      </c>
      <c r="D64" s="3">
        <v>211490.62</v>
      </c>
      <c r="E64" s="5">
        <v>0</v>
      </c>
      <c r="F64" s="3">
        <v>77567.63</v>
      </c>
      <c r="G64" s="3">
        <v>16725036</v>
      </c>
      <c r="H64" s="4">
        <v>0</v>
      </c>
      <c r="I64" s="3">
        <v>7154353.2000000002</v>
      </c>
      <c r="J64" s="8">
        <v>9336409</v>
      </c>
      <c r="K64" s="4">
        <v>0</v>
      </c>
      <c r="L64" s="4">
        <v>0</v>
      </c>
      <c r="M64" s="3">
        <v>4031853.78</v>
      </c>
      <c r="N64" s="4">
        <v>0</v>
      </c>
      <c r="O64" s="58" t="s">
        <v>209</v>
      </c>
    </row>
    <row r="65" spans="1:15" ht="18.75" customHeight="1" x14ac:dyDescent="0.5">
      <c r="A65" s="13" t="s">
        <v>95</v>
      </c>
      <c r="B65" s="4">
        <v>65040</v>
      </c>
      <c r="C65" s="4">
        <v>73429.539999999994</v>
      </c>
      <c r="D65" s="4">
        <v>110081.19</v>
      </c>
      <c r="E65" s="5">
        <v>0</v>
      </c>
      <c r="F65" s="4">
        <v>3981</v>
      </c>
      <c r="G65" s="4">
        <v>10025007</v>
      </c>
      <c r="H65" s="4">
        <v>0</v>
      </c>
      <c r="I65" s="4">
        <v>4140791</v>
      </c>
      <c r="J65" s="8">
        <v>8591596</v>
      </c>
      <c r="K65" s="4">
        <v>0</v>
      </c>
      <c r="L65" s="4">
        <v>0</v>
      </c>
      <c r="M65" s="4">
        <v>1865674.65</v>
      </c>
      <c r="N65" s="4">
        <v>0</v>
      </c>
      <c r="O65" s="58" t="s">
        <v>210</v>
      </c>
    </row>
    <row r="66" spans="1:15" ht="18.75" customHeight="1" x14ac:dyDescent="0.3">
      <c r="A66" s="15" t="s">
        <v>40</v>
      </c>
      <c r="B66" s="6">
        <f>B67+B68</f>
        <v>440009.6</v>
      </c>
      <c r="C66" s="6">
        <f t="shared" ref="C66:M66" si="9">C67+C68</f>
        <v>449146.95</v>
      </c>
      <c r="D66" s="6">
        <f t="shared" si="9"/>
        <v>346529.6</v>
      </c>
      <c r="E66" s="6">
        <f t="shared" si="9"/>
        <v>764516</v>
      </c>
      <c r="F66" s="6">
        <f t="shared" si="9"/>
        <v>47967</v>
      </c>
      <c r="G66" s="6">
        <f t="shared" si="9"/>
        <v>32380419</v>
      </c>
      <c r="H66" s="4">
        <v>0</v>
      </c>
      <c r="I66" s="6">
        <f t="shared" si="9"/>
        <v>25949708</v>
      </c>
      <c r="J66" s="6">
        <f t="shared" si="9"/>
        <v>33660763</v>
      </c>
      <c r="K66" s="4">
        <v>0</v>
      </c>
      <c r="L66" s="4">
        <v>0</v>
      </c>
      <c r="M66" s="6">
        <f t="shared" si="9"/>
        <v>6235149.7300000004</v>
      </c>
      <c r="N66" s="4">
        <v>0</v>
      </c>
      <c r="O66" s="59" t="s">
        <v>211</v>
      </c>
    </row>
    <row r="67" spans="1:15" ht="18.75" customHeight="1" x14ac:dyDescent="0.5">
      <c r="A67" s="13" t="s">
        <v>96</v>
      </c>
      <c r="B67" s="3">
        <v>245336</v>
      </c>
      <c r="C67" s="3">
        <v>248988</v>
      </c>
      <c r="D67" s="3">
        <v>236695.81</v>
      </c>
      <c r="E67" s="3">
        <v>363761</v>
      </c>
      <c r="F67" s="3">
        <v>41027</v>
      </c>
      <c r="G67" s="4">
        <v>0</v>
      </c>
      <c r="H67" s="4">
        <v>0</v>
      </c>
      <c r="I67" s="3">
        <v>10821576</v>
      </c>
      <c r="J67" s="8">
        <v>14383399</v>
      </c>
      <c r="K67" s="4">
        <v>0</v>
      </c>
      <c r="L67" s="4">
        <v>0</v>
      </c>
      <c r="M67" s="3">
        <v>3474149.73</v>
      </c>
      <c r="N67" s="4">
        <v>0</v>
      </c>
      <c r="O67" s="59" t="s">
        <v>212</v>
      </c>
    </row>
    <row r="68" spans="1:15" ht="18.75" customHeight="1" x14ac:dyDescent="0.5">
      <c r="A68" s="13" t="s">
        <v>97</v>
      </c>
      <c r="B68" s="3">
        <v>194673.6</v>
      </c>
      <c r="C68" s="3">
        <v>200158.95</v>
      </c>
      <c r="D68" s="3">
        <v>109833.79</v>
      </c>
      <c r="E68" s="3">
        <v>400755</v>
      </c>
      <c r="F68" s="3">
        <v>6940</v>
      </c>
      <c r="G68" s="3">
        <v>32380419</v>
      </c>
      <c r="H68" s="4">
        <v>0</v>
      </c>
      <c r="I68" s="3">
        <v>15128132</v>
      </c>
      <c r="J68" s="8">
        <v>19277364</v>
      </c>
      <c r="K68" s="4">
        <v>0</v>
      </c>
      <c r="L68" s="4">
        <v>0</v>
      </c>
      <c r="M68" s="3">
        <v>2761000</v>
      </c>
      <c r="N68" s="4">
        <v>0</v>
      </c>
      <c r="O68" s="59" t="s">
        <v>213</v>
      </c>
    </row>
    <row r="69" spans="1:15" ht="18.75" customHeight="1" x14ac:dyDescent="0.3">
      <c r="A69" s="15" t="s">
        <v>41</v>
      </c>
      <c r="B69" s="6">
        <f>B70+B71+B72+B73</f>
        <v>659871.12</v>
      </c>
      <c r="C69" s="6">
        <f t="shared" ref="C69:M69" si="10">C70+C71+C72+C73</f>
        <v>272560.65000000002</v>
      </c>
      <c r="D69" s="6">
        <f t="shared" si="10"/>
        <v>593985.72</v>
      </c>
      <c r="E69" s="6">
        <f t="shared" si="10"/>
        <v>401494</v>
      </c>
      <c r="F69" s="6">
        <f t="shared" si="10"/>
        <v>489697</v>
      </c>
      <c r="G69" s="6">
        <f t="shared" si="10"/>
        <v>51276469</v>
      </c>
      <c r="H69" s="4">
        <v>0</v>
      </c>
      <c r="I69" s="6">
        <f t="shared" si="10"/>
        <v>25559586.370000001</v>
      </c>
      <c r="J69" s="6">
        <f t="shared" si="10"/>
        <v>35839875.289999999</v>
      </c>
      <c r="K69" s="4">
        <v>0</v>
      </c>
      <c r="L69" s="4">
        <v>0</v>
      </c>
      <c r="M69" s="6">
        <f t="shared" si="10"/>
        <v>6206978.8600000003</v>
      </c>
      <c r="N69" s="4">
        <v>0</v>
      </c>
      <c r="O69" s="58" t="s">
        <v>214</v>
      </c>
    </row>
    <row r="70" spans="1:15" ht="18.75" customHeight="1" x14ac:dyDescent="0.5">
      <c r="A70" s="13" t="s">
        <v>98</v>
      </c>
      <c r="B70" s="3">
        <v>142400.23000000001</v>
      </c>
      <c r="C70" s="3">
        <v>113603.3</v>
      </c>
      <c r="D70" s="3">
        <v>78811.66</v>
      </c>
      <c r="E70" s="3">
        <v>401494</v>
      </c>
      <c r="F70" s="3">
        <v>19800</v>
      </c>
      <c r="G70" s="3">
        <v>8384717</v>
      </c>
      <c r="H70" s="4">
        <v>0</v>
      </c>
      <c r="I70" s="3">
        <v>3651984</v>
      </c>
      <c r="J70" s="8">
        <v>7160985</v>
      </c>
      <c r="K70" s="4">
        <v>0</v>
      </c>
      <c r="L70" s="4">
        <v>0</v>
      </c>
      <c r="M70" s="3">
        <v>1053200</v>
      </c>
      <c r="N70" s="4">
        <v>0</v>
      </c>
      <c r="O70" s="59" t="s">
        <v>215</v>
      </c>
    </row>
    <row r="71" spans="1:15" ht="18.75" customHeight="1" x14ac:dyDescent="0.5">
      <c r="A71" s="13" t="s">
        <v>99</v>
      </c>
      <c r="B71" s="3">
        <v>210112</v>
      </c>
      <c r="C71" s="3">
        <v>89317</v>
      </c>
      <c r="D71" s="3">
        <v>219611.62</v>
      </c>
      <c r="E71" s="5">
        <v>0</v>
      </c>
      <c r="F71" s="3">
        <v>35670</v>
      </c>
      <c r="G71" s="3">
        <v>13592235</v>
      </c>
      <c r="H71" s="4">
        <v>0</v>
      </c>
      <c r="I71" s="3">
        <v>7726250.4000000004</v>
      </c>
      <c r="J71" s="8">
        <v>10290852</v>
      </c>
      <c r="K71" s="4">
        <v>0</v>
      </c>
      <c r="L71" s="4">
        <v>0</v>
      </c>
      <c r="M71" s="3">
        <v>1363000</v>
      </c>
      <c r="N71" s="4">
        <v>0</v>
      </c>
      <c r="O71" s="59" t="s">
        <v>216</v>
      </c>
    </row>
    <row r="72" spans="1:15" ht="18.75" customHeight="1" x14ac:dyDescent="0.5">
      <c r="A72" s="13" t="s">
        <v>100</v>
      </c>
      <c r="B72" s="3">
        <v>79942.679999999993</v>
      </c>
      <c r="C72" s="3">
        <v>9151.2000000000007</v>
      </c>
      <c r="D72" s="3">
        <v>169471.22</v>
      </c>
      <c r="E72" s="5">
        <v>0</v>
      </c>
      <c r="F72" s="3">
        <v>326827</v>
      </c>
      <c r="G72" s="3">
        <v>11779200</v>
      </c>
      <c r="H72" s="4">
        <v>0</v>
      </c>
      <c r="I72" s="3">
        <v>5067936.97</v>
      </c>
      <c r="J72" s="8">
        <v>8579924.2899999991</v>
      </c>
      <c r="K72" s="4">
        <v>0</v>
      </c>
      <c r="L72" s="4">
        <v>0</v>
      </c>
      <c r="M72" s="3">
        <v>1918938.86</v>
      </c>
      <c r="N72" s="4">
        <v>0</v>
      </c>
      <c r="O72" s="59" t="s">
        <v>217</v>
      </c>
    </row>
    <row r="73" spans="1:15" ht="18.75" customHeight="1" x14ac:dyDescent="0.5">
      <c r="A73" s="13" t="s">
        <v>101</v>
      </c>
      <c r="B73" s="3">
        <v>227416.21</v>
      </c>
      <c r="C73" s="3">
        <v>60489.15</v>
      </c>
      <c r="D73" s="3">
        <v>126091.22</v>
      </c>
      <c r="E73" s="5">
        <v>0</v>
      </c>
      <c r="F73" s="3">
        <v>107400</v>
      </c>
      <c r="G73" s="3">
        <v>17520317</v>
      </c>
      <c r="H73" s="4">
        <v>0</v>
      </c>
      <c r="I73" s="3">
        <v>9113415</v>
      </c>
      <c r="J73" s="8">
        <v>9808114</v>
      </c>
      <c r="K73" s="4">
        <v>0</v>
      </c>
      <c r="L73" s="4">
        <v>0</v>
      </c>
      <c r="M73" s="3">
        <v>1871840</v>
      </c>
      <c r="N73" s="4">
        <v>0</v>
      </c>
      <c r="O73" s="59" t="s">
        <v>218</v>
      </c>
    </row>
    <row r="74" spans="1:15" ht="18.75" customHeight="1" x14ac:dyDescent="0.3">
      <c r="A74" s="15" t="s">
        <v>42</v>
      </c>
      <c r="B74" s="6">
        <f>B75+B76</f>
        <v>241679.89</v>
      </c>
      <c r="C74" s="6">
        <f t="shared" ref="C74:M74" si="11">C75+C76</f>
        <v>180175.25</v>
      </c>
      <c r="D74" s="6">
        <f t="shared" si="11"/>
        <v>279956.01</v>
      </c>
      <c r="E74" s="6">
        <f t="shared" si="11"/>
        <v>214997</v>
      </c>
      <c r="F74" s="6">
        <f t="shared" si="11"/>
        <v>147726</v>
      </c>
      <c r="G74" s="6">
        <f t="shared" si="11"/>
        <v>21865841</v>
      </c>
      <c r="H74" s="4">
        <v>0</v>
      </c>
      <c r="I74" s="6">
        <f t="shared" si="11"/>
        <v>17092765.300000001</v>
      </c>
      <c r="J74" s="6">
        <f t="shared" si="11"/>
        <v>26868321.829999998</v>
      </c>
      <c r="K74" s="4">
        <v>0</v>
      </c>
      <c r="L74" s="4">
        <v>0</v>
      </c>
      <c r="M74" s="6">
        <f t="shared" si="11"/>
        <v>4419700</v>
      </c>
      <c r="N74" s="4">
        <v>0</v>
      </c>
      <c r="O74" s="58" t="s">
        <v>219</v>
      </c>
    </row>
    <row r="75" spans="1:15" ht="18.75" customHeight="1" x14ac:dyDescent="0.5">
      <c r="A75" s="13" t="s">
        <v>102</v>
      </c>
      <c r="B75" s="3">
        <v>204084.89</v>
      </c>
      <c r="C75" s="3">
        <v>124139.5</v>
      </c>
      <c r="D75" s="3">
        <v>218266.41</v>
      </c>
      <c r="E75" s="3">
        <v>214997</v>
      </c>
      <c r="F75" s="3">
        <v>4326</v>
      </c>
      <c r="G75" s="3">
        <v>21865841</v>
      </c>
      <c r="H75" s="4">
        <v>0</v>
      </c>
      <c r="I75" s="3">
        <v>9557885</v>
      </c>
      <c r="J75" s="8">
        <v>13561342.66</v>
      </c>
      <c r="K75" s="4">
        <v>0</v>
      </c>
      <c r="L75" s="4">
        <v>0</v>
      </c>
      <c r="M75" s="3">
        <v>2440520</v>
      </c>
      <c r="N75" s="4">
        <v>0</v>
      </c>
      <c r="O75" s="58" t="s">
        <v>220</v>
      </c>
    </row>
    <row r="76" spans="1:15" ht="18.75" customHeight="1" x14ac:dyDescent="0.5">
      <c r="A76" s="13" t="s">
        <v>103</v>
      </c>
      <c r="B76" s="3">
        <v>37595</v>
      </c>
      <c r="C76" s="3">
        <v>56035.75</v>
      </c>
      <c r="D76" s="3">
        <v>61689.599999999999</v>
      </c>
      <c r="E76" s="5">
        <v>0</v>
      </c>
      <c r="F76" s="3">
        <v>143400</v>
      </c>
      <c r="G76" s="4">
        <v>0</v>
      </c>
      <c r="H76" s="4">
        <v>0</v>
      </c>
      <c r="I76" s="3">
        <v>7534880.2999999998</v>
      </c>
      <c r="J76" s="8">
        <v>13306979.17</v>
      </c>
      <c r="K76" s="4">
        <v>0</v>
      </c>
      <c r="L76" s="4">
        <v>0</v>
      </c>
      <c r="M76" s="3">
        <v>1979180</v>
      </c>
      <c r="N76" s="4">
        <v>0</v>
      </c>
      <c r="O76" s="58" t="s">
        <v>221</v>
      </c>
    </row>
    <row r="77" spans="1:15" ht="18.75" customHeight="1" x14ac:dyDescent="0.3">
      <c r="A77" s="15" t="s">
        <v>43</v>
      </c>
      <c r="B77" s="6">
        <f>B78+B79+B80+B81+B82+B83+B84+B85+B86+B87+B88+B89</f>
        <v>2871582.49</v>
      </c>
      <c r="C77" s="6">
        <f t="shared" ref="C77:M77" si="12">C78+C79+C80+C81+C82+C83+C84+C85+C86+C87+C88+C89</f>
        <v>3693634.51</v>
      </c>
      <c r="D77" s="6">
        <f t="shared" si="12"/>
        <v>2511964.4200000004</v>
      </c>
      <c r="E77" s="6">
        <f t="shared" si="12"/>
        <v>3200411.42</v>
      </c>
      <c r="F77" s="6">
        <f t="shared" si="12"/>
        <v>1861233.01</v>
      </c>
      <c r="G77" s="6">
        <f t="shared" si="12"/>
        <v>335525478.31999999</v>
      </c>
      <c r="H77" s="4">
        <v>0</v>
      </c>
      <c r="I77" s="6">
        <f t="shared" si="12"/>
        <v>145380690.25999999</v>
      </c>
      <c r="J77" s="6">
        <f t="shared" si="12"/>
        <v>162909569.38</v>
      </c>
      <c r="K77" s="4">
        <v>0</v>
      </c>
      <c r="L77" s="4">
        <v>0</v>
      </c>
      <c r="M77" s="6">
        <f t="shared" si="12"/>
        <v>41970656.210000001</v>
      </c>
      <c r="N77" s="4">
        <v>0</v>
      </c>
      <c r="O77" s="58" t="s">
        <v>222</v>
      </c>
    </row>
    <row r="78" spans="1:15" ht="18.75" customHeight="1" x14ac:dyDescent="0.5">
      <c r="A78" s="13" t="s">
        <v>104</v>
      </c>
      <c r="B78" s="3">
        <v>259285.96</v>
      </c>
      <c r="C78" s="3">
        <v>314449</v>
      </c>
      <c r="D78" s="3">
        <v>142116.97</v>
      </c>
      <c r="E78" s="5">
        <v>0</v>
      </c>
      <c r="F78" s="3">
        <v>420600</v>
      </c>
      <c r="G78" s="3">
        <v>26916071</v>
      </c>
      <c r="H78" s="4">
        <v>0</v>
      </c>
      <c r="I78" s="3">
        <v>13108225</v>
      </c>
      <c r="J78" s="8">
        <v>12942492</v>
      </c>
      <c r="K78" s="4">
        <v>0</v>
      </c>
      <c r="L78" s="4">
        <v>0</v>
      </c>
      <c r="M78" s="3">
        <v>2938000</v>
      </c>
      <c r="N78" s="4">
        <v>0</v>
      </c>
      <c r="O78" s="58" t="s">
        <v>223</v>
      </c>
    </row>
    <row r="79" spans="1:15" ht="18.75" customHeight="1" x14ac:dyDescent="0.5">
      <c r="A79" s="13" t="s">
        <v>105</v>
      </c>
      <c r="B79" s="3">
        <v>198321.65</v>
      </c>
      <c r="C79" s="3">
        <v>308853.24</v>
      </c>
      <c r="D79" s="3">
        <v>584145.28</v>
      </c>
      <c r="E79" s="3">
        <v>249256</v>
      </c>
      <c r="F79" s="3">
        <v>402802</v>
      </c>
      <c r="G79" s="3">
        <v>30042881</v>
      </c>
      <c r="H79" s="4">
        <v>0</v>
      </c>
      <c r="I79" s="3">
        <v>13205399.4</v>
      </c>
      <c r="J79" s="8">
        <v>11633703.82</v>
      </c>
      <c r="K79" s="4">
        <v>0</v>
      </c>
      <c r="L79" s="4">
        <v>0</v>
      </c>
      <c r="M79" s="3">
        <v>4936911.38</v>
      </c>
      <c r="N79" s="4">
        <v>0</v>
      </c>
      <c r="O79" s="59" t="s">
        <v>224</v>
      </c>
    </row>
    <row r="80" spans="1:15" ht="18.75" customHeight="1" x14ac:dyDescent="0.5">
      <c r="A80" s="13" t="s">
        <v>106</v>
      </c>
      <c r="B80" s="3">
        <v>228444.08</v>
      </c>
      <c r="C80" s="3">
        <v>313684.7</v>
      </c>
      <c r="D80" s="3">
        <v>212389.48</v>
      </c>
      <c r="E80" s="3">
        <v>140540</v>
      </c>
      <c r="F80" s="3">
        <v>148925</v>
      </c>
      <c r="G80" s="3">
        <v>24640238</v>
      </c>
      <c r="H80" s="4">
        <v>0</v>
      </c>
      <c r="I80" s="3">
        <v>10139521</v>
      </c>
      <c r="J80" s="8">
        <v>15052279.5</v>
      </c>
      <c r="K80" s="4">
        <v>0</v>
      </c>
      <c r="L80" s="4">
        <v>0</v>
      </c>
      <c r="M80" s="3">
        <v>3863324.46</v>
      </c>
      <c r="N80" s="4">
        <v>0</v>
      </c>
      <c r="O80" s="59" t="s">
        <v>225</v>
      </c>
    </row>
    <row r="81" spans="1:15" ht="18.75" customHeight="1" x14ac:dyDescent="0.5">
      <c r="A81" s="13" t="s">
        <v>107</v>
      </c>
      <c r="B81" s="3">
        <v>68932.210000000006</v>
      </c>
      <c r="C81" s="3">
        <v>54570</v>
      </c>
      <c r="D81" s="3">
        <v>99358.03</v>
      </c>
      <c r="E81" s="3">
        <v>169075</v>
      </c>
      <c r="F81" s="3">
        <v>16734</v>
      </c>
      <c r="G81" s="3">
        <v>20191133</v>
      </c>
      <c r="H81" s="4">
        <v>0</v>
      </c>
      <c r="I81" s="3">
        <v>8867940</v>
      </c>
      <c r="J81" s="8">
        <v>11918010</v>
      </c>
      <c r="K81" s="4">
        <v>0</v>
      </c>
      <c r="L81" s="4">
        <v>0</v>
      </c>
      <c r="M81" s="3">
        <v>1953000</v>
      </c>
      <c r="N81" s="4">
        <v>0</v>
      </c>
      <c r="O81" s="59" t="s">
        <v>226</v>
      </c>
    </row>
    <row r="82" spans="1:15" ht="18.75" customHeight="1" x14ac:dyDescent="0.5">
      <c r="A82" s="13" t="s">
        <v>108</v>
      </c>
      <c r="B82" s="3">
        <v>184823.18</v>
      </c>
      <c r="C82" s="3">
        <v>210636</v>
      </c>
      <c r="D82" s="3">
        <v>139777.09</v>
      </c>
      <c r="E82" s="5">
        <v>0</v>
      </c>
      <c r="F82" s="3">
        <v>13808.7</v>
      </c>
      <c r="G82" s="3">
        <v>26740117</v>
      </c>
      <c r="H82" s="4">
        <v>0</v>
      </c>
      <c r="I82" s="3">
        <v>12337011</v>
      </c>
      <c r="J82" s="8">
        <v>16079837.9</v>
      </c>
      <c r="K82" s="4">
        <v>0</v>
      </c>
      <c r="L82" s="4">
        <v>0</v>
      </c>
      <c r="M82" s="3">
        <v>2455000</v>
      </c>
      <c r="N82" s="4">
        <v>0</v>
      </c>
      <c r="O82" s="59" t="s">
        <v>227</v>
      </c>
    </row>
    <row r="83" spans="1:15" ht="18.75" customHeight="1" x14ac:dyDescent="0.5">
      <c r="A83" s="13" t="s">
        <v>109</v>
      </c>
      <c r="B83" s="3">
        <v>409703.8</v>
      </c>
      <c r="C83" s="3">
        <v>813931.9</v>
      </c>
      <c r="D83" s="3">
        <v>266213.59999999998</v>
      </c>
      <c r="E83" s="5">
        <v>0</v>
      </c>
      <c r="F83" s="3">
        <v>180500</v>
      </c>
      <c r="G83" s="3">
        <v>29844543</v>
      </c>
      <c r="H83" s="4">
        <v>0</v>
      </c>
      <c r="I83" s="3">
        <v>14356973.43</v>
      </c>
      <c r="J83" s="8">
        <v>14445740.16</v>
      </c>
      <c r="K83" s="4">
        <v>0</v>
      </c>
      <c r="L83" s="4">
        <v>0</v>
      </c>
      <c r="M83" s="3">
        <v>5280083.21</v>
      </c>
      <c r="N83" s="4">
        <v>0</v>
      </c>
      <c r="O83" s="59" t="s">
        <v>228</v>
      </c>
    </row>
    <row r="84" spans="1:15" ht="18.75" customHeight="1" x14ac:dyDescent="0.5">
      <c r="A84" s="13" t="s">
        <v>110</v>
      </c>
      <c r="B84" s="3">
        <v>310335.64</v>
      </c>
      <c r="C84" s="3">
        <v>363660.62</v>
      </c>
      <c r="D84" s="3">
        <v>150152.93</v>
      </c>
      <c r="E84" s="3">
        <v>45170</v>
      </c>
      <c r="F84" s="4">
        <v>0</v>
      </c>
      <c r="G84" s="3">
        <v>22710546</v>
      </c>
      <c r="H84" s="4">
        <v>0</v>
      </c>
      <c r="I84" s="3">
        <v>9137597</v>
      </c>
      <c r="J84" s="8">
        <v>14138643</v>
      </c>
      <c r="K84" s="4">
        <v>0</v>
      </c>
      <c r="L84" s="4">
        <v>0</v>
      </c>
      <c r="M84" s="3">
        <v>2934128.52</v>
      </c>
      <c r="N84" s="4">
        <v>0</v>
      </c>
      <c r="O84" s="59" t="s">
        <v>229</v>
      </c>
    </row>
    <row r="85" spans="1:15" ht="18.75" customHeight="1" x14ac:dyDescent="0.5">
      <c r="A85" s="13" t="s">
        <v>111</v>
      </c>
      <c r="B85" s="3">
        <v>85045</v>
      </c>
      <c r="C85" s="3">
        <v>230124</v>
      </c>
      <c r="D85" s="3">
        <v>182874.86</v>
      </c>
      <c r="E85" s="3">
        <v>976415</v>
      </c>
      <c r="F85" s="3">
        <v>146260</v>
      </c>
      <c r="G85" s="3">
        <v>30533435</v>
      </c>
      <c r="H85" s="4">
        <v>0</v>
      </c>
      <c r="I85" s="3">
        <v>12659885</v>
      </c>
      <c r="J85" s="8">
        <v>14273330</v>
      </c>
      <c r="K85" s="4">
        <v>0</v>
      </c>
      <c r="L85" s="4">
        <v>0</v>
      </c>
      <c r="M85" s="3">
        <v>3360989.98</v>
      </c>
      <c r="N85" s="4">
        <v>0</v>
      </c>
      <c r="O85" s="59" t="s">
        <v>230</v>
      </c>
    </row>
    <row r="86" spans="1:15" ht="18.75" customHeight="1" x14ac:dyDescent="0.5">
      <c r="A86" s="13" t="s">
        <v>112</v>
      </c>
      <c r="B86" s="3">
        <v>191986.83</v>
      </c>
      <c r="C86" s="3">
        <v>144699.6</v>
      </c>
      <c r="D86" s="3">
        <v>169019.89</v>
      </c>
      <c r="E86" s="5">
        <v>0</v>
      </c>
      <c r="F86" s="3">
        <v>124126</v>
      </c>
      <c r="G86" s="3">
        <v>15255852</v>
      </c>
      <c r="H86" s="4">
        <v>0</v>
      </c>
      <c r="I86" s="3">
        <v>7637912.2300000004</v>
      </c>
      <c r="J86" s="8">
        <v>8889810</v>
      </c>
      <c r="K86" s="4">
        <v>0</v>
      </c>
      <c r="L86" s="4">
        <v>0</v>
      </c>
      <c r="M86" s="3">
        <v>2226252.15</v>
      </c>
      <c r="N86" s="4">
        <v>0</v>
      </c>
      <c r="O86" s="60" t="s">
        <v>231</v>
      </c>
    </row>
    <row r="87" spans="1:15" ht="18.75" customHeight="1" x14ac:dyDescent="0.5">
      <c r="A87" s="13" t="s">
        <v>113</v>
      </c>
      <c r="B87" s="3">
        <v>288268.89</v>
      </c>
      <c r="C87" s="3">
        <v>191778.65</v>
      </c>
      <c r="D87" s="3">
        <v>256739.48</v>
      </c>
      <c r="E87" s="3">
        <v>1018420.42</v>
      </c>
      <c r="F87" s="3">
        <v>209795.01</v>
      </c>
      <c r="G87" s="3">
        <v>47377749.32</v>
      </c>
      <c r="H87" s="4">
        <v>0</v>
      </c>
      <c r="I87" s="3">
        <v>18555903</v>
      </c>
      <c r="J87" s="8">
        <v>15817514</v>
      </c>
      <c r="K87" s="4">
        <v>0</v>
      </c>
      <c r="L87" s="4">
        <v>0</v>
      </c>
      <c r="M87" s="3">
        <v>4922166.3099999996</v>
      </c>
      <c r="N87" s="4">
        <v>0</v>
      </c>
      <c r="O87" s="59" t="s">
        <v>232</v>
      </c>
    </row>
    <row r="88" spans="1:15" ht="18.75" customHeight="1" x14ac:dyDescent="0.5">
      <c r="A88" s="13" t="s">
        <v>114</v>
      </c>
      <c r="B88" s="3">
        <v>541793.25</v>
      </c>
      <c r="C88" s="3">
        <v>526857.80000000005</v>
      </c>
      <c r="D88" s="3">
        <v>162093.4</v>
      </c>
      <c r="E88" s="3">
        <v>601535</v>
      </c>
      <c r="F88" s="3">
        <v>97132.3</v>
      </c>
      <c r="G88" s="3">
        <v>38956471</v>
      </c>
      <c r="H88" s="4">
        <v>0</v>
      </c>
      <c r="I88" s="3">
        <v>15258156.199999999</v>
      </c>
      <c r="J88" s="8">
        <v>16977500</v>
      </c>
      <c r="K88" s="4">
        <v>0</v>
      </c>
      <c r="L88" s="4">
        <v>0</v>
      </c>
      <c r="M88" s="3">
        <v>4601800.2</v>
      </c>
      <c r="N88" s="4">
        <v>0</v>
      </c>
      <c r="O88" s="59" t="s">
        <v>233</v>
      </c>
    </row>
    <row r="89" spans="1:15" ht="18.75" customHeight="1" x14ac:dyDescent="0.5">
      <c r="A89" s="13" t="s">
        <v>115</v>
      </c>
      <c r="B89" s="3">
        <v>104642</v>
      </c>
      <c r="C89" s="3">
        <v>220389</v>
      </c>
      <c r="D89" s="3">
        <v>147083.41</v>
      </c>
      <c r="E89" s="5">
        <v>0</v>
      </c>
      <c r="F89" s="3">
        <v>100550</v>
      </c>
      <c r="G89" s="3">
        <v>22316442</v>
      </c>
      <c r="H89" s="4">
        <v>0</v>
      </c>
      <c r="I89" s="3">
        <v>10116167</v>
      </c>
      <c r="J89" s="8">
        <v>10740709</v>
      </c>
      <c r="K89" s="4">
        <v>0</v>
      </c>
      <c r="L89" s="4">
        <v>0</v>
      </c>
      <c r="M89" s="3">
        <v>2499000</v>
      </c>
      <c r="N89" s="4">
        <v>0</v>
      </c>
      <c r="O89" s="59" t="s">
        <v>234</v>
      </c>
    </row>
    <row r="90" spans="1:15" ht="18.75" customHeight="1" x14ac:dyDescent="0.3">
      <c r="A90" s="15" t="s">
        <v>44</v>
      </c>
      <c r="B90" s="6">
        <f>B91+B92+B93+B94+B95+B96+B97+B98+B99+B100+B101:B101</f>
        <v>4424215.5399999991</v>
      </c>
      <c r="C90" s="6">
        <f t="shared" ref="C90:M90" si="13">C91+C92+C93+C94+C95+C96+C97+C98+C99+C100+C101:C101</f>
        <v>2465669.1900000004</v>
      </c>
      <c r="D90" s="6">
        <f t="shared" si="13"/>
        <v>3363666.97</v>
      </c>
      <c r="E90" s="6">
        <f t="shared" si="13"/>
        <v>6327012.379999999</v>
      </c>
      <c r="F90" s="6">
        <f t="shared" si="13"/>
        <v>1375693.21</v>
      </c>
      <c r="G90" s="6">
        <f t="shared" si="13"/>
        <v>240238691</v>
      </c>
      <c r="H90" s="4">
        <v>0</v>
      </c>
      <c r="I90" s="6">
        <f t="shared" si="13"/>
        <v>123008108.38000001</v>
      </c>
      <c r="J90" s="6">
        <f t="shared" si="13"/>
        <v>149180596.84999999</v>
      </c>
      <c r="K90" s="4">
        <v>0</v>
      </c>
      <c r="L90" s="4">
        <v>0</v>
      </c>
      <c r="M90" s="6">
        <f t="shared" si="13"/>
        <v>23947994.329999998</v>
      </c>
      <c r="N90" s="4">
        <v>0</v>
      </c>
      <c r="O90" s="58" t="s">
        <v>235</v>
      </c>
    </row>
    <row r="91" spans="1:15" ht="18.75" customHeight="1" x14ac:dyDescent="0.5">
      <c r="A91" s="13" t="s">
        <v>116</v>
      </c>
      <c r="B91" s="3">
        <v>126931.68</v>
      </c>
      <c r="C91" s="3">
        <v>11606.7</v>
      </c>
      <c r="D91" s="3">
        <v>88586.71</v>
      </c>
      <c r="E91" s="3">
        <v>137830</v>
      </c>
      <c r="F91" s="3">
        <v>10</v>
      </c>
      <c r="G91" s="3">
        <v>18200130</v>
      </c>
      <c r="H91" s="4">
        <v>0</v>
      </c>
      <c r="I91" s="3">
        <v>9643533.0999999996</v>
      </c>
      <c r="J91" s="8">
        <v>10820439</v>
      </c>
      <c r="K91" s="4">
        <v>0</v>
      </c>
      <c r="L91" s="4">
        <v>0</v>
      </c>
      <c r="M91" s="3">
        <v>1580000</v>
      </c>
      <c r="N91" s="4">
        <v>0</v>
      </c>
      <c r="O91" s="59" t="s">
        <v>236</v>
      </c>
    </row>
    <row r="92" spans="1:15" ht="18.75" customHeight="1" x14ac:dyDescent="0.5">
      <c r="A92" s="13" t="s">
        <v>117</v>
      </c>
      <c r="B92" s="3">
        <v>2422006.87</v>
      </c>
      <c r="C92" s="3">
        <v>606120.80000000005</v>
      </c>
      <c r="D92" s="3">
        <v>422719.12</v>
      </c>
      <c r="E92" s="3">
        <v>834999</v>
      </c>
      <c r="F92" s="3">
        <v>228108.06</v>
      </c>
      <c r="G92" s="4">
        <v>0</v>
      </c>
      <c r="H92" s="4">
        <v>0</v>
      </c>
      <c r="I92" s="3">
        <v>14691035</v>
      </c>
      <c r="J92" s="8">
        <v>16564862.18</v>
      </c>
      <c r="K92" s="4">
        <v>0</v>
      </c>
      <c r="L92" s="4">
        <v>0</v>
      </c>
      <c r="M92" s="3">
        <v>3713720</v>
      </c>
      <c r="N92" s="4">
        <v>0</v>
      </c>
      <c r="O92" s="58" t="s">
        <v>237</v>
      </c>
    </row>
    <row r="93" spans="1:15" ht="18.75" customHeight="1" x14ac:dyDescent="0.5">
      <c r="A93" s="13" t="s">
        <v>118</v>
      </c>
      <c r="B93" s="3">
        <v>363760.79</v>
      </c>
      <c r="C93" s="3">
        <v>225208.75</v>
      </c>
      <c r="D93" s="3">
        <v>409463.94</v>
      </c>
      <c r="E93" s="3">
        <v>544731</v>
      </c>
      <c r="F93" s="3">
        <v>75450</v>
      </c>
      <c r="G93" s="3">
        <v>34531663</v>
      </c>
      <c r="H93" s="4">
        <v>0</v>
      </c>
      <c r="I93" s="3">
        <v>15111782.300000001</v>
      </c>
      <c r="J93" s="8">
        <v>14646935</v>
      </c>
      <c r="K93" s="4">
        <v>0</v>
      </c>
      <c r="L93" s="4">
        <v>0</v>
      </c>
      <c r="M93" s="3">
        <v>4105590.01</v>
      </c>
      <c r="N93" s="4">
        <v>0</v>
      </c>
      <c r="O93" s="58" t="s">
        <v>238</v>
      </c>
    </row>
    <row r="94" spans="1:15" ht="18.75" customHeight="1" x14ac:dyDescent="0.5">
      <c r="A94" s="13" t="s">
        <v>119</v>
      </c>
      <c r="B94" s="3">
        <v>178494.25</v>
      </c>
      <c r="C94" s="3">
        <v>263563.09999999998</v>
      </c>
      <c r="D94" s="3">
        <v>94490</v>
      </c>
      <c r="E94" s="3">
        <v>264018.86</v>
      </c>
      <c r="F94" s="3">
        <v>553965.19999999995</v>
      </c>
      <c r="G94" s="3">
        <v>34810487</v>
      </c>
      <c r="H94" s="4">
        <v>0</v>
      </c>
      <c r="I94" s="3">
        <v>16874652</v>
      </c>
      <c r="J94" s="8">
        <v>17869468.670000002</v>
      </c>
      <c r="K94" s="4">
        <v>0</v>
      </c>
      <c r="L94" s="4">
        <v>0</v>
      </c>
      <c r="M94" s="3">
        <v>20000</v>
      </c>
      <c r="N94" s="4">
        <v>0</v>
      </c>
      <c r="O94" s="58" t="s">
        <v>239</v>
      </c>
    </row>
    <row r="95" spans="1:15" ht="18.75" customHeight="1" x14ac:dyDescent="0.5">
      <c r="A95" s="13" t="s">
        <v>120</v>
      </c>
      <c r="B95" s="3">
        <v>193658.17</v>
      </c>
      <c r="C95" s="3">
        <v>160208.29999999999</v>
      </c>
      <c r="D95" s="3">
        <v>239917.04</v>
      </c>
      <c r="E95" s="3">
        <v>500205</v>
      </c>
      <c r="F95" s="3">
        <v>21526</v>
      </c>
      <c r="G95" s="3">
        <v>14648264</v>
      </c>
      <c r="H95" s="4">
        <v>0</v>
      </c>
      <c r="I95" s="3">
        <v>8052096</v>
      </c>
      <c r="J95" s="8">
        <v>10226536</v>
      </c>
      <c r="K95" s="4">
        <v>0</v>
      </c>
      <c r="L95" s="4">
        <v>0</v>
      </c>
      <c r="M95" s="3">
        <v>2328622.2999999998</v>
      </c>
      <c r="N95" s="4">
        <v>0</v>
      </c>
      <c r="O95" s="58" t="s">
        <v>240</v>
      </c>
    </row>
    <row r="96" spans="1:15" ht="18.75" customHeight="1" x14ac:dyDescent="0.5">
      <c r="A96" s="13" t="s">
        <v>121</v>
      </c>
      <c r="B96" s="3">
        <v>545473.28000000003</v>
      </c>
      <c r="C96" s="3">
        <v>330268.2</v>
      </c>
      <c r="D96" s="3">
        <v>292168.57</v>
      </c>
      <c r="E96" s="3">
        <v>897492</v>
      </c>
      <c r="F96" s="3">
        <v>213958</v>
      </c>
      <c r="G96" s="3">
        <v>30379707</v>
      </c>
      <c r="H96" s="4">
        <v>0</v>
      </c>
      <c r="I96" s="3">
        <v>12762135.640000001</v>
      </c>
      <c r="J96" s="8">
        <v>14465323.33</v>
      </c>
      <c r="K96" s="4">
        <v>0</v>
      </c>
      <c r="L96" s="4">
        <v>0</v>
      </c>
      <c r="M96" s="3">
        <v>4750015.62</v>
      </c>
      <c r="N96" s="4">
        <v>0</v>
      </c>
      <c r="O96" s="59" t="s">
        <v>241</v>
      </c>
    </row>
    <row r="97" spans="1:15" ht="18.75" customHeight="1" x14ac:dyDescent="0.5">
      <c r="A97" s="13" t="s">
        <v>122</v>
      </c>
      <c r="B97" s="3">
        <v>213053.9</v>
      </c>
      <c r="C97" s="3">
        <v>360961.04</v>
      </c>
      <c r="D97" s="3">
        <v>65256.480000000003</v>
      </c>
      <c r="E97" s="3">
        <v>1393865</v>
      </c>
      <c r="F97" s="3">
        <v>41370.949999999997</v>
      </c>
      <c r="G97" s="3">
        <v>27500489</v>
      </c>
      <c r="H97" s="4">
        <v>0</v>
      </c>
      <c r="I97" s="3">
        <v>11512970</v>
      </c>
      <c r="J97" s="8">
        <v>16221276.67</v>
      </c>
      <c r="K97" s="4">
        <v>0</v>
      </c>
      <c r="L97" s="4">
        <v>0</v>
      </c>
      <c r="M97" s="3">
        <v>2254926.4</v>
      </c>
      <c r="N97" s="4">
        <v>0</v>
      </c>
      <c r="O97" s="58" t="s">
        <v>242</v>
      </c>
    </row>
    <row r="98" spans="1:15" ht="18.75" customHeight="1" x14ac:dyDescent="0.5">
      <c r="A98" s="13" t="s">
        <v>123</v>
      </c>
      <c r="B98" s="3">
        <v>96063.16</v>
      </c>
      <c r="C98" s="3">
        <v>302468.7</v>
      </c>
      <c r="D98" s="3">
        <v>1008596.47</v>
      </c>
      <c r="E98" s="3">
        <v>753625</v>
      </c>
      <c r="F98" s="3">
        <v>30635</v>
      </c>
      <c r="G98" s="3">
        <v>21080331</v>
      </c>
      <c r="H98" s="4">
        <v>0</v>
      </c>
      <c r="I98" s="3">
        <v>9776354</v>
      </c>
      <c r="J98" s="8">
        <v>11588237</v>
      </c>
      <c r="K98" s="4">
        <v>0</v>
      </c>
      <c r="L98" s="4">
        <v>0</v>
      </c>
      <c r="M98" s="3">
        <v>10000</v>
      </c>
      <c r="N98" s="4">
        <v>0</v>
      </c>
      <c r="O98" s="58" t="s">
        <v>243</v>
      </c>
    </row>
    <row r="99" spans="1:15" ht="18.75" customHeight="1" x14ac:dyDescent="0.5">
      <c r="A99" s="13" t="s">
        <v>124</v>
      </c>
      <c r="B99" s="3">
        <v>119110</v>
      </c>
      <c r="C99" s="3">
        <v>164725.1</v>
      </c>
      <c r="D99" s="3">
        <v>178924.66</v>
      </c>
      <c r="E99" s="3">
        <v>582635</v>
      </c>
      <c r="F99" s="3">
        <v>101430</v>
      </c>
      <c r="G99" s="3">
        <v>21234293</v>
      </c>
      <c r="H99" s="4">
        <v>0</v>
      </c>
      <c r="I99" s="3">
        <v>9157422</v>
      </c>
      <c r="J99" s="8">
        <v>11595989</v>
      </c>
      <c r="K99" s="4">
        <v>0</v>
      </c>
      <c r="L99" s="4">
        <v>0</v>
      </c>
      <c r="M99" s="3">
        <v>2595120</v>
      </c>
      <c r="N99" s="4">
        <v>0</v>
      </c>
      <c r="O99" s="59" t="s">
        <v>244</v>
      </c>
    </row>
    <row r="100" spans="1:15" ht="18.75" customHeight="1" x14ac:dyDescent="0.5">
      <c r="A100" s="13" t="s">
        <v>125</v>
      </c>
      <c r="B100" s="3">
        <v>94648.56</v>
      </c>
      <c r="C100" s="3">
        <v>1536.6</v>
      </c>
      <c r="D100" s="3">
        <v>68435.5</v>
      </c>
      <c r="E100" s="3">
        <v>396646.52</v>
      </c>
      <c r="F100" s="3">
        <v>14040</v>
      </c>
      <c r="G100" s="3">
        <v>14999704</v>
      </c>
      <c r="H100" s="4">
        <v>0</v>
      </c>
      <c r="I100" s="3">
        <v>5326615</v>
      </c>
      <c r="J100" s="8">
        <v>12116550</v>
      </c>
      <c r="K100" s="4">
        <v>0</v>
      </c>
      <c r="L100" s="4">
        <v>0</v>
      </c>
      <c r="M100" s="3">
        <v>454000</v>
      </c>
      <c r="N100" s="4">
        <v>0</v>
      </c>
      <c r="O100" s="58" t="s">
        <v>245</v>
      </c>
    </row>
    <row r="101" spans="1:15" ht="18.75" customHeight="1" x14ac:dyDescent="0.5">
      <c r="A101" s="13" t="s">
        <v>126</v>
      </c>
      <c r="B101" s="3">
        <v>71014.880000000005</v>
      </c>
      <c r="C101" s="3">
        <v>39001.9</v>
      </c>
      <c r="D101" s="3">
        <v>495108.48</v>
      </c>
      <c r="E101" s="3">
        <v>20965</v>
      </c>
      <c r="F101" s="3">
        <v>95200</v>
      </c>
      <c r="G101" s="3">
        <v>22853623</v>
      </c>
      <c r="H101" s="4">
        <v>0</v>
      </c>
      <c r="I101" s="3">
        <v>10099513.34</v>
      </c>
      <c r="J101" s="8">
        <v>13064980</v>
      </c>
      <c r="K101" s="4">
        <v>0</v>
      </c>
      <c r="L101" s="4">
        <v>0</v>
      </c>
      <c r="M101" s="3">
        <v>2136000</v>
      </c>
      <c r="N101" s="4">
        <v>0</v>
      </c>
      <c r="O101" s="58" t="s">
        <v>246</v>
      </c>
    </row>
    <row r="102" spans="1:15" ht="18.75" customHeight="1" x14ac:dyDescent="0.3">
      <c r="A102" s="16" t="s">
        <v>45</v>
      </c>
      <c r="B102" s="4">
        <f>B103+B104+B105+B106+B107+B108+B109</f>
        <v>1238841.4100000001</v>
      </c>
      <c r="C102" s="4">
        <f t="shared" ref="C102:M102" si="14">C103+C104+C105+C106+C107+C108+C109</f>
        <v>1146786.3399999999</v>
      </c>
      <c r="D102" s="4">
        <f t="shared" si="14"/>
        <v>1319068.44</v>
      </c>
      <c r="E102" s="4">
        <f t="shared" si="14"/>
        <v>1422140.68</v>
      </c>
      <c r="F102" s="4">
        <f t="shared" si="14"/>
        <v>934343.94</v>
      </c>
      <c r="G102" s="4">
        <f t="shared" si="14"/>
        <v>123723234.84999999</v>
      </c>
      <c r="H102" s="4">
        <v>0</v>
      </c>
      <c r="I102" s="4">
        <f t="shared" si="14"/>
        <v>57017017.5</v>
      </c>
      <c r="J102" s="4">
        <f t="shared" si="14"/>
        <v>77832705.909999996</v>
      </c>
      <c r="K102" s="4">
        <v>0</v>
      </c>
      <c r="L102" s="4">
        <v>0</v>
      </c>
      <c r="M102" s="4">
        <f t="shared" si="14"/>
        <v>16825537.330000002</v>
      </c>
      <c r="N102" s="4">
        <v>0</v>
      </c>
      <c r="O102" s="58" t="s">
        <v>247</v>
      </c>
    </row>
    <row r="103" spans="1:15" ht="18.75" customHeight="1" x14ac:dyDescent="0.5">
      <c r="A103" s="13" t="s">
        <v>126</v>
      </c>
      <c r="B103" s="3">
        <v>256029.53</v>
      </c>
      <c r="C103" s="3">
        <v>331790</v>
      </c>
      <c r="D103" s="3">
        <v>133886.32999999999</v>
      </c>
      <c r="E103" s="3">
        <v>117014.75</v>
      </c>
      <c r="F103" s="3">
        <v>230980</v>
      </c>
      <c r="G103" s="3">
        <v>26379912.5</v>
      </c>
      <c r="H103" s="4">
        <v>0</v>
      </c>
      <c r="I103" s="3">
        <v>11323817.4</v>
      </c>
      <c r="J103" s="8">
        <v>14694242</v>
      </c>
      <c r="K103" s="4">
        <v>0</v>
      </c>
      <c r="L103" s="4">
        <v>0</v>
      </c>
      <c r="M103" s="3">
        <v>4448074.33</v>
      </c>
      <c r="N103" s="4">
        <v>0</v>
      </c>
      <c r="O103" s="58" t="s">
        <v>246</v>
      </c>
    </row>
    <row r="104" spans="1:15" ht="18.75" customHeight="1" x14ac:dyDescent="0.5">
      <c r="A104" s="13" t="s">
        <v>127</v>
      </c>
      <c r="B104" s="3">
        <v>271280.28999999998</v>
      </c>
      <c r="C104" s="3">
        <v>230400</v>
      </c>
      <c r="D104" s="3">
        <v>523120.22</v>
      </c>
      <c r="E104" s="5">
        <v>0</v>
      </c>
      <c r="F104" s="3">
        <v>88125.9</v>
      </c>
      <c r="G104" s="3">
        <v>30977506</v>
      </c>
      <c r="H104" s="4">
        <v>0</v>
      </c>
      <c r="I104" s="3">
        <v>14060284</v>
      </c>
      <c r="J104" s="8">
        <v>14978610</v>
      </c>
      <c r="K104" s="4">
        <v>0</v>
      </c>
      <c r="L104" s="4">
        <v>0</v>
      </c>
      <c r="M104" s="3">
        <v>4641173.79</v>
      </c>
      <c r="N104" s="4">
        <v>0</v>
      </c>
      <c r="O104" s="58" t="s">
        <v>248</v>
      </c>
    </row>
    <row r="105" spans="1:15" ht="18.75" customHeight="1" x14ac:dyDescent="0.5">
      <c r="A105" s="13" t="s">
        <v>128</v>
      </c>
      <c r="B105" s="3">
        <v>99837</v>
      </c>
      <c r="C105" s="3">
        <v>154733</v>
      </c>
      <c r="D105" s="3">
        <v>141004.29</v>
      </c>
      <c r="E105" s="3">
        <v>539538</v>
      </c>
      <c r="F105" s="3">
        <v>70401.039999999994</v>
      </c>
      <c r="G105" s="3">
        <v>18122772.050000001</v>
      </c>
      <c r="H105" s="4">
        <v>0</v>
      </c>
      <c r="I105" s="3">
        <v>6077574</v>
      </c>
      <c r="J105" s="8">
        <v>8918336.9100000001</v>
      </c>
      <c r="K105" s="4">
        <v>0</v>
      </c>
      <c r="L105" s="4">
        <v>0</v>
      </c>
      <c r="M105" s="3">
        <v>1475709.47</v>
      </c>
      <c r="N105" s="4">
        <v>0</v>
      </c>
      <c r="O105" s="58" t="s">
        <v>249</v>
      </c>
    </row>
    <row r="106" spans="1:15" ht="18.75" customHeight="1" x14ac:dyDescent="0.5">
      <c r="A106" s="13" t="s">
        <v>129</v>
      </c>
      <c r="B106" s="4">
        <v>0</v>
      </c>
      <c r="C106" s="3">
        <v>217173.34</v>
      </c>
      <c r="D106" s="3">
        <v>212606</v>
      </c>
      <c r="E106" s="3">
        <v>119033.93</v>
      </c>
      <c r="F106" s="3">
        <v>237</v>
      </c>
      <c r="G106" s="3">
        <v>9844579</v>
      </c>
      <c r="H106" s="4">
        <v>0</v>
      </c>
      <c r="I106" s="3">
        <v>4687867</v>
      </c>
      <c r="J106" s="8">
        <v>8238128</v>
      </c>
      <c r="K106" s="4">
        <v>0</v>
      </c>
      <c r="L106" s="4">
        <v>0</v>
      </c>
      <c r="M106" s="3">
        <v>1024303.74</v>
      </c>
      <c r="N106" s="4">
        <v>0</v>
      </c>
      <c r="O106" s="58" t="s">
        <v>250</v>
      </c>
    </row>
    <row r="107" spans="1:15" ht="18.75" customHeight="1" x14ac:dyDescent="0.5">
      <c r="A107" s="13" t="s">
        <v>130</v>
      </c>
      <c r="B107" s="3">
        <v>162300</v>
      </c>
      <c r="C107" s="3">
        <v>63620</v>
      </c>
      <c r="D107" s="3">
        <v>159700</v>
      </c>
      <c r="E107" s="3">
        <v>219280</v>
      </c>
      <c r="F107" s="3">
        <v>133500</v>
      </c>
      <c r="G107" s="3">
        <v>17035000</v>
      </c>
      <c r="H107" s="4">
        <v>0</v>
      </c>
      <c r="I107" s="3">
        <v>8902934</v>
      </c>
      <c r="J107" s="8">
        <v>12574409</v>
      </c>
      <c r="K107" s="4">
        <v>0</v>
      </c>
      <c r="L107" s="4">
        <v>0</v>
      </c>
      <c r="M107" s="3">
        <v>2838276</v>
      </c>
      <c r="N107" s="4">
        <v>0</v>
      </c>
      <c r="O107" s="58" t="s">
        <v>251</v>
      </c>
    </row>
    <row r="108" spans="1:15" ht="18.75" customHeight="1" x14ac:dyDescent="0.5">
      <c r="A108" s="13" t="s">
        <v>131</v>
      </c>
      <c r="B108" s="3">
        <v>153228.19</v>
      </c>
      <c r="C108" s="3">
        <v>18633</v>
      </c>
      <c r="D108" s="3">
        <v>129540.02</v>
      </c>
      <c r="E108" s="3">
        <v>48214</v>
      </c>
      <c r="F108" s="3">
        <v>9450</v>
      </c>
      <c r="G108" s="3">
        <v>9969378</v>
      </c>
      <c r="H108" s="4">
        <v>0</v>
      </c>
      <c r="I108" s="3">
        <v>5458462.0999999996</v>
      </c>
      <c r="J108" s="8">
        <v>8373713</v>
      </c>
      <c r="K108" s="4">
        <v>0</v>
      </c>
      <c r="L108" s="4">
        <v>0</v>
      </c>
      <c r="M108" s="3">
        <v>947000</v>
      </c>
      <c r="N108" s="4">
        <v>0</v>
      </c>
      <c r="O108" s="58" t="s">
        <v>252</v>
      </c>
    </row>
    <row r="109" spans="1:15" ht="18.75" customHeight="1" x14ac:dyDescent="0.5">
      <c r="A109" s="13" t="s">
        <v>132</v>
      </c>
      <c r="B109" s="3">
        <v>296166.40000000002</v>
      </c>
      <c r="C109" s="3">
        <v>130437</v>
      </c>
      <c r="D109" s="3">
        <v>19211.580000000002</v>
      </c>
      <c r="E109" s="3">
        <v>379060</v>
      </c>
      <c r="F109" s="3">
        <v>401650</v>
      </c>
      <c r="G109" s="3">
        <v>11394087.300000001</v>
      </c>
      <c r="H109" s="4">
        <v>0</v>
      </c>
      <c r="I109" s="3">
        <v>6506079</v>
      </c>
      <c r="J109" s="8">
        <v>10055267</v>
      </c>
      <c r="K109" s="4">
        <v>0</v>
      </c>
      <c r="L109" s="4">
        <v>0</v>
      </c>
      <c r="M109" s="3">
        <v>1451000</v>
      </c>
      <c r="N109" s="4">
        <v>0</v>
      </c>
      <c r="O109" s="58" t="s">
        <v>253</v>
      </c>
    </row>
    <row r="110" spans="1:15" ht="18.75" customHeight="1" x14ac:dyDescent="0.3">
      <c r="A110" s="17" t="s">
        <v>46</v>
      </c>
      <c r="B110" s="6">
        <f>B111+B112+B113+B114+B115+B116+B117+B118+B119+B120</f>
        <v>3016082.51</v>
      </c>
      <c r="C110" s="6">
        <f t="shared" ref="C110:N110" si="15">C111+C112+C113+C114+C115+C116+C117+C118+C119+C120</f>
        <v>3831319.39</v>
      </c>
      <c r="D110" s="6">
        <f t="shared" si="15"/>
        <v>2816382.29</v>
      </c>
      <c r="E110" s="6">
        <f t="shared" si="15"/>
        <v>4333779</v>
      </c>
      <c r="F110" s="6">
        <f t="shared" si="15"/>
        <v>1521989.47</v>
      </c>
      <c r="G110" s="6">
        <f t="shared" si="15"/>
        <v>277805646.38</v>
      </c>
      <c r="H110" s="4">
        <v>0</v>
      </c>
      <c r="I110" s="6">
        <f t="shared" si="15"/>
        <v>133352183.28999999</v>
      </c>
      <c r="J110" s="6">
        <f t="shared" si="15"/>
        <v>141734025.30000001</v>
      </c>
      <c r="K110" s="4">
        <v>0</v>
      </c>
      <c r="L110" s="4">
        <v>0</v>
      </c>
      <c r="M110" s="6">
        <f t="shared" si="15"/>
        <v>30726500.359999996</v>
      </c>
      <c r="N110" s="6">
        <f t="shared" si="15"/>
        <v>0</v>
      </c>
      <c r="O110" s="58" t="s">
        <v>254</v>
      </c>
    </row>
    <row r="111" spans="1:15" ht="18.75" customHeight="1" x14ac:dyDescent="0.5">
      <c r="A111" s="13" t="s">
        <v>135</v>
      </c>
      <c r="B111" s="3">
        <v>343023</v>
      </c>
      <c r="C111" s="3">
        <v>259564.9</v>
      </c>
      <c r="D111" s="3">
        <v>42434.29</v>
      </c>
      <c r="E111" s="3">
        <v>621695</v>
      </c>
      <c r="F111" s="3">
        <v>21430</v>
      </c>
      <c r="G111" s="3">
        <v>27052875</v>
      </c>
      <c r="H111" s="4">
        <v>0</v>
      </c>
      <c r="I111" s="3">
        <v>13328081</v>
      </c>
      <c r="J111" s="8">
        <v>14413166</v>
      </c>
      <c r="K111" s="4">
        <v>0</v>
      </c>
      <c r="L111" s="4">
        <v>0</v>
      </c>
      <c r="M111" s="3">
        <v>2224669.35</v>
      </c>
      <c r="N111" s="4">
        <v>0</v>
      </c>
      <c r="O111" s="59" t="s">
        <v>255</v>
      </c>
    </row>
    <row r="112" spans="1:15" ht="18.75" customHeight="1" x14ac:dyDescent="0.5">
      <c r="A112" s="13" t="s">
        <v>136</v>
      </c>
      <c r="B112" s="3">
        <v>532736.63</v>
      </c>
      <c r="C112" s="3">
        <v>652430.69999999995</v>
      </c>
      <c r="D112" s="3">
        <v>571473.92000000004</v>
      </c>
      <c r="E112" s="3">
        <v>37098</v>
      </c>
      <c r="F112" s="3">
        <v>165910</v>
      </c>
      <c r="G112" s="3">
        <v>44095847</v>
      </c>
      <c r="H112" s="4">
        <v>0</v>
      </c>
      <c r="I112" s="3">
        <v>18694078</v>
      </c>
      <c r="J112" s="8">
        <v>17444563</v>
      </c>
      <c r="K112" s="4">
        <v>0</v>
      </c>
      <c r="L112" s="4">
        <v>0</v>
      </c>
      <c r="M112" s="3">
        <v>6312672.9900000002</v>
      </c>
      <c r="N112" s="4">
        <v>0</v>
      </c>
      <c r="O112" s="59" t="s">
        <v>256</v>
      </c>
    </row>
    <row r="113" spans="1:15" ht="18.75" customHeight="1" x14ac:dyDescent="0.5">
      <c r="A113" s="13" t="s">
        <v>137</v>
      </c>
      <c r="B113" s="3">
        <v>496561.34</v>
      </c>
      <c r="C113" s="3">
        <v>494626.4</v>
      </c>
      <c r="D113" s="3">
        <v>454397.39</v>
      </c>
      <c r="E113" s="3">
        <v>1518459</v>
      </c>
      <c r="F113" s="3">
        <v>227829.47</v>
      </c>
      <c r="G113" s="3">
        <v>36992557</v>
      </c>
      <c r="H113" s="4">
        <v>0</v>
      </c>
      <c r="I113" s="3">
        <v>17814284.199999999</v>
      </c>
      <c r="J113" s="8">
        <v>18338385</v>
      </c>
      <c r="K113" s="4">
        <v>0</v>
      </c>
      <c r="L113" s="4">
        <v>0</v>
      </c>
      <c r="M113" s="3">
        <v>2376000</v>
      </c>
      <c r="N113" s="4">
        <v>0</v>
      </c>
      <c r="O113" s="59" t="s">
        <v>257</v>
      </c>
    </row>
    <row r="114" spans="1:15" ht="18.75" customHeight="1" x14ac:dyDescent="0.5">
      <c r="A114" s="13" t="s">
        <v>138</v>
      </c>
      <c r="B114" s="3">
        <v>170017.69</v>
      </c>
      <c r="C114" s="3">
        <v>379779.2</v>
      </c>
      <c r="D114" s="3">
        <v>267628.89</v>
      </c>
      <c r="E114" s="3">
        <v>124614</v>
      </c>
      <c r="F114" s="3">
        <v>211186</v>
      </c>
      <c r="G114" s="3">
        <v>30292951.510000002</v>
      </c>
      <c r="H114" s="4">
        <v>0</v>
      </c>
      <c r="I114" s="3">
        <v>12417199</v>
      </c>
      <c r="J114" s="8">
        <v>14722369</v>
      </c>
      <c r="K114" s="4">
        <v>0</v>
      </c>
      <c r="L114" s="4">
        <v>0</v>
      </c>
      <c r="M114" s="3">
        <v>4632019.43</v>
      </c>
      <c r="N114" s="4">
        <v>0</v>
      </c>
      <c r="O114" s="59" t="s">
        <v>258</v>
      </c>
    </row>
    <row r="115" spans="1:15" ht="18.75" customHeight="1" x14ac:dyDescent="0.5">
      <c r="A115" s="13" t="s">
        <v>139</v>
      </c>
      <c r="B115" s="3">
        <v>122493.48</v>
      </c>
      <c r="C115" s="3">
        <v>276618</v>
      </c>
      <c r="D115" s="3">
        <v>238264.76</v>
      </c>
      <c r="E115" s="3">
        <v>334524</v>
      </c>
      <c r="F115" s="3">
        <v>119900</v>
      </c>
      <c r="G115" s="3">
        <v>16926106</v>
      </c>
      <c r="H115" s="4">
        <v>0</v>
      </c>
      <c r="I115" s="3">
        <v>12614006.460000001</v>
      </c>
      <c r="J115" s="8">
        <v>10406318</v>
      </c>
      <c r="K115" s="4">
        <v>0</v>
      </c>
      <c r="L115" s="4">
        <v>0</v>
      </c>
      <c r="M115" s="3">
        <v>2411138.4500000002</v>
      </c>
      <c r="N115" s="4">
        <v>0</v>
      </c>
      <c r="O115" s="59" t="s">
        <v>259</v>
      </c>
    </row>
    <row r="116" spans="1:15" ht="18.75" customHeight="1" x14ac:dyDescent="0.5">
      <c r="A116" s="13" t="s">
        <v>140</v>
      </c>
      <c r="B116" s="3">
        <v>713548.08</v>
      </c>
      <c r="C116" s="3">
        <v>225478</v>
      </c>
      <c r="D116" s="3">
        <v>155822.39999999999</v>
      </c>
      <c r="E116" s="3">
        <v>223424</v>
      </c>
      <c r="F116" s="3">
        <v>162297</v>
      </c>
      <c r="G116" s="3">
        <v>38835080</v>
      </c>
      <c r="H116" s="4">
        <v>0</v>
      </c>
      <c r="I116" s="3">
        <v>18913055.5</v>
      </c>
      <c r="J116" s="8">
        <v>19357083</v>
      </c>
      <c r="K116" s="4">
        <v>0</v>
      </c>
      <c r="L116" s="4">
        <v>0</v>
      </c>
      <c r="M116" s="3">
        <v>4492512.5999999996</v>
      </c>
      <c r="N116" s="4">
        <v>0</v>
      </c>
      <c r="O116" s="59" t="s">
        <v>260</v>
      </c>
    </row>
    <row r="117" spans="1:15" ht="18.75" customHeight="1" x14ac:dyDescent="0.5">
      <c r="A117" s="13" t="s">
        <v>141</v>
      </c>
      <c r="B117" s="3">
        <v>99675.27</v>
      </c>
      <c r="C117" s="3">
        <v>159224</v>
      </c>
      <c r="D117" s="3">
        <v>275068.09999999998</v>
      </c>
      <c r="E117" s="3">
        <v>1069755</v>
      </c>
      <c r="F117" s="3">
        <v>112960</v>
      </c>
      <c r="G117" s="3">
        <v>21135444.969999999</v>
      </c>
      <c r="H117" s="4">
        <v>0</v>
      </c>
      <c r="I117" s="3">
        <v>9824065</v>
      </c>
      <c r="J117" s="8">
        <v>13343700</v>
      </c>
      <c r="K117" s="4">
        <v>0</v>
      </c>
      <c r="L117" s="4">
        <v>0</v>
      </c>
      <c r="M117" s="3">
        <v>3284748.97</v>
      </c>
      <c r="N117" s="4">
        <v>0</v>
      </c>
      <c r="O117" s="59" t="s">
        <v>261</v>
      </c>
    </row>
    <row r="118" spans="1:15" ht="18.75" customHeight="1" x14ac:dyDescent="0.5">
      <c r="A118" s="13" t="s">
        <v>79</v>
      </c>
      <c r="B118" s="3">
        <v>138853.94</v>
      </c>
      <c r="C118" s="3">
        <v>321859.84999999998</v>
      </c>
      <c r="D118" s="3">
        <v>327924.15000000002</v>
      </c>
      <c r="E118" s="5">
        <v>0</v>
      </c>
      <c r="F118" s="3">
        <v>51755</v>
      </c>
      <c r="G118" s="3">
        <v>22047135</v>
      </c>
      <c r="H118" s="4">
        <v>0</v>
      </c>
      <c r="I118" s="3">
        <v>10519190</v>
      </c>
      <c r="J118" s="8">
        <v>10148330.300000001</v>
      </c>
      <c r="K118" s="4">
        <v>0</v>
      </c>
      <c r="L118" s="4">
        <v>0</v>
      </c>
      <c r="M118" s="3">
        <v>2379583.2599999998</v>
      </c>
      <c r="N118" s="4">
        <v>0</v>
      </c>
      <c r="O118" s="59" t="s">
        <v>262</v>
      </c>
    </row>
    <row r="119" spans="1:15" ht="18.75" customHeight="1" x14ac:dyDescent="0.5">
      <c r="A119" s="13" t="s">
        <v>142</v>
      </c>
      <c r="B119" s="3">
        <v>168121.86</v>
      </c>
      <c r="C119" s="3">
        <v>849115.5</v>
      </c>
      <c r="D119" s="3">
        <v>294828.71999999997</v>
      </c>
      <c r="E119" s="5">
        <v>0</v>
      </c>
      <c r="F119" s="3">
        <v>152302</v>
      </c>
      <c r="G119" s="3">
        <v>25111277</v>
      </c>
      <c r="H119" s="4">
        <v>0</v>
      </c>
      <c r="I119" s="3">
        <v>11143807.77</v>
      </c>
      <c r="J119" s="8">
        <v>13159595</v>
      </c>
      <c r="K119" s="4">
        <v>0</v>
      </c>
      <c r="L119" s="4">
        <v>0</v>
      </c>
      <c r="M119" s="3">
        <v>2603155.31</v>
      </c>
      <c r="N119" s="4">
        <v>0</v>
      </c>
      <c r="O119" s="58" t="s">
        <v>263</v>
      </c>
    </row>
    <row r="120" spans="1:15" ht="18.75" customHeight="1" x14ac:dyDescent="0.5">
      <c r="A120" s="18" t="s">
        <v>295</v>
      </c>
      <c r="B120" s="3">
        <v>231051.22</v>
      </c>
      <c r="C120" s="3">
        <v>212622.84</v>
      </c>
      <c r="D120" s="3">
        <v>188539.67</v>
      </c>
      <c r="E120" s="3">
        <v>404210</v>
      </c>
      <c r="F120" s="3">
        <v>296420</v>
      </c>
      <c r="G120" s="3">
        <v>15316372.9</v>
      </c>
      <c r="H120" s="4">
        <v>0</v>
      </c>
      <c r="I120" s="3">
        <v>8084416.3600000003</v>
      </c>
      <c r="J120" s="8">
        <v>10400516</v>
      </c>
      <c r="K120" s="4">
        <v>0</v>
      </c>
      <c r="L120" s="4">
        <v>0</v>
      </c>
      <c r="M120" s="3">
        <v>10000</v>
      </c>
      <c r="N120" s="4">
        <v>0</v>
      </c>
      <c r="O120" s="58" t="s">
        <v>264</v>
      </c>
    </row>
    <row r="121" spans="1:15" ht="18.75" customHeight="1" x14ac:dyDescent="0.3">
      <c r="A121" s="19" t="s">
        <v>47</v>
      </c>
      <c r="B121" s="6">
        <f>B122+B123+B124</f>
        <v>483019.48</v>
      </c>
      <c r="C121" s="6">
        <f t="shared" ref="C121:M121" si="16">C122+C123+C124</f>
        <v>265528.20999999996</v>
      </c>
      <c r="D121" s="6">
        <f t="shared" si="16"/>
        <v>538926.82999999996</v>
      </c>
      <c r="E121" s="6">
        <f t="shared" si="16"/>
        <v>872284.94</v>
      </c>
      <c r="F121" s="6">
        <f t="shared" si="16"/>
        <v>74125</v>
      </c>
      <c r="G121" s="6">
        <f t="shared" si="16"/>
        <v>31783776</v>
      </c>
      <c r="H121" s="4">
        <v>0</v>
      </c>
      <c r="I121" s="6">
        <f t="shared" si="16"/>
        <v>14097349.59</v>
      </c>
      <c r="J121" s="6">
        <f t="shared" si="16"/>
        <v>25484502</v>
      </c>
      <c r="K121" s="4">
        <v>0</v>
      </c>
      <c r="L121" s="4">
        <v>0</v>
      </c>
      <c r="M121" s="6">
        <f t="shared" si="16"/>
        <v>3493000</v>
      </c>
      <c r="N121" s="4">
        <v>0</v>
      </c>
      <c r="O121" s="59" t="s">
        <v>265</v>
      </c>
    </row>
    <row r="122" spans="1:15" ht="18.75" customHeight="1" x14ac:dyDescent="0.5">
      <c r="A122" s="18" t="s">
        <v>143</v>
      </c>
      <c r="B122" s="3">
        <v>123886.6</v>
      </c>
      <c r="C122" s="3">
        <v>85161</v>
      </c>
      <c r="D122" s="3">
        <v>214818.77</v>
      </c>
      <c r="E122" s="3">
        <v>222328</v>
      </c>
      <c r="F122" s="3">
        <v>15660</v>
      </c>
      <c r="G122" s="3">
        <v>10830990</v>
      </c>
      <c r="H122" s="4">
        <v>0</v>
      </c>
      <c r="I122" s="3">
        <v>5447796</v>
      </c>
      <c r="J122" s="8">
        <v>8258344.5</v>
      </c>
      <c r="K122" s="4">
        <v>0</v>
      </c>
      <c r="L122" s="4">
        <v>0</v>
      </c>
      <c r="M122" s="3">
        <v>1082000</v>
      </c>
      <c r="N122" s="4">
        <v>0</v>
      </c>
      <c r="O122" s="59" t="s">
        <v>266</v>
      </c>
    </row>
    <row r="123" spans="1:15" ht="18.75" customHeight="1" x14ac:dyDescent="0.5">
      <c r="A123" s="18" t="s">
        <v>144</v>
      </c>
      <c r="B123" s="3">
        <v>286477.14</v>
      </c>
      <c r="C123" s="3">
        <v>76362.429999999993</v>
      </c>
      <c r="D123" s="3">
        <v>181612.58</v>
      </c>
      <c r="E123" s="5">
        <v>0</v>
      </c>
      <c r="F123" s="3">
        <v>4765</v>
      </c>
      <c r="G123" s="3">
        <v>8028201</v>
      </c>
      <c r="H123" s="4">
        <v>0</v>
      </c>
      <c r="I123" s="3">
        <v>3737611.59</v>
      </c>
      <c r="J123" s="8">
        <v>7245717.5</v>
      </c>
      <c r="K123" s="4">
        <v>0</v>
      </c>
      <c r="L123" s="4">
        <v>0</v>
      </c>
      <c r="M123" s="3">
        <v>691000</v>
      </c>
      <c r="N123" s="4">
        <v>0</v>
      </c>
      <c r="O123" s="59" t="s">
        <v>267</v>
      </c>
    </row>
    <row r="124" spans="1:15" ht="18.75" customHeight="1" x14ac:dyDescent="0.5">
      <c r="A124" s="20" t="s">
        <v>145</v>
      </c>
      <c r="B124" s="3">
        <v>72655.740000000005</v>
      </c>
      <c r="C124" s="3">
        <v>104004.78</v>
      </c>
      <c r="D124" s="3">
        <v>142495.48000000001</v>
      </c>
      <c r="E124" s="3">
        <v>649956.93999999994</v>
      </c>
      <c r="F124" s="3">
        <v>53700</v>
      </c>
      <c r="G124" s="3">
        <v>12924585</v>
      </c>
      <c r="H124" s="4">
        <v>0</v>
      </c>
      <c r="I124" s="3">
        <v>4911942</v>
      </c>
      <c r="J124" s="8">
        <v>9980440</v>
      </c>
      <c r="K124" s="4">
        <v>0</v>
      </c>
      <c r="L124" s="4">
        <v>0</v>
      </c>
      <c r="M124" s="3">
        <v>1720000</v>
      </c>
      <c r="N124" s="4">
        <v>0</v>
      </c>
      <c r="O124" s="59" t="s">
        <v>268</v>
      </c>
    </row>
    <row r="125" spans="1:15" ht="18.75" customHeight="1" x14ac:dyDescent="0.3">
      <c r="A125" s="19" t="s">
        <v>48</v>
      </c>
      <c r="B125" s="6">
        <f>B126+B127+B128</f>
        <v>1219588.3799999999</v>
      </c>
      <c r="C125" s="6">
        <f t="shared" ref="C125:M125" si="17">C126+C127+C128</f>
        <v>533136.6</v>
      </c>
      <c r="D125" s="6">
        <f t="shared" si="17"/>
        <v>763327.77</v>
      </c>
      <c r="E125" s="6">
        <f t="shared" si="17"/>
        <v>591247</v>
      </c>
      <c r="F125" s="6">
        <f t="shared" si="17"/>
        <v>370098.19</v>
      </c>
      <c r="G125" s="6">
        <f t="shared" si="17"/>
        <v>50751193</v>
      </c>
      <c r="H125" s="4">
        <v>0</v>
      </c>
      <c r="I125" s="6">
        <f t="shared" si="17"/>
        <v>27527676.5</v>
      </c>
      <c r="J125" s="6">
        <f t="shared" si="17"/>
        <v>34924237</v>
      </c>
      <c r="K125" s="4">
        <v>0</v>
      </c>
      <c r="L125" s="4">
        <v>0</v>
      </c>
      <c r="M125" s="6">
        <f t="shared" si="17"/>
        <v>9042000.7100000009</v>
      </c>
      <c r="N125" s="4">
        <v>0</v>
      </c>
      <c r="O125" s="58" t="s">
        <v>269</v>
      </c>
    </row>
    <row r="126" spans="1:15" ht="18.75" customHeight="1" x14ac:dyDescent="0.5">
      <c r="A126" s="18" t="s">
        <v>146</v>
      </c>
      <c r="B126" s="3">
        <v>296644.2</v>
      </c>
      <c r="C126" s="3">
        <v>322344.5</v>
      </c>
      <c r="D126" s="3">
        <v>374179.44</v>
      </c>
      <c r="E126" s="5">
        <v>0</v>
      </c>
      <c r="F126" s="3">
        <v>279178.19</v>
      </c>
      <c r="G126" s="3">
        <v>25119581</v>
      </c>
      <c r="H126" s="4">
        <v>0</v>
      </c>
      <c r="I126" s="3">
        <v>15431445.5</v>
      </c>
      <c r="J126" s="8">
        <v>13378688</v>
      </c>
      <c r="K126" s="4">
        <v>0</v>
      </c>
      <c r="L126" s="4">
        <v>0</v>
      </c>
      <c r="M126" s="3">
        <v>5658606.4500000002</v>
      </c>
      <c r="N126" s="4">
        <v>0</v>
      </c>
      <c r="O126" s="59" t="s">
        <v>270</v>
      </c>
    </row>
    <row r="127" spans="1:15" ht="18.75" customHeight="1" x14ac:dyDescent="0.5">
      <c r="A127" s="18" t="s">
        <v>147</v>
      </c>
      <c r="B127" s="3">
        <v>179321.96</v>
      </c>
      <c r="C127" s="3">
        <v>141979</v>
      </c>
      <c r="D127" s="3">
        <v>190344.59</v>
      </c>
      <c r="E127" s="5">
        <v>0</v>
      </c>
      <c r="F127" s="3">
        <v>63110</v>
      </c>
      <c r="G127" s="3">
        <v>13573603</v>
      </c>
      <c r="H127" s="4">
        <v>0</v>
      </c>
      <c r="I127" s="3">
        <v>6929825</v>
      </c>
      <c r="J127" s="8">
        <v>8714203</v>
      </c>
      <c r="K127" s="4">
        <v>0</v>
      </c>
      <c r="L127" s="4">
        <v>0</v>
      </c>
      <c r="M127" s="3">
        <v>1457000</v>
      </c>
      <c r="N127" s="4">
        <v>0</v>
      </c>
      <c r="O127" s="59" t="s">
        <v>271</v>
      </c>
    </row>
    <row r="128" spans="1:15" ht="18.75" customHeight="1" x14ac:dyDescent="0.5">
      <c r="A128" s="18" t="s">
        <v>148</v>
      </c>
      <c r="B128" s="3">
        <v>743622.22</v>
      </c>
      <c r="C128" s="3">
        <v>68813.100000000006</v>
      </c>
      <c r="D128" s="3">
        <v>198803.74</v>
      </c>
      <c r="E128" s="3">
        <v>591247</v>
      </c>
      <c r="F128" s="3">
        <v>27810</v>
      </c>
      <c r="G128" s="3">
        <v>12058009</v>
      </c>
      <c r="H128" s="4">
        <v>0</v>
      </c>
      <c r="I128" s="3">
        <v>5166406</v>
      </c>
      <c r="J128" s="8">
        <v>12831346</v>
      </c>
      <c r="K128" s="4">
        <v>0</v>
      </c>
      <c r="L128" s="4">
        <v>0</v>
      </c>
      <c r="M128" s="3">
        <v>1926394.26</v>
      </c>
      <c r="N128" s="4">
        <v>0</v>
      </c>
      <c r="O128" s="59" t="s">
        <v>272</v>
      </c>
    </row>
    <row r="129" spans="1:24" ht="18.75" customHeight="1" x14ac:dyDescent="0.3">
      <c r="A129" s="19" t="s">
        <v>49</v>
      </c>
      <c r="B129" s="6">
        <f>B130+B131</f>
        <v>368116.18</v>
      </c>
      <c r="C129" s="6">
        <f t="shared" ref="C129:N129" si="18">C130+C131</f>
        <v>172624</v>
      </c>
      <c r="D129" s="6">
        <f t="shared" si="18"/>
        <v>466156.27999999997</v>
      </c>
      <c r="E129" s="6">
        <f t="shared" si="18"/>
        <v>0</v>
      </c>
      <c r="F129" s="6">
        <f t="shared" si="18"/>
        <v>29310</v>
      </c>
      <c r="G129" s="6">
        <f t="shared" si="18"/>
        <v>35969833.859999999</v>
      </c>
      <c r="H129" s="4">
        <v>0</v>
      </c>
      <c r="I129" s="6">
        <f t="shared" si="18"/>
        <v>14564946.5</v>
      </c>
      <c r="J129" s="6">
        <f t="shared" si="18"/>
        <v>20880935</v>
      </c>
      <c r="K129" s="6">
        <f t="shared" si="18"/>
        <v>0</v>
      </c>
      <c r="L129" s="6">
        <f t="shared" si="18"/>
        <v>0</v>
      </c>
      <c r="M129" s="6">
        <f t="shared" si="18"/>
        <v>5652005.9000000004</v>
      </c>
      <c r="N129" s="6">
        <f t="shared" si="18"/>
        <v>0</v>
      </c>
      <c r="O129" s="59" t="s">
        <v>273</v>
      </c>
    </row>
    <row r="130" spans="1:24" ht="18.75" customHeight="1" x14ac:dyDescent="0.5">
      <c r="A130" s="18" t="s">
        <v>133</v>
      </c>
      <c r="B130" s="3">
        <v>266208.67</v>
      </c>
      <c r="C130" s="3">
        <v>172345.8</v>
      </c>
      <c r="D130" s="3">
        <v>388931.05</v>
      </c>
      <c r="E130" s="5">
        <v>0</v>
      </c>
      <c r="F130" s="3">
        <v>1000</v>
      </c>
      <c r="G130" s="3">
        <v>20647954</v>
      </c>
      <c r="H130" s="4">
        <v>0</v>
      </c>
      <c r="I130" s="3">
        <v>7805435</v>
      </c>
      <c r="J130" s="8">
        <v>11569537</v>
      </c>
      <c r="K130" s="4">
        <v>0</v>
      </c>
      <c r="L130" s="4">
        <v>0</v>
      </c>
      <c r="M130" s="3">
        <v>3355005.9</v>
      </c>
      <c r="N130" s="4">
        <v>0</v>
      </c>
      <c r="O130" s="59" t="s">
        <v>274</v>
      </c>
    </row>
    <row r="131" spans="1:24" ht="18.75" customHeight="1" x14ac:dyDescent="0.5">
      <c r="A131" s="18" t="s">
        <v>134</v>
      </c>
      <c r="B131" s="3">
        <v>101907.51</v>
      </c>
      <c r="C131" s="3">
        <v>278.2</v>
      </c>
      <c r="D131" s="3">
        <v>77225.23</v>
      </c>
      <c r="E131" s="5">
        <v>0</v>
      </c>
      <c r="F131" s="3">
        <v>28310</v>
      </c>
      <c r="G131" s="3">
        <v>15321879.859999999</v>
      </c>
      <c r="H131" s="4">
        <v>0</v>
      </c>
      <c r="I131" s="3">
        <v>6759511.5</v>
      </c>
      <c r="J131" s="8">
        <v>9311398</v>
      </c>
      <c r="K131" s="4">
        <v>0</v>
      </c>
      <c r="L131" s="4">
        <v>0</v>
      </c>
      <c r="M131" s="3">
        <v>2297000</v>
      </c>
      <c r="N131" s="4">
        <v>0</v>
      </c>
      <c r="O131" s="59" t="s">
        <v>275</v>
      </c>
    </row>
    <row r="132" spans="1:24" ht="18.75" customHeight="1" x14ac:dyDescent="0.3">
      <c r="A132" s="19" t="s">
        <v>152</v>
      </c>
      <c r="B132" s="6">
        <f>B133+B134+B135</f>
        <v>968263.84</v>
      </c>
      <c r="C132" s="6">
        <f t="shared" ref="C132:M132" si="19">C133+C134+C135</f>
        <v>737666.8</v>
      </c>
      <c r="D132" s="6">
        <f t="shared" si="19"/>
        <v>578589.77</v>
      </c>
      <c r="E132" s="6">
        <f t="shared" si="19"/>
        <v>87545</v>
      </c>
      <c r="F132" s="6">
        <f t="shared" si="19"/>
        <v>734666.09</v>
      </c>
      <c r="G132" s="6">
        <f t="shared" si="19"/>
        <v>77016314.810000002</v>
      </c>
      <c r="H132" s="4">
        <v>0</v>
      </c>
      <c r="I132" s="6">
        <f t="shared" si="19"/>
        <v>33281983.23</v>
      </c>
      <c r="J132" s="6">
        <f t="shared" si="19"/>
        <v>42705090</v>
      </c>
      <c r="K132" s="4">
        <v>0</v>
      </c>
      <c r="L132" s="4">
        <v>0</v>
      </c>
      <c r="M132" s="6">
        <f t="shared" si="19"/>
        <v>11209445.58</v>
      </c>
      <c r="N132" s="4">
        <v>0</v>
      </c>
      <c r="O132" s="59" t="s">
        <v>276</v>
      </c>
    </row>
    <row r="133" spans="1:24" ht="18.75" customHeight="1" x14ac:dyDescent="0.5">
      <c r="A133" s="18" t="s">
        <v>153</v>
      </c>
      <c r="B133" s="3">
        <v>651314.63</v>
      </c>
      <c r="C133" s="3">
        <v>301131.94</v>
      </c>
      <c r="D133" s="4">
        <v>0</v>
      </c>
      <c r="E133" s="5">
        <v>0</v>
      </c>
      <c r="F133" s="3">
        <v>724215.34</v>
      </c>
      <c r="G133" s="3">
        <v>29453118.809999999</v>
      </c>
      <c r="H133" s="4">
        <v>0</v>
      </c>
      <c r="I133" s="3">
        <v>12348301.18</v>
      </c>
      <c r="J133" s="8">
        <v>16450699</v>
      </c>
      <c r="K133" s="4">
        <v>0</v>
      </c>
      <c r="L133" s="4">
        <v>0</v>
      </c>
      <c r="M133" s="3">
        <v>4868685.43</v>
      </c>
      <c r="N133" s="4">
        <v>0</v>
      </c>
      <c r="O133" s="59" t="s">
        <v>277</v>
      </c>
    </row>
    <row r="134" spans="1:24" ht="18.75" customHeight="1" x14ac:dyDescent="0.5">
      <c r="A134" s="18" t="s">
        <v>154</v>
      </c>
      <c r="B134" s="3">
        <v>169033.09</v>
      </c>
      <c r="C134" s="3">
        <v>286558.2</v>
      </c>
      <c r="D134" s="3">
        <v>333861.64</v>
      </c>
      <c r="E134" s="5">
        <v>0</v>
      </c>
      <c r="F134" s="3">
        <v>8000</v>
      </c>
      <c r="G134" s="3">
        <v>26372354</v>
      </c>
      <c r="H134" s="4">
        <v>0</v>
      </c>
      <c r="I134" s="3">
        <v>10828538.050000001</v>
      </c>
      <c r="J134" s="8">
        <v>12547874.49</v>
      </c>
      <c r="K134" s="4">
        <v>0</v>
      </c>
      <c r="L134" s="4">
        <v>0</v>
      </c>
      <c r="M134" s="3">
        <v>2628737.96</v>
      </c>
      <c r="N134" s="4">
        <v>0</v>
      </c>
      <c r="O134" s="59" t="s">
        <v>278</v>
      </c>
    </row>
    <row r="135" spans="1:24" ht="18.75" customHeight="1" x14ac:dyDescent="0.5">
      <c r="A135" s="18" t="s">
        <v>155</v>
      </c>
      <c r="B135" s="3">
        <v>147916.12</v>
      </c>
      <c r="C135" s="3">
        <v>149976.66</v>
      </c>
      <c r="D135" s="3">
        <v>244728.13</v>
      </c>
      <c r="E135" s="3">
        <v>87545</v>
      </c>
      <c r="F135" s="3">
        <v>2450.75</v>
      </c>
      <c r="G135" s="3">
        <v>21190842</v>
      </c>
      <c r="H135" s="4">
        <v>0</v>
      </c>
      <c r="I135" s="3">
        <v>10105144</v>
      </c>
      <c r="J135" s="8">
        <v>13706516.51</v>
      </c>
      <c r="K135" s="4">
        <v>0</v>
      </c>
      <c r="L135" s="4">
        <v>0</v>
      </c>
      <c r="M135" s="3">
        <v>3712022.19</v>
      </c>
      <c r="N135" s="4">
        <v>0</v>
      </c>
      <c r="O135" s="59" t="s">
        <v>279</v>
      </c>
    </row>
    <row r="136" spans="1:24" ht="18.75" customHeight="1" x14ac:dyDescent="0.3">
      <c r="A136" s="21" t="s">
        <v>50</v>
      </c>
      <c r="B136" s="6">
        <f>B137+B138</f>
        <v>120427.5</v>
      </c>
      <c r="C136" s="6">
        <f t="shared" ref="C136:M136" si="20">C137+C138</f>
        <v>394898.83</v>
      </c>
      <c r="D136" s="6">
        <f t="shared" si="20"/>
        <v>273592.06</v>
      </c>
      <c r="E136" s="6">
        <f t="shared" si="20"/>
        <v>594374</v>
      </c>
      <c r="F136" s="6">
        <f t="shared" si="20"/>
        <v>114546</v>
      </c>
      <c r="G136" s="6">
        <f t="shared" si="20"/>
        <v>24104557</v>
      </c>
      <c r="H136" s="4">
        <v>0</v>
      </c>
      <c r="I136" s="6">
        <f t="shared" si="20"/>
        <v>13139349.379999999</v>
      </c>
      <c r="J136" s="6">
        <f t="shared" si="20"/>
        <v>17532900.579999998</v>
      </c>
      <c r="K136" s="4">
        <v>0</v>
      </c>
      <c r="L136" s="4">
        <v>0</v>
      </c>
      <c r="M136" s="6">
        <f t="shared" si="20"/>
        <v>2622760</v>
      </c>
      <c r="N136" s="4">
        <v>0</v>
      </c>
      <c r="O136" s="59" t="s">
        <v>280</v>
      </c>
    </row>
    <row r="137" spans="1:24" ht="18.75" customHeight="1" x14ac:dyDescent="0.5">
      <c r="A137" s="18" t="s">
        <v>149</v>
      </c>
      <c r="B137" s="3">
        <v>66577.5</v>
      </c>
      <c r="C137" s="3">
        <v>74960.83</v>
      </c>
      <c r="D137" s="3">
        <v>126609.29</v>
      </c>
      <c r="E137" s="7"/>
      <c r="F137" s="3">
        <v>60850</v>
      </c>
      <c r="G137" s="3">
        <v>13203490</v>
      </c>
      <c r="H137" s="4">
        <v>0</v>
      </c>
      <c r="I137" s="3">
        <v>8211659.3799999999</v>
      </c>
      <c r="J137" s="8">
        <v>8391749.5800000001</v>
      </c>
      <c r="K137" s="4">
        <v>0</v>
      </c>
      <c r="L137" s="4">
        <v>0</v>
      </c>
      <c r="M137" s="3">
        <v>1679760</v>
      </c>
      <c r="N137" s="4">
        <v>0</v>
      </c>
      <c r="O137" s="59" t="s">
        <v>281</v>
      </c>
    </row>
    <row r="138" spans="1:24" ht="18.75" customHeight="1" x14ac:dyDescent="0.5">
      <c r="A138" s="18" t="s">
        <v>150</v>
      </c>
      <c r="B138" s="3">
        <v>53850</v>
      </c>
      <c r="C138" s="3">
        <v>319938</v>
      </c>
      <c r="D138" s="3">
        <v>146982.76999999999</v>
      </c>
      <c r="E138" s="3">
        <v>594374</v>
      </c>
      <c r="F138" s="3">
        <v>53696</v>
      </c>
      <c r="G138" s="3">
        <v>10901067</v>
      </c>
      <c r="H138" s="4">
        <v>0</v>
      </c>
      <c r="I138" s="3">
        <v>4927690</v>
      </c>
      <c r="J138" s="8">
        <v>9141151</v>
      </c>
      <c r="K138" s="4">
        <v>0</v>
      </c>
      <c r="L138" s="4">
        <v>0</v>
      </c>
      <c r="M138" s="3">
        <v>943000</v>
      </c>
      <c r="N138" s="4">
        <v>0</v>
      </c>
      <c r="O138" s="59" t="s">
        <v>282</v>
      </c>
    </row>
    <row r="139" spans="1:24" ht="18.75" customHeight="1" x14ac:dyDescent="0.3">
      <c r="A139" s="19" t="s">
        <v>151</v>
      </c>
      <c r="B139" s="6">
        <f>B140+B141+B142</f>
        <v>1113426.29</v>
      </c>
      <c r="C139" s="6">
        <f t="shared" ref="C139:N139" si="21">C140+C141+C142</f>
        <v>672222</v>
      </c>
      <c r="D139" s="6">
        <f t="shared" si="21"/>
        <v>1184015.55</v>
      </c>
      <c r="E139" s="6">
        <f t="shared" si="21"/>
        <v>0</v>
      </c>
      <c r="F139" s="6">
        <f t="shared" si="21"/>
        <v>336472</v>
      </c>
      <c r="G139" s="6">
        <f t="shared" si="21"/>
        <v>81014503</v>
      </c>
      <c r="H139" s="6">
        <f t="shared" si="21"/>
        <v>0</v>
      </c>
      <c r="I139" s="6">
        <f t="shared" si="21"/>
        <v>39623591.25</v>
      </c>
      <c r="J139" s="6">
        <f t="shared" si="21"/>
        <v>39321148.039999999</v>
      </c>
      <c r="K139" s="4">
        <v>0</v>
      </c>
      <c r="L139" s="4">
        <v>0</v>
      </c>
      <c r="M139" s="6">
        <f t="shared" si="21"/>
        <v>9620020.9299999997</v>
      </c>
      <c r="N139" s="6">
        <f t="shared" si="21"/>
        <v>0</v>
      </c>
      <c r="O139" s="59" t="s">
        <v>283</v>
      </c>
    </row>
    <row r="140" spans="1:24" ht="18.75" customHeight="1" x14ac:dyDescent="0.5">
      <c r="A140" s="18" t="s">
        <v>156</v>
      </c>
      <c r="B140" s="3">
        <v>353673.92</v>
      </c>
      <c r="C140" s="3">
        <v>333184.59999999998</v>
      </c>
      <c r="D140" s="3">
        <v>559762.89</v>
      </c>
      <c r="E140" s="5">
        <v>0</v>
      </c>
      <c r="F140" s="3">
        <v>93220</v>
      </c>
      <c r="G140" s="3">
        <v>33056868</v>
      </c>
      <c r="H140" s="4">
        <v>0</v>
      </c>
      <c r="I140" s="3">
        <v>15020279.25</v>
      </c>
      <c r="J140" s="8">
        <v>14923602</v>
      </c>
      <c r="K140" s="4">
        <v>0</v>
      </c>
      <c r="L140" s="4">
        <v>0</v>
      </c>
      <c r="M140" s="3">
        <v>4045286.07</v>
      </c>
      <c r="N140" s="4">
        <v>0</v>
      </c>
      <c r="O140" s="59" t="s">
        <v>284</v>
      </c>
    </row>
    <row r="141" spans="1:24" ht="18.75" customHeight="1" x14ac:dyDescent="0.5">
      <c r="A141" s="18" t="s">
        <v>157</v>
      </c>
      <c r="B141" s="3">
        <v>173787.21</v>
      </c>
      <c r="C141" s="3">
        <v>190997.4</v>
      </c>
      <c r="D141" s="3">
        <v>440051.42</v>
      </c>
      <c r="E141" s="5">
        <v>0</v>
      </c>
      <c r="F141" s="3">
        <v>380</v>
      </c>
      <c r="G141" s="3">
        <v>26142278</v>
      </c>
      <c r="H141" s="4">
        <v>0</v>
      </c>
      <c r="I141" s="3">
        <v>12734498</v>
      </c>
      <c r="J141" s="8">
        <v>13366202</v>
      </c>
      <c r="K141" s="4">
        <v>0</v>
      </c>
      <c r="L141" s="4">
        <v>0</v>
      </c>
      <c r="M141" s="3">
        <v>3061418.19</v>
      </c>
      <c r="N141" s="4">
        <v>0</v>
      </c>
      <c r="O141" s="59" t="s">
        <v>285</v>
      </c>
    </row>
    <row r="142" spans="1:24" ht="18.75" customHeight="1" x14ac:dyDescent="0.5">
      <c r="A142" s="62" t="s">
        <v>158</v>
      </c>
      <c r="B142" s="3">
        <v>585965.16</v>
      </c>
      <c r="C142" s="3">
        <v>148040</v>
      </c>
      <c r="D142" s="3">
        <v>184201.24</v>
      </c>
      <c r="E142" s="5">
        <v>0</v>
      </c>
      <c r="F142" s="3">
        <v>242872</v>
      </c>
      <c r="G142" s="3">
        <v>21815357</v>
      </c>
      <c r="H142" s="4">
        <v>0</v>
      </c>
      <c r="I142" s="3">
        <v>11868814</v>
      </c>
      <c r="J142" s="8">
        <v>11031344.039999999</v>
      </c>
      <c r="K142" s="4">
        <v>0</v>
      </c>
      <c r="L142" s="4">
        <v>0</v>
      </c>
      <c r="M142" s="3">
        <v>2513316.67</v>
      </c>
      <c r="N142" s="4">
        <v>0</v>
      </c>
      <c r="O142" s="63" t="s">
        <v>286</v>
      </c>
    </row>
    <row r="143" spans="1:24" x14ac:dyDescent="0.3">
      <c r="A143" s="64"/>
      <c r="C143" s="65"/>
      <c r="D143" s="66"/>
      <c r="F143" s="67"/>
      <c r="G143" s="66"/>
      <c r="H143" s="66"/>
      <c r="X143" s="69">
        <v>1</v>
      </c>
    </row>
    <row r="144" spans="1:24" x14ac:dyDescent="0.3">
      <c r="A144" s="64"/>
      <c r="B144" s="65" t="s">
        <v>288</v>
      </c>
      <c r="C144" s="70"/>
      <c r="D144" s="71"/>
      <c r="X144" s="39">
        <v>118</v>
      </c>
    </row>
    <row r="145" spans="1:24" x14ac:dyDescent="0.3">
      <c r="A145" s="64"/>
      <c r="B145" s="65" t="s">
        <v>289</v>
      </c>
      <c r="D145" s="72"/>
      <c r="E145" s="64"/>
      <c r="F145" s="72"/>
      <c r="G145" s="72"/>
      <c r="H145" s="72"/>
      <c r="I145" s="64"/>
      <c r="X145" s="39">
        <v>17</v>
      </c>
    </row>
    <row r="146" spans="1:24" x14ac:dyDescent="0.3">
      <c r="A146" s="64"/>
      <c r="B146" s="72"/>
      <c r="D146" s="72"/>
      <c r="E146" s="64"/>
      <c r="F146" s="72"/>
      <c r="G146" s="72"/>
      <c r="H146" s="72"/>
      <c r="I146" s="64"/>
    </row>
    <row r="147" spans="1:24" x14ac:dyDescent="0.3">
      <c r="A147" s="64"/>
      <c r="B147" s="72"/>
      <c r="C147" s="64"/>
      <c r="D147" s="72"/>
      <c r="E147" s="64"/>
      <c r="F147" s="72"/>
      <c r="G147" s="72"/>
      <c r="H147" s="72"/>
      <c r="I147" s="64"/>
    </row>
    <row r="148" spans="1:24" x14ac:dyDescent="0.3">
      <c r="A148" s="64"/>
      <c r="B148" s="72"/>
      <c r="C148" s="64"/>
      <c r="D148" s="72"/>
      <c r="E148" s="64"/>
      <c r="F148" s="72"/>
      <c r="G148" s="72"/>
      <c r="H148" s="72"/>
      <c r="I148" s="64"/>
    </row>
    <row r="149" spans="1:24" x14ac:dyDescent="0.3">
      <c r="A149" s="64"/>
      <c r="B149" s="72"/>
      <c r="C149" s="64"/>
      <c r="D149" s="72"/>
      <c r="E149" s="64"/>
      <c r="F149" s="72"/>
      <c r="G149" s="72"/>
      <c r="H149" s="72"/>
      <c r="I149" s="64"/>
    </row>
    <row r="150" spans="1:24" x14ac:dyDescent="0.3">
      <c r="A150" s="64"/>
      <c r="B150" s="72"/>
      <c r="C150" s="64"/>
      <c r="D150" s="72"/>
      <c r="E150" s="64"/>
      <c r="F150" s="72"/>
      <c r="G150" s="72"/>
      <c r="H150" s="72"/>
      <c r="I150" s="64"/>
    </row>
  </sheetData>
  <mergeCells count="17">
    <mergeCell ref="B5:H6"/>
    <mergeCell ref="A5:A11"/>
    <mergeCell ref="B7:B11"/>
    <mergeCell ref="C7:C11"/>
    <mergeCell ref="D7:D11"/>
    <mergeCell ref="E7:E11"/>
    <mergeCell ref="F7:F11"/>
    <mergeCell ref="G7:G11"/>
    <mergeCell ref="H7:H11"/>
    <mergeCell ref="O5:O11"/>
    <mergeCell ref="I5:N6"/>
    <mergeCell ref="I7:I11"/>
    <mergeCell ref="J7:J11"/>
    <mergeCell ref="K7:K11"/>
    <mergeCell ref="L7:L11"/>
    <mergeCell ref="M7:M11"/>
    <mergeCell ref="N7:N11"/>
  </mergeCells>
  <phoneticPr fontId="1" type="noConversion"/>
  <pageMargins left="0.12" right="0.12" top="0.22" bottom="0.12" header="0.17" footer="0.12"/>
  <pageSetup paperSize="9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2019-04-26T03:36:51Z</cp:lastPrinted>
  <dcterms:created xsi:type="dcterms:W3CDTF">1997-06-13T10:07:54Z</dcterms:created>
  <dcterms:modified xsi:type="dcterms:W3CDTF">2020-06-17T04:45:03Z</dcterms:modified>
</cp:coreProperties>
</file>