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0280" windowHeight="77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M51" i="1"/>
  <c r="L51"/>
  <c r="K51"/>
  <c r="J51"/>
  <c r="I51"/>
  <c r="H51"/>
  <c r="G51"/>
  <c r="F51"/>
  <c r="E51"/>
  <c r="B51"/>
  <c r="P50"/>
  <c r="M50"/>
  <c r="L50"/>
  <c r="K50"/>
  <c r="J50"/>
  <c r="I50"/>
  <c r="H50"/>
  <c r="G50"/>
  <c r="F50"/>
  <c r="E50"/>
  <c r="P49"/>
  <c r="O49"/>
  <c r="M49"/>
  <c r="L49"/>
  <c r="K49"/>
  <c r="J49"/>
  <c r="I49"/>
  <c r="H49"/>
  <c r="G49"/>
  <c r="F49"/>
  <c r="E49"/>
  <c r="P48"/>
  <c r="O48"/>
  <c r="M48"/>
  <c r="L48"/>
  <c r="K48"/>
  <c r="J48"/>
  <c r="I48"/>
  <c r="H48"/>
  <c r="G48"/>
  <c r="F48"/>
  <c r="E48"/>
  <c r="P47"/>
  <c r="O47"/>
  <c r="M47"/>
  <c r="L47"/>
  <c r="K47"/>
  <c r="J47"/>
  <c r="I47"/>
  <c r="H47"/>
  <c r="G47"/>
  <c r="F47"/>
  <c r="E47"/>
  <c r="P46"/>
  <c r="O46"/>
  <c r="M46"/>
  <c r="L46"/>
  <c r="K46"/>
  <c r="J46"/>
  <c r="I46"/>
  <c r="H46"/>
  <c r="G46"/>
  <c r="F46"/>
  <c r="E46"/>
  <c r="P45"/>
  <c r="O45"/>
  <c r="M45"/>
  <c r="L45"/>
  <c r="K45"/>
  <c r="J45"/>
  <c r="I45"/>
  <c r="H45"/>
  <c r="G45"/>
  <c r="F45"/>
  <c r="E45"/>
  <c r="P44"/>
  <c r="O44"/>
  <c r="M44"/>
  <c r="L44"/>
  <c r="K44"/>
  <c r="J44"/>
  <c r="I44"/>
  <c r="H44"/>
  <c r="G44"/>
  <c r="F44"/>
  <c r="E44"/>
  <c r="P43"/>
  <c r="O43"/>
  <c r="M43"/>
  <c r="L43"/>
  <c r="K43"/>
  <c r="J43"/>
  <c r="I43"/>
  <c r="H43"/>
  <c r="H29" s="1"/>
  <c r="G43"/>
  <c r="F43"/>
  <c r="E43"/>
  <c r="P42"/>
  <c r="O42"/>
  <c r="M42"/>
  <c r="L42"/>
  <c r="K42"/>
  <c r="I42"/>
  <c r="H42"/>
  <c r="F42"/>
  <c r="E42"/>
  <c r="M41"/>
  <c r="L41"/>
  <c r="K41"/>
  <c r="J41"/>
  <c r="G41"/>
  <c r="M40"/>
  <c r="L40"/>
  <c r="K40"/>
  <c r="J40"/>
  <c r="I40"/>
  <c r="H40"/>
  <c r="G40"/>
  <c r="F40"/>
  <c r="E40"/>
  <c r="M39"/>
  <c r="L39"/>
  <c r="K39"/>
  <c r="J39"/>
  <c r="I39"/>
  <c r="H39"/>
  <c r="G39"/>
  <c r="F39"/>
  <c r="E39"/>
  <c r="M38"/>
  <c r="L38"/>
  <c r="K38"/>
  <c r="J38"/>
  <c r="I38"/>
  <c r="H38"/>
  <c r="G38"/>
  <c r="F38"/>
  <c r="E38"/>
  <c r="M37"/>
  <c r="L37"/>
  <c r="K37"/>
  <c r="J37"/>
  <c r="I37"/>
  <c r="H37"/>
  <c r="G37"/>
  <c r="F37"/>
  <c r="E37"/>
  <c r="M36"/>
  <c r="L36"/>
  <c r="K36"/>
  <c r="J36"/>
  <c r="I36"/>
  <c r="H36"/>
  <c r="G36"/>
  <c r="F36"/>
  <c r="E36"/>
  <c r="M35"/>
  <c r="L35"/>
  <c r="K35"/>
  <c r="J35"/>
  <c r="I35"/>
  <c r="H35"/>
  <c r="G35"/>
  <c r="F35"/>
  <c r="E35"/>
  <c r="M34"/>
  <c r="L34"/>
  <c r="K34"/>
  <c r="J34"/>
  <c r="I34"/>
  <c r="G34"/>
  <c r="F34"/>
  <c r="E34"/>
  <c r="P33"/>
  <c r="M33"/>
  <c r="L33"/>
  <c r="K33"/>
  <c r="J33"/>
  <c r="I33"/>
  <c r="H33"/>
  <c r="G33"/>
  <c r="F33"/>
  <c r="E33"/>
  <c r="P32"/>
  <c r="M32"/>
  <c r="L32"/>
  <c r="K32"/>
  <c r="J32"/>
  <c r="I32"/>
  <c r="H32"/>
  <c r="G32"/>
  <c r="F32"/>
  <c r="E32"/>
  <c r="P31"/>
  <c r="M31"/>
  <c r="L31"/>
  <c r="K31"/>
  <c r="J31"/>
  <c r="I31"/>
  <c r="H31"/>
  <c r="G31"/>
  <c r="F31"/>
  <c r="E31"/>
  <c r="P30"/>
  <c r="M30"/>
  <c r="L30"/>
  <c r="K30"/>
  <c r="J30"/>
  <c r="I30"/>
  <c r="H30"/>
  <c r="G30"/>
  <c r="F30"/>
  <c r="E30"/>
  <c r="E29" s="1"/>
  <c r="K29"/>
  <c r="P27"/>
  <c r="P51" s="1"/>
  <c r="O27"/>
  <c r="O51" s="1"/>
  <c r="N27"/>
  <c r="N51" s="1"/>
  <c r="B27"/>
  <c r="P26"/>
  <c r="O26"/>
  <c r="O50" s="1"/>
  <c r="N26"/>
  <c r="N50" s="1"/>
  <c r="B26"/>
  <c r="B50" s="1"/>
  <c r="B29" s="1"/>
  <c r="P25"/>
  <c r="O25"/>
  <c r="N25"/>
  <c r="N49" s="1"/>
  <c r="B25"/>
  <c r="P24"/>
  <c r="O24"/>
  <c r="N24"/>
  <c r="N48" s="1"/>
  <c r="B24"/>
  <c r="P23"/>
  <c r="O23"/>
  <c r="N23"/>
  <c r="N47" s="1"/>
  <c r="B23"/>
  <c r="P22"/>
  <c r="O22"/>
  <c r="N22"/>
  <c r="N46" s="1"/>
  <c r="B22"/>
  <c r="P21"/>
  <c r="O21"/>
  <c r="N21"/>
  <c r="N45" s="1"/>
  <c r="B21"/>
  <c r="P20"/>
  <c r="O20"/>
  <c r="N20"/>
  <c r="N44" s="1"/>
  <c r="B20"/>
  <c r="P19"/>
  <c r="O19"/>
  <c r="N19"/>
  <c r="N43" s="1"/>
  <c r="B19"/>
  <c r="P18"/>
  <c r="O18"/>
  <c r="N18"/>
  <c r="N42" s="1"/>
  <c r="B18"/>
  <c r="P17"/>
  <c r="P41" s="1"/>
  <c r="O17"/>
  <c r="O41" s="1"/>
  <c r="N17"/>
  <c r="N41" s="1"/>
  <c r="B17"/>
  <c r="P16"/>
  <c r="P40" s="1"/>
  <c r="O16"/>
  <c r="O40" s="1"/>
  <c r="N16"/>
  <c r="N40" s="1"/>
  <c r="B16"/>
  <c r="P15"/>
  <c r="P39" s="1"/>
  <c r="O15"/>
  <c r="O39" s="1"/>
  <c r="N15"/>
  <c r="N39" s="1"/>
  <c r="B15"/>
  <c r="P14"/>
  <c r="P38" s="1"/>
  <c r="O14"/>
  <c r="O38" s="1"/>
  <c r="N14"/>
  <c r="N38" s="1"/>
  <c r="B14"/>
  <c r="P13"/>
  <c r="P37" s="1"/>
  <c r="O13"/>
  <c r="O37" s="1"/>
  <c r="N13"/>
  <c r="N37" s="1"/>
  <c r="B13"/>
  <c r="P12"/>
  <c r="P36" s="1"/>
  <c r="O12"/>
  <c r="O36" s="1"/>
  <c r="N12"/>
  <c r="N36" s="1"/>
  <c r="B12"/>
  <c r="P11"/>
  <c r="P35" s="1"/>
  <c r="O11"/>
  <c r="O35" s="1"/>
  <c r="N11"/>
  <c r="N35" s="1"/>
  <c r="B11"/>
  <c r="P10"/>
  <c r="P34" s="1"/>
  <c r="P29" s="1"/>
  <c r="O10"/>
  <c r="O34" s="1"/>
  <c r="N10"/>
  <c r="N34" s="1"/>
  <c r="B10"/>
  <c r="P9"/>
  <c r="O9"/>
  <c r="O33" s="1"/>
  <c r="N9"/>
  <c r="N33" s="1"/>
  <c r="B9"/>
  <c r="P8"/>
  <c r="O8"/>
  <c r="O32" s="1"/>
  <c r="N8"/>
  <c r="N32" s="1"/>
  <c r="B8"/>
  <c r="P7"/>
  <c r="O7"/>
  <c r="O31" s="1"/>
  <c r="N7"/>
  <c r="N31" s="1"/>
  <c r="B7"/>
  <c r="P6"/>
  <c r="O6"/>
  <c r="O30" s="1"/>
  <c r="O29" s="1"/>
  <c r="N6"/>
  <c r="N30" s="1"/>
  <c r="N29" s="1"/>
  <c r="B6"/>
  <c r="P5"/>
  <c r="O5"/>
  <c r="N5"/>
  <c r="D5"/>
  <c r="D51" s="1"/>
  <c r="C5"/>
  <c r="C51" s="1"/>
  <c r="D50" l="1"/>
  <c r="D29" s="1"/>
  <c r="C50"/>
  <c r="C29" s="1"/>
</calcChain>
</file>

<file path=xl/sharedStrings.xml><?xml version="1.0" encoding="utf-8"?>
<sst xmlns="http://schemas.openxmlformats.org/spreadsheetml/2006/main" count="83" uniqueCount="35">
  <si>
    <t xml:space="preserve"> ตารางที่ 5 ประชากรอายุ 15 ปีขึ้นไปที่มีงานทำ จำแนกตามอุตสาหกรรมและเพศ 2562</t>
  </si>
  <si>
    <t>อุตสาหกรรม</t>
  </si>
  <si>
    <t>รวม</t>
  </si>
  <si>
    <t xml:space="preserve"> ชาย </t>
  </si>
  <si>
    <t xml:space="preserve"> หญิง </t>
  </si>
  <si>
    <t>จำนวน</t>
  </si>
  <si>
    <t>ยอดรวม</t>
  </si>
  <si>
    <t xml:space="preserve">1. เกษตรกรรม การล่าสัตว์และการป่าไม้ 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</si>
  <si>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</si>
  <si>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</si>
  <si>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</si>
  <si>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การจัดหาน้ำบำบัดน้ำเสีย</t>
  </si>
  <si>
    <t>6. การก่อสร้าง</t>
  </si>
  <si>
    <t xml:space="preserve">7. การขายส่ง การขายปลีก </t>
  </si>
  <si>
    <t xml:space="preserve">8. การขนส่ง สถานที่เก็บสินค้า </t>
  </si>
  <si>
    <t>9. กิจกรรมการโรงแรม 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</si>
  <si>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</si>
  <si>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</si>
  <si>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</si>
  <si>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</si>
  <si>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</si>
  <si>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</si>
  <si>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</si>
  <si>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</si>
  <si>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ศิลปะความบันเทิงนันทนาการ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</si>
  <si>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</si>
  <si>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</si>
  <si>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</si>
  <si>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</si>
  <si>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</si>
  <si>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 xml:space="preserve">--  </t>
  </si>
  <si>
    <t>--</t>
  </si>
  <si>
    <t>-</t>
  </si>
  <si>
    <t xml:space="preserve">                --</t>
  </si>
  <si>
    <t xml:space="preserve"> -- มีข้อมูลเพียงเล็กน้อย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</si>
</sst>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9">
    <font>
      <sz val="16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color rgb="FF000000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43" fontId="4" fillId="0" borderId="0" xfId="1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center"/>
    </xf>
    <xf numFmtId="0" fontId="3" fillId="0" borderId="0" xfId="0" applyFont="1" applyFill="1" applyAlignment="1">
      <alignment wrapText="1"/>
    </xf>
    <xf numFmtId="43" fontId="2" fillId="0" borderId="0" xfId="1" applyFont="1" applyBorder="1" applyAlignment="1">
      <alignment horizontal="center" vertical="center"/>
    </xf>
    <xf numFmtId="43" fontId="5" fillId="0" borderId="0" xfId="1" applyFont="1" applyBorder="1" applyAlignment="1">
      <alignment horizontal="center" vertical="center"/>
    </xf>
    <xf numFmtId="43" fontId="5" fillId="0" borderId="0" xfId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87" fontId="2" fillId="0" borderId="0" xfId="1" applyNumberFormat="1" applyFont="1" applyAlignment="1">
      <alignment horizontal="right" vertical="center"/>
    </xf>
    <xf numFmtId="187" fontId="5" fillId="0" borderId="0" xfId="1" applyNumberFormat="1" applyFont="1" applyAlignment="1">
      <alignment horizontal="right" vertical="center"/>
    </xf>
    <xf numFmtId="187" fontId="5" fillId="0" borderId="0" xfId="1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187" fontId="4" fillId="0" borderId="0" xfId="1" applyNumberFormat="1" applyFont="1" applyAlignment="1">
      <alignment horizontal="right" vertical="center"/>
    </xf>
    <xf numFmtId="187" fontId="3" fillId="0" borderId="0" xfId="1" applyNumberFormat="1" applyFont="1" applyAlignment="1">
      <alignment horizontal="right" vertical="center"/>
    </xf>
    <xf numFmtId="187" fontId="3" fillId="0" borderId="0" xfId="1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2" fillId="0" borderId="0" xfId="1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3" fillId="0" borderId="0" xfId="0" applyFont="1" applyAlignment="1">
      <alignment vertical="center"/>
    </xf>
    <xf numFmtId="188" fontId="2" fillId="0" borderId="0" xfId="1" applyNumberFormat="1" applyFont="1" applyAlignment="1">
      <alignment horizontal="right" vertical="center"/>
    </xf>
    <xf numFmtId="188" fontId="5" fillId="0" borderId="0" xfId="1" applyNumberFormat="1" applyFont="1" applyAlignment="1">
      <alignment vertical="center"/>
    </xf>
    <xf numFmtId="188" fontId="3" fillId="0" borderId="0" xfId="1" applyNumberFormat="1" applyFont="1" applyAlignment="1">
      <alignment vertical="center"/>
    </xf>
    <xf numFmtId="0" fontId="3" fillId="0" borderId="0" xfId="0" quotePrefix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88" fontId="3" fillId="0" borderId="0" xfId="1" quotePrefix="1" applyNumberFormat="1" applyFont="1" applyAlignment="1">
      <alignment vertical="center"/>
    </xf>
    <xf numFmtId="188" fontId="3" fillId="0" borderId="0" xfId="1" quotePrefix="1" applyNumberFormat="1" applyFont="1" applyAlignment="1">
      <alignment horizontal="right" vertical="center"/>
    </xf>
    <xf numFmtId="188" fontId="6" fillId="0" borderId="0" xfId="1" applyNumberFormat="1" applyFont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43" fontId="2" fillId="0" borderId="2" xfId="1" applyFont="1" applyBorder="1" applyAlignment="1">
      <alignment horizontal="right" vertical="center"/>
    </xf>
    <xf numFmtId="43" fontId="4" fillId="0" borderId="2" xfId="1" applyFont="1" applyBorder="1" applyAlignment="1">
      <alignment horizontal="right" vertical="center"/>
    </xf>
    <xf numFmtId="0" fontId="3" fillId="0" borderId="2" xfId="0" applyFont="1" applyBorder="1" applyAlignment="1">
      <alignment wrapText="1"/>
    </xf>
    <xf numFmtId="0" fontId="7" fillId="0" borderId="0" xfId="0" applyFont="1" applyAlignment="1">
      <alignment horizontal="left" vertical="center" wrapText="1"/>
    </xf>
    <xf numFmtId="43" fontId="7" fillId="0" borderId="0" xfId="1" applyFont="1" applyAlignment="1">
      <alignment vertical="center"/>
    </xf>
    <xf numFmtId="0" fontId="8" fillId="0" borderId="0" xfId="0" applyFont="1" applyAlignment="1">
      <alignment wrapText="1"/>
    </xf>
    <xf numFmtId="43" fontId="3" fillId="0" borderId="0" xfId="1" applyFont="1" applyAlignme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53"/>
  <sheetViews>
    <sheetView tabSelected="1" workbookViewId="0">
      <selection activeCell="Q9" sqref="Q9"/>
    </sheetView>
  </sheetViews>
  <sheetFormatPr defaultRowHeight="21"/>
  <cols>
    <col min="1" max="1" width="39.44140625" style="2" customWidth="1"/>
    <col min="2" max="4" width="12.21875" style="40" hidden="1" customWidth="1"/>
    <col min="5" max="13" width="12.21875" style="2" hidden="1" customWidth="1"/>
    <col min="14" max="16" width="12.21875" style="2" customWidth="1"/>
    <col min="17" max="249" width="39.44140625" style="2" customWidth="1"/>
    <col min="250" max="16384" width="8.88671875" style="2"/>
  </cols>
  <sheetData>
    <row r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1.75" thickBot="1">
      <c r="A2" s="3"/>
      <c r="B2" s="4"/>
      <c r="C2" s="4"/>
      <c r="D2" s="4"/>
    </row>
    <row r="3" spans="1:16" s="9" customFormat="1" ht="21.75" thickBot="1">
      <c r="A3" s="5" t="s">
        <v>1</v>
      </c>
      <c r="B3" s="6" t="s">
        <v>2</v>
      </c>
      <c r="C3" s="6" t="s">
        <v>3</v>
      </c>
      <c r="D3" s="6" t="s">
        <v>4</v>
      </c>
      <c r="E3" s="7" t="s">
        <v>2</v>
      </c>
      <c r="F3" s="7" t="s">
        <v>3</v>
      </c>
      <c r="G3" s="7" t="s">
        <v>4</v>
      </c>
      <c r="H3" s="8" t="s">
        <v>2</v>
      </c>
      <c r="I3" s="8" t="s">
        <v>3</v>
      </c>
      <c r="J3" s="8" t="s">
        <v>4</v>
      </c>
      <c r="K3" s="8" t="s">
        <v>2</v>
      </c>
      <c r="L3" s="8" t="s">
        <v>3</v>
      </c>
      <c r="M3" s="8" t="s">
        <v>4</v>
      </c>
      <c r="N3" s="8" t="s">
        <v>2</v>
      </c>
      <c r="O3" s="8" t="s">
        <v>3</v>
      </c>
      <c r="P3" s="8" t="s">
        <v>4</v>
      </c>
    </row>
    <row r="4" spans="1:16">
      <c r="A4" s="3"/>
      <c r="B4" s="10" t="s">
        <v>5</v>
      </c>
      <c r="C4" s="10"/>
      <c r="D4" s="10"/>
      <c r="E4" s="11" t="s">
        <v>5</v>
      </c>
      <c r="F4" s="11"/>
      <c r="G4" s="11"/>
      <c r="H4" s="12" t="s">
        <v>5</v>
      </c>
      <c r="I4" s="12"/>
      <c r="J4" s="12"/>
      <c r="K4" s="12" t="s">
        <v>5</v>
      </c>
      <c r="L4" s="12"/>
      <c r="M4" s="12"/>
    </row>
    <row r="5" spans="1:16">
      <c r="A5" s="13" t="s">
        <v>6</v>
      </c>
      <c r="B5" s="14">
        <v>270521</v>
      </c>
      <c r="C5" s="14">
        <f>SUM(C6:C27)</f>
        <v>149094</v>
      </c>
      <c r="D5" s="14">
        <f>SUM(D6:D27)</f>
        <v>121427</v>
      </c>
      <c r="E5" s="15">
        <v>272657</v>
      </c>
      <c r="F5" s="15">
        <v>149921</v>
      </c>
      <c r="G5" s="15">
        <v>122736</v>
      </c>
      <c r="H5" s="15">
        <v>273489</v>
      </c>
      <c r="I5" s="15">
        <v>153730</v>
      </c>
      <c r="J5" s="15">
        <v>119759</v>
      </c>
      <c r="K5" s="15">
        <v>268500.37</v>
      </c>
      <c r="L5" s="15">
        <v>153528.87</v>
      </c>
      <c r="M5" s="15">
        <v>114971</v>
      </c>
      <c r="N5" s="16">
        <f>SUM(O5:P5)</f>
        <v>271284.75</v>
      </c>
      <c r="O5" s="16">
        <f>SUM(O6:O27)</f>
        <v>151564.5</v>
      </c>
      <c r="P5" s="16">
        <f>SUM(P6:P27)</f>
        <v>119720.25</v>
      </c>
    </row>
    <row r="6" spans="1:16">
      <c r="A6" s="17" t="s">
        <v>7</v>
      </c>
      <c r="B6" s="18">
        <f>SUM(C6:D6)</f>
        <v>121550</v>
      </c>
      <c r="C6" s="18">
        <v>68599</v>
      </c>
      <c r="D6" s="18">
        <v>52951</v>
      </c>
      <c r="E6" s="19">
        <v>151299</v>
      </c>
      <c r="F6" s="19">
        <v>82512</v>
      </c>
      <c r="G6" s="19">
        <v>68787</v>
      </c>
      <c r="H6" s="19">
        <v>155896</v>
      </c>
      <c r="I6" s="19">
        <v>91151</v>
      </c>
      <c r="J6" s="19">
        <v>64745</v>
      </c>
      <c r="K6" s="19">
        <v>139067</v>
      </c>
      <c r="L6" s="19">
        <v>82904</v>
      </c>
      <c r="M6" s="19">
        <v>56163</v>
      </c>
      <c r="N6" s="20">
        <f>SUM(O6:P6)</f>
        <v>141951</v>
      </c>
      <c r="O6" s="20">
        <f>SUM(C6+F6+I6+L6)/4-1</f>
        <v>81290.5</v>
      </c>
      <c r="P6" s="20">
        <f>SUM(D6+G6+J6+M6)/4-1</f>
        <v>60660.5</v>
      </c>
    </row>
    <row r="7" spans="1:16">
      <c r="A7" s="17" t="s">
        <v>8</v>
      </c>
      <c r="B7" s="18">
        <f t="shared" ref="B7:B27" si="0">SUM(C7:D7)</f>
        <v>104</v>
      </c>
      <c r="C7" s="18">
        <v>104</v>
      </c>
      <c r="D7" s="18">
        <v>0</v>
      </c>
      <c r="E7" s="19">
        <v>450</v>
      </c>
      <c r="F7" s="19">
        <v>151</v>
      </c>
      <c r="G7" s="19">
        <v>299</v>
      </c>
      <c r="H7" s="19">
        <v>307</v>
      </c>
      <c r="I7" s="19">
        <v>69</v>
      </c>
      <c r="J7" s="19">
        <v>238</v>
      </c>
      <c r="K7" s="19">
        <v>1002</v>
      </c>
      <c r="L7" s="19">
        <v>576</v>
      </c>
      <c r="M7" s="19">
        <v>426</v>
      </c>
      <c r="N7" s="20">
        <f t="shared" ref="N7:N27" si="1">SUM(O7:P7)</f>
        <v>465.75</v>
      </c>
      <c r="O7" s="20">
        <f t="shared" ref="O7:P27" si="2">SUM(C7+F7+I7+L7)/4</f>
        <v>225</v>
      </c>
      <c r="P7" s="20">
        <f t="shared" si="2"/>
        <v>240.75</v>
      </c>
    </row>
    <row r="8" spans="1:16">
      <c r="A8" s="17" t="s">
        <v>9</v>
      </c>
      <c r="B8" s="18">
        <f t="shared" si="0"/>
        <v>25146</v>
      </c>
      <c r="C8" s="18">
        <v>9488</v>
      </c>
      <c r="D8" s="18">
        <v>15658</v>
      </c>
      <c r="E8" s="19">
        <v>18449</v>
      </c>
      <c r="F8" s="19">
        <v>8436</v>
      </c>
      <c r="G8" s="19">
        <v>10013</v>
      </c>
      <c r="H8" s="19">
        <v>18280</v>
      </c>
      <c r="I8" s="19">
        <v>10207</v>
      </c>
      <c r="J8" s="19">
        <v>8073</v>
      </c>
      <c r="K8" s="19">
        <v>20548</v>
      </c>
      <c r="L8" s="19">
        <v>10935</v>
      </c>
      <c r="M8" s="19">
        <v>9613</v>
      </c>
      <c r="N8" s="20">
        <f t="shared" si="1"/>
        <v>20604.75</v>
      </c>
      <c r="O8" s="20">
        <f t="shared" si="2"/>
        <v>9766.5</v>
      </c>
      <c r="P8" s="20">
        <f>SUM(D8+G8+J8+M8)/4-1</f>
        <v>10838.25</v>
      </c>
    </row>
    <row r="9" spans="1:16">
      <c r="A9" s="17" t="s">
        <v>10</v>
      </c>
      <c r="B9" s="18">
        <f t="shared" si="0"/>
        <v>760</v>
      </c>
      <c r="C9" s="18">
        <v>223</v>
      </c>
      <c r="D9" s="18">
        <v>537</v>
      </c>
      <c r="E9" s="19">
        <v>607</v>
      </c>
      <c r="F9" s="19">
        <v>134</v>
      </c>
      <c r="G9" s="19">
        <v>473</v>
      </c>
      <c r="H9" s="19">
        <v>988</v>
      </c>
      <c r="I9" s="19">
        <v>988</v>
      </c>
      <c r="J9" s="19">
        <v>0</v>
      </c>
      <c r="K9" s="19">
        <v>270</v>
      </c>
      <c r="L9" s="19">
        <v>193</v>
      </c>
      <c r="M9" s="19">
        <v>77</v>
      </c>
      <c r="N9" s="20">
        <f t="shared" si="1"/>
        <v>656.25</v>
      </c>
      <c r="O9" s="20">
        <f t="shared" si="2"/>
        <v>384.5</v>
      </c>
      <c r="P9" s="20">
        <f t="shared" si="2"/>
        <v>271.75</v>
      </c>
    </row>
    <row r="10" spans="1:16">
      <c r="A10" s="17" t="s">
        <v>11</v>
      </c>
      <c r="B10" s="18">
        <f t="shared" si="0"/>
        <v>803</v>
      </c>
      <c r="C10" s="18">
        <v>441</v>
      </c>
      <c r="D10" s="18">
        <v>362</v>
      </c>
      <c r="E10" s="19">
        <v>317</v>
      </c>
      <c r="F10" s="19">
        <v>317</v>
      </c>
      <c r="G10" s="19">
        <v>0</v>
      </c>
      <c r="H10" s="19">
        <v>88</v>
      </c>
      <c r="I10" s="19">
        <v>88</v>
      </c>
      <c r="J10" s="19">
        <v>0</v>
      </c>
      <c r="K10" s="19">
        <v>169</v>
      </c>
      <c r="L10" s="19">
        <v>91</v>
      </c>
      <c r="M10" s="19">
        <v>78</v>
      </c>
      <c r="N10" s="20">
        <f t="shared" si="1"/>
        <v>344.25</v>
      </c>
      <c r="O10" s="20">
        <f t="shared" si="2"/>
        <v>234.25</v>
      </c>
      <c r="P10" s="20">
        <f t="shared" si="2"/>
        <v>110</v>
      </c>
    </row>
    <row r="11" spans="1:16">
      <c r="A11" s="17" t="s">
        <v>12</v>
      </c>
      <c r="B11" s="18">
        <f t="shared" si="0"/>
        <v>18253</v>
      </c>
      <c r="C11" s="18">
        <v>17417</v>
      </c>
      <c r="D11" s="18">
        <v>836</v>
      </c>
      <c r="E11" s="19">
        <v>13773</v>
      </c>
      <c r="F11" s="19">
        <v>13115</v>
      </c>
      <c r="G11" s="19">
        <v>658</v>
      </c>
      <c r="H11" s="19">
        <v>9920</v>
      </c>
      <c r="I11" s="19">
        <v>8963</v>
      </c>
      <c r="J11" s="19">
        <v>957</v>
      </c>
      <c r="K11" s="19">
        <v>13685</v>
      </c>
      <c r="L11" s="19">
        <v>13472</v>
      </c>
      <c r="M11" s="19">
        <v>213</v>
      </c>
      <c r="N11" s="20">
        <f t="shared" si="1"/>
        <v>13906.75</v>
      </c>
      <c r="O11" s="20">
        <f>SUM(C11+F11+I11+L11)/4-1</f>
        <v>13240.75</v>
      </c>
      <c r="P11" s="20">
        <f t="shared" si="2"/>
        <v>666</v>
      </c>
    </row>
    <row r="12" spans="1:16">
      <c r="A12" s="17" t="s">
        <v>13</v>
      </c>
      <c r="B12" s="18">
        <f t="shared" si="0"/>
        <v>42418</v>
      </c>
      <c r="C12" s="18">
        <v>23566</v>
      </c>
      <c r="D12" s="18">
        <v>18852</v>
      </c>
      <c r="E12" s="19">
        <v>33989</v>
      </c>
      <c r="F12" s="19">
        <v>19639</v>
      </c>
      <c r="G12" s="19">
        <v>14350</v>
      </c>
      <c r="H12" s="19">
        <v>33918</v>
      </c>
      <c r="I12" s="19">
        <v>15672</v>
      </c>
      <c r="J12" s="19">
        <v>18246</v>
      </c>
      <c r="K12" s="19">
        <v>41669</v>
      </c>
      <c r="L12" s="19">
        <v>20240</v>
      </c>
      <c r="M12" s="19">
        <v>21429</v>
      </c>
      <c r="N12" s="20">
        <f t="shared" si="1"/>
        <v>37996.5</v>
      </c>
      <c r="O12" s="20">
        <f>SUM(C12+F12+I12+L12)/4-1</f>
        <v>19778.25</v>
      </c>
      <c r="P12" s="20">
        <f>SUM(D12+G12+J12+M12)/4-1</f>
        <v>18218.25</v>
      </c>
    </row>
    <row r="13" spans="1:16">
      <c r="A13" s="17" t="s">
        <v>14</v>
      </c>
      <c r="B13" s="18">
        <f t="shared" si="0"/>
        <v>2580</v>
      </c>
      <c r="C13" s="18">
        <v>2068</v>
      </c>
      <c r="D13" s="18">
        <v>512</v>
      </c>
      <c r="E13" s="19">
        <v>3243</v>
      </c>
      <c r="F13" s="19">
        <v>2414</v>
      </c>
      <c r="G13" s="19">
        <v>829</v>
      </c>
      <c r="H13" s="19">
        <v>1786</v>
      </c>
      <c r="I13" s="19">
        <v>1329</v>
      </c>
      <c r="J13" s="19">
        <v>457</v>
      </c>
      <c r="K13" s="19">
        <v>2009</v>
      </c>
      <c r="L13" s="19">
        <v>1345</v>
      </c>
      <c r="M13" s="19">
        <v>664</v>
      </c>
      <c r="N13" s="20">
        <f t="shared" si="1"/>
        <v>2404.5</v>
      </c>
      <c r="O13" s="20">
        <f t="shared" si="2"/>
        <v>1789</v>
      </c>
      <c r="P13" s="20">
        <f t="shared" si="2"/>
        <v>615.5</v>
      </c>
    </row>
    <row r="14" spans="1:16">
      <c r="A14" s="17" t="s">
        <v>15</v>
      </c>
      <c r="B14" s="18">
        <f t="shared" si="0"/>
        <v>17489</v>
      </c>
      <c r="C14" s="18">
        <v>7720</v>
      </c>
      <c r="D14" s="18">
        <v>9769</v>
      </c>
      <c r="E14" s="19">
        <v>14941</v>
      </c>
      <c r="F14" s="19">
        <v>6991</v>
      </c>
      <c r="G14" s="19">
        <v>7950</v>
      </c>
      <c r="H14" s="19">
        <v>13087</v>
      </c>
      <c r="I14" s="19">
        <v>4501</v>
      </c>
      <c r="J14" s="19">
        <v>8586</v>
      </c>
      <c r="K14" s="19">
        <v>10610</v>
      </c>
      <c r="L14" s="19">
        <v>3838</v>
      </c>
      <c r="M14" s="19">
        <v>6772</v>
      </c>
      <c r="N14" s="20">
        <f t="shared" si="1"/>
        <v>14031.75</v>
      </c>
      <c r="O14" s="20">
        <f t="shared" si="2"/>
        <v>5762.5</v>
      </c>
      <c r="P14" s="20">
        <f t="shared" si="2"/>
        <v>8269.25</v>
      </c>
    </row>
    <row r="15" spans="1:16">
      <c r="A15" s="17" t="s">
        <v>16</v>
      </c>
      <c r="B15" s="18">
        <f t="shared" si="0"/>
        <v>293</v>
      </c>
      <c r="C15" s="18">
        <v>102</v>
      </c>
      <c r="D15" s="18">
        <v>191</v>
      </c>
      <c r="E15" s="19">
        <v>0</v>
      </c>
      <c r="F15" s="19">
        <v>0</v>
      </c>
      <c r="G15" s="19">
        <v>0</v>
      </c>
      <c r="H15" s="19">
        <v>63</v>
      </c>
      <c r="I15" s="19">
        <v>63</v>
      </c>
      <c r="J15" s="19">
        <v>0</v>
      </c>
      <c r="K15" s="19">
        <v>304</v>
      </c>
      <c r="L15" s="19">
        <v>165</v>
      </c>
      <c r="M15" s="19">
        <v>139</v>
      </c>
      <c r="N15" s="20">
        <f t="shared" si="1"/>
        <v>165</v>
      </c>
      <c r="O15" s="20">
        <f t="shared" si="2"/>
        <v>82.5</v>
      </c>
      <c r="P15" s="20">
        <f t="shared" si="2"/>
        <v>82.5</v>
      </c>
    </row>
    <row r="16" spans="1:16">
      <c r="A16" s="17" t="s">
        <v>17</v>
      </c>
      <c r="B16" s="18">
        <f t="shared" si="0"/>
        <v>1838</v>
      </c>
      <c r="C16" s="18">
        <v>1003</v>
      </c>
      <c r="D16" s="18">
        <v>835</v>
      </c>
      <c r="E16" s="19">
        <v>1357</v>
      </c>
      <c r="F16" s="19">
        <v>710</v>
      </c>
      <c r="G16" s="19">
        <v>647</v>
      </c>
      <c r="H16" s="19">
        <v>2546</v>
      </c>
      <c r="I16" s="19">
        <v>777</v>
      </c>
      <c r="J16" s="19">
        <v>1769</v>
      </c>
      <c r="K16" s="19">
        <v>2639</v>
      </c>
      <c r="L16" s="19">
        <v>436</v>
      </c>
      <c r="M16" s="19">
        <v>2203</v>
      </c>
      <c r="N16" s="20">
        <f t="shared" si="1"/>
        <v>2095</v>
      </c>
      <c r="O16" s="20">
        <f t="shared" si="2"/>
        <v>731.5</v>
      </c>
      <c r="P16" s="20">
        <f t="shared" si="2"/>
        <v>1363.5</v>
      </c>
    </row>
    <row r="17" spans="1:16">
      <c r="A17" s="17" t="s">
        <v>18</v>
      </c>
      <c r="B17" s="18">
        <f t="shared" si="0"/>
        <v>264</v>
      </c>
      <c r="C17" s="18">
        <v>53</v>
      </c>
      <c r="D17" s="18">
        <v>211</v>
      </c>
      <c r="E17" s="19">
        <v>128</v>
      </c>
      <c r="F17" s="19">
        <v>49</v>
      </c>
      <c r="G17" s="19">
        <v>79</v>
      </c>
      <c r="H17" s="19">
        <v>74</v>
      </c>
      <c r="I17" s="19">
        <v>74</v>
      </c>
      <c r="J17" s="19">
        <v>0</v>
      </c>
      <c r="K17" s="19">
        <v>268</v>
      </c>
      <c r="L17" s="19">
        <v>139</v>
      </c>
      <c r="M17" s="19">
        <v>129</v>
      </c>
      <c r="N17" s="20">
        <f t="shared" si="1"/>
        <v>183.5</v>
      </c>
      <c r="O17" s="20">
        <f t="shared" si="2"/>
        <v>78.75</v>
      </c>
      <c r="P17" s="20">
        <f t="shared" si="2"/>
        <v>104.75</v>
      </c>
    </row>
    <row r="18" spans="1:16">
      <c r="A18" s="17" t="s">
        <v>19</v>
      </c>
      <c r="B18" s="18">
        <f t="shared" si="0"/>
        <v>474</v>
      </c>
      <c r="C18" s="18">
        <v>390</v>
      </c>
      <c r="D18" s="18">
        <v>84</v>
      </c>
      <c r="E18" s="19">
        <v>380</v>
      </c>
      <c r="F18" s="19">
        <v>320</v>
      </c>
      <c r="G18" s="19">
        <v>60</v>
      </c>
      <c r="H18" s="19">
        <v>623</v>
      </c>
      <c r="I18" s="19">
        <v>266</v>
      </c>
      <c r="J18" s="19">
        <v>357</v>
      </c>
      <c r="K18" s="19">
        <v>710</v>
      </c>
      <c r="L18" s="19">
        <v>467</v>
      </c>
      <c r="M18" s="19">
        <v>243</v>
      </c>
      <c r="N18" s="20">
        <f t="shared" si="1"/>
        <v>546.75</v>
      </c>
      <c r="O18" s="20">
        <f t="shared" si="2"/>
        <v>360.75</v>
      </c>
      <c r="P18" s="20">
        <f t="shared" si="2"/>
        <v>186</v>
      </c>
    </row>
    <row r="19" spans="1:16">
      <c r="A19" s="17" t="s">
        <v>20</v>
      </c>
      <c r="B19" s="18">
        <f t="shared" si="0"/>
        <v>1779</v>
      </c>
      <c r="C19" s="18">
        <v>1091</v>
      </c>
      <c r="D19" s="18">
        <v>688</v>
      </c>
      <c r="E19" s="19">
        <v>362</v>
      </c>
      <c r="F19" s="19">
        <v>217</v>
      </c>
      <c r="G19" s="19">
        <v>145</v>
      </c>
      <c r="H19" s="19">
        <v>1571</v>
      </c>
      <c r="I19" s="19">
        <v>656</v>
      </c>
      <c r="J19" s="19">
        <v>915</v>
      </c>
      <c r="K19" s="19">
        <v>1034</v>
      </c>
      <c r="L19" s="19">
        <v>906</v>
      </c>
      <c r="M19" s="19">
        <v>128</v>
      </c>
      <c r="N19" s="20">
        <f t="shared" si="1"/>
        <v>1186.5</v>
      </c>
      <c r="O19" s="20">
        <f t="shared" si="2"/>
        <v>717.5</v>
      </c>
      <c r="P19" s="20">
        <f t="shared" si="2"/>
        <v>469</v>
      </c>
    </row>
    <row r="20" spans="1:16">
      <c r="A20" s="17" t="s">
        <v>21</v>
      </c>
      <c r="B20" s="18">
        <f t="shared" si="0"/>
        <v>14765</v>
      </c>
      <c r="C20" s="18">
        <v>10855</v>
      </c>
      <c r="D20" s="18">
        <v>3910</v>
      </c>
      <c r="E20" s="19">
        <v>12898</v>
      </c>
      <c r="F20" s="19">
        <v>7851</v>
      </c>
      <c r="G20" s="19">
        <v>5047</v>
      </c>
      <c r="H20" s="19">
        <v>13319</v>
      </c>
      <c r="I20" s="19">
        <v>10330</v>
      </c>
      <c r="J20" s="19">
        <v>2989</v>
      </c>
      <c r="K20" s="19">
        <v>14577</v>
      </c>
      <c r="L20" s="19">
        <v>11551</v>
      </c>
      <c r="M20" s="19">
        <v>3026</v>
      </c>
      <c r="N20" s="20">
        <f t="shared" si="1"/>
        <v>13888.75</v>
      </c>
      <c r="O20" s="20">
        <f>SUM(C20+F20+I20+L20)/4-1</f>
        <v>10145.75</v>
      </c>
      <c r="P20" s="20">
        <f t="shared" si="2"/>
        <v>3743</v>
      </c>
    </row>
    <row r="21" spans="1:16">
      <c r="A21" s="17" t="s">
        <v>22</v>
      </c>
      <c r="B21" s="18">
        <f t="shared" si="0"/>
        <v>11222</v>
      </c>
      <c r="C21" s="18">
        <v>2219</v>
      </c>
      <c r="D21" s="18">
        <v>9003</v>
      </c>
      <c r="E21" s="19">
        <v>10827</v>
      </c>
      <c r="F21" s="19">
        <v>1979</v>
      </c>
      <c r="G21" s="19">
        <v>8848</v>
      </c>
      <c r="H21" s="19">
        <v>8479</v>
      </c>
      <c r="I21" s="19">
        <v>3480</v>
      </c>
      <c r="J21" s="19">
        <v>4999</v>
      </c>
      <c r="K21" s="19">
        <v>8479</v>
      </c>
      <c r="L21" s="19">
        <v>2242</v>
      </c>
      <c r="M21" s="19">
        <v>6237</v>
      </c>
      <c r="N21" s="20">
        <f t="shared" si="1"/>
        <v>9751.75</v>
      </c>
      <c r="O21" s="20">
        <f t="shared" si="2"/>
        <v>2480</v>
      </c>
      <c r="P21" s="20">
        <f t="shared" si="2"/>
        <v>7271.75</v>
      </c>
    </row>
    <row r="22" spans="1:16">
      <c r="A22" s="17" t="s">
        <v>23</v>
      </c>
      <c r="B22" s="18">
        <f t="shared" si="0"/>
        <v>4771</v>
      </c>
      <c r="C22" s="18">
        <v>948</v>
      </c>
      <c r="D22" s="18">
        <v>3823</v>
      </c>
      <c r="E22" s="19">
        <v>4292</v>
      </c>
      <c r="F22" s="19">
        <v>2182</v>
      </c>
      <c r="G22" s="19">
        <v>2110</v>
      </c>
      <c r="H22" s="19">
        <v>4542</v>
      </c>
      <c r="I22" s="19">
        <v>1594</v>
      </c>
      <c r="J22" s="19">
        <v>2948</v>
      </c>
      <c r="K22" s="19">
        <v>3966</v>
      </c>
      <c r="L22" s="19">
        <v>504</v>
      </c>
      <c r="M22" s="19">
        <v>3462</v>
      </c>
      <c r="N22" s="20">
        <f t="shared" si="1"/>
        <v>4392.75</v>
      </c>
      <c r="O22" s="20">
        <f t="shared" si="2"/>
        <v>1307</v>
      </c>
      <c r="P22" s="20">
        <f t="shared" si="2"/>
        <v>3085.75</v>
      </c>
    </row>
    <row r="23" spans="1:16">
      <c r="A23" s="17" t="s">
        <v>24</v>
      </c>
      <c r="B23" s="18">
        <f t="shared" si="0"/>
        <v>956</v>
      </c>
      <c r="C23" s="18">
        <v>526</v>
      </c>
      <c r="D23" s="18">
        <v>430</v>
      </c>
      <c r="E23" s="19">
        <v>2275</v>
      </c>
      <c r="F23" s="19">
        <v>1142</v>
      </c>
      <c r="G23" s="19">
        <v>1133</v>
      </c>
      <c r="H23" s="19">
        <v>3659</v>
      </c>
      <c r="I23" s="19">
        <v>1645</v>
      </c>
      <c r="J23" s="19">
        <v>2014</v>
      </c>
      <c r="K23" s="19">
        <v>2759</v>
      </c>
      <c r="L23" s="19">
        <v>1364</v>
      </c>
      <c r="M23" s="19">
        <v>1395</v>
      </c>
      <c r="N23" s="20">
        <f t="shared" si="1"/>
        <v>2412.25</v>
      </c>
      <c r="O23" s="20">
        <f t="shared" si="2"/>
        <v>1169.25</v>
      </c>
      <c r="P23" s="20">
        <f t="shared" si="2"/>
        <v>1243</v>
      </c>
    </row>
    <row r="24" spans="1:16">
      <c r="A24" s="17" t="s">
        <v>25</v>
      </c>
      <c r="B24" s="18">
        <f t="shared" si="0"/>
        <v>4702</v>
      </c>
      <c r="C24" s="18">
        <v>2030</v>
      </c>
      <c r="D24" s="18">
        <v>2672</v>
      </c>
      <c r="E24" s="19">
        <v>2770</v>
      </c>
      <c r="F24" s="19">
        <v>1571</v>
      </c>
      <c r="G24" s="19">
        <v>1199</v>
      </c>
      <c r="H24" s="19">
        <v>3504</v>
      </c>
      <c r="I24" s="19">
        <v>1877</v>
      </c>
      <c r="J24" s="19">
        <v>1627</v>
      </c>
      <c r="K24" s="19">
        <v>3777</v>
      </c>
      <c r="L24" s="19">
        <v>2116</v>
      </c>
      <c r="M24" s="19">
        <v>1661</v>
      </c>
      <c r="N24" s="20">
        <f t="shared" si="1"/>
        <v>3688.25</v>
      </c>
      <c r="O24" s="20">
        <f t="shared" si="2"/>
        <v>1898.5</v>
      </c>
      <c r="P24" s="20">
        <f t="shared" si="2"/>
        <v>1789.75</v>
      </c>
    </row>
    <row r="25" spans="1:16">
      <c r="A25" s="17" t="s">
        <v>26</v>
      </c>
      <c r="B25" s="18">
        <f t="shared" si="0"/>
        <v>354</v>
      </c>
      <c r="C25" s="18">
        <v>251</v>
      </c>
      <c r="D25" s="18">
        <v>103</v>
      </c>
      <c r="E25" s="19">
        <v>300</v>
      </c>
      <c r="F25" s="19">
        <v>191</v>
      </c>
      <c r="G25" s="19">
        <v>109</v>
      </c>
      <c r="H25" s="19">
        <v>839</v>
      </c>
      <c r="I25" s="19">
        <v>0</v>
      </c>
      <c r="J25" s="19">
        <v>839</v>
      </c>
      <c r="K25" s="19">
        <v>958</v>
      </c>
      <c r="L25" s="19">
        <v>45</v>
      </c>
      <c r="M25" s="19">
        <v>913</v>
      </c>
      <c r="N25" s="20">
        <f t="shared" si="1"/>
        <v>612.75</v>
      </c>
      <c r="O25" s="20">
        <f t="shared" si="2"/>
        <v>121.75</v>
      </c>
      <c r="P25" s="20">
        <f t="shared" si="2"/>
        <v>491</v>
      </c>
    </row>
    <row r="26" spans="1:16">
      <c r="A26" s="17" t="s">
        <v>27</v>
      </c>
      <c r="B26" s="18">
        <f t="shared" si="0"/>
        <v>0</v>
      </c>
      <c r="C26" s="18">
        <v>0</v>
      </c>
      <c r="D26" s="18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20">
        <f t="shared" si="1"/>
        <v>0</v>
      </c>
      <c r="O26" s="20">
        <f t="shared" si="2"/>
        <v>0</v>
      </c>
      <c r="P26" s="20">
        <f t="shared" si="2"/>
        <v>0</v>
      </c>
    </row>
    <row r="27" spans="1:16">
      <c r="A27" s="17" t="s">
        <v>28</v>
      </c>
      <c r="B27" s="18">
        <f t="shared" si="0"/>
        <v>0</v>
      </c>
      <c r="C27" s="18">
        <v>0</v>
      </c>
      <c r="D27" s="18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20">
        <f t="shared" si="1"/>
        <v>0</v>
      </c>
      <c r="O27" s="20">
        <f t="shared" si="2"/>
        <v>0</v>
      </c>
      <c r="P27" s="20">
        <f t="shared" si="2"/>
        <v>0</v>
      </c>
    </row>
    <row r="28" spans="1:16">
      <c r="A28" s="21"/>
      <c r="B28" s="22" t="s">
        <v>29</v>
      </c>
      <c r="C28" s="22"/>
      <c r="D28" s="22"/>
      <c r="E28" s="23" t="s">
        <v>29</v>
      </c>
      <c r="F28" s="23"/>
      <c r="G28" s="23"/>
      <c r="H28" s="23" t="s">
        <v>29</v>
      </c>
      <c r="I28" s="23"/>
      <c r="J28" s="23"/>
      <c r="K28" s="23" t="s">
        <v>29</v>
      </c>
      <c r="L28" s="23"/>
      <c r="M28" s="23"/>
      <c r="N28" s="24"/>
      <c r="O28" s="24"/>
      <c r="P28" s="24"/>
    </row>
    <row r="29" spans="1:16">
      <c r="A29" s="13" t="s">
        <v>6</v>
      </c>
      <c r="B29" s="25">
        <f>SUM(B30:B51)</f>
        <v>99.999999999999986</v>
      </c>
      <c r="C29" s="25">
        <f>SUM(C30:C51)</f>
        <v>100.00000000000001</v>
      </c>
      <c r="D29" s="25">
        <f>SUM(D30:D51)</f>
        <v>100.00000000000001</v>
      </c>
      <c r="E29" s="26">
        <f>SUM(E30:E51)</f>
        <v>99.953054570394329</v>
      </c>
      <c r="F29" s="26">
        <v>100</v>
      </c>
      <c r="G29" s="26">
        <v>100</v>
      </c>
      <c r="H29" s="26">
        <f>SUM(H30:H51)</f>
        <v>99.940765442120139</v>
      </c>
      <c r="I29" s="26">
        <v>100</v>
      </c>
      <c r="J29" s="26">
        <v>100</v>
      </c>
      <c r="K29" s="26">
        <f>SUM(K30:K51)</f>
        <v>99.799862197582826</v>
      </c>
      <c r="L29" s="26">
        <v>100</v>
      </c>
      <c r="M29" s="26">
        <v>100</v>
      </c>
      <c r="N29" s="26">
        <f>SUM(N30:N51)</f>
        <v>100.00000000000001</v>
      </c>
      <c r="O29" s="26">
        <f>SUM(O30:O51)</f>
        <v>99.9</v>
      </c>
      <c r="P29" s="26">
        <f>SUM(P30:P51)</f>
        <v>99.899999999999977</v>
      </c>
    </row>
    <row r="30" spans="1:16">
      <c r="A30" s="17" t="s">
        <v>7</v>
      </c>
      <c r="B30" s="27">
        <v>44.9</v>
      </c>
      <c r="C30" s="27">
        <v>46</v>
      </c>
      <c r="D30" s="27">
        <v>43.6</v>
      </c>
      <c r="E30" s="27">
        <f t="shared" ref="E30:J30" si="3">SUM(E6/E$5)*100</f>
        <v>55.490598077437959</v>
      </c>
      <c r="F30" s="27">
        <f t="shared" si="3"/>
        <v>55.036986146036917</v>
      </c>
      <c r="G30" s="27">
        <f t="shared" si="3"/>
        <v>56.044681267109894</v>
      </c>
      <c r="H30" s="27">
        <f t="shared" si="3"/>
        <v>57.002658242196212</v>
      </c>
      <c r="I30" s="27">
        <f t="shared" si="3"/>
        <v>59.292916151694527</v>
      </c>
      <c r="J30" s="27">
        <f t="shared" si="3"/>
        <v>54.062742674872034</v>
      </c>
      <c r="K30" s="27">
        <f>SUM(K6/K$5)*100-0.1</f>
        <v>51.693969594902235</v>
      </c>
      <c r="L30" s="27">
        <f>SUM(L6/L$5)*100-0.1</f>
        <v>53.898964494430267</v>
      </c>
      <c r="M30" s="27">
        <f>SUM(M6/M$5)*100+0.1</f>
        <v>48.949709926851121</v>
      </c>
      <c r="N30" s="27">
        <f>SUM(N6/N$5)*100</f>
        <v>52.325462452275694</v>
      </c>
      <c r="O30" s="27">
        <f>SUM(O6/O$5)*100-0.1</f>
        <v>53.534261321087719</v>
      </c>
      <c r="P30" s="27">
        <f>SUM(P6/P$5)*100-0.1</f>
        <v>50.568537695168523</v>
      </c>
    </row>
    <row r="31" spans="1:16">
      <c r="A31" s="17" t="s">
        <v>8</v>
      </c>
      <c r="B31" s="28" t="s">
        <v>30</v>
      </c>
      <c r="C31" s="28" t="s">
        <v>31</v>
      </c>
      <c r="D31" s="29" t="s">
        <v>32</v>
      </c>
      <c r="E31" s="27">
        <f t="shared" ref="E31:P46" si="4">SUM(E7/E$5)*100</f>
        <v>0.16504252595752172</v>
      </c>
      <c r="F31" s="27">
        <f t="shared" si="4"/>
        <v>0.10071971238185444</v>
      </c>
      <c r="G31" s="27">
        <f t="shared" si="4"/>
        <v>0.24361230608786338</v>
      </c>
      <c r="H31" s="27">
        <f t="shared" si="4"/>
        <v>0.11225314363648994</v>
      </c>
      <c r="I31" s="27">
        <f t="shared" si="4"/>
        <v>4.488388733493788E-2</v>
      </c>
      <c r="J31" s="27">
        <f t="shared" si="4"/>
        <v>0.19873245434581119</v>
      </c>
      <c r="K31" s="27">
        <f t="shared" si="4"/>
        <v>0.37318384328483423</v>
      </c>
      <c r="L31" s="27">
        <f t="shared" si="4"/>
        <v>0.37517373768203988</v>
      </c>
      <c r="M31" s="27">
        <f t="shared" si="4"/>
        <v>0.37052822015986636</v>
      </c>
      <c r="N31" s="27">
        <f t="shared" si="4"/>
        <v>0.17168307470287217</v>
      </c>
      <c r="O31" s="27">
        <f t="shared" si="4"/>
        <v>0.1484516492978237</v>
      </c>
      <c r="P31" s="27">
        <f t="shared" si="4"/>
        <v>0.20109379992106599</v>
      </c>
    </row>
    <row r="32" spans="1:16">
      <c r="A32" s="17" t="s">
        <v>9</v>
      </c>
      <c r="B32" s="27">
        <v>9.3000000000000007</v>
      </c>
      <c r="C32" s="27">
        <v>6.4</v>
      </c>
      <c r="D32" s="27">
        <v>12.9</v>
      </c>
      <c r="E32" s="27">
        <f t="shared" si="4"/>
        <v>6.7663768030895968</v>
      </c>
      <c r="F32" s="27">
        <f t="shared" si="4"/>
        <v>5.6269635341279738</v>
      </c>
      <c r="G32" s="27">
        <f t="shared" si="4"/>
        <v>8.1581606048755049</v>
      </c>
      <c r="H32" s="27">
        <f t="shared" si="4"/>
        <v>6.6839982595278054</v>
      </c>
      <c r="I32" s="27">
        <f t="shared" si="4"/>
        <v>6.6395628699668254</v>
      </c>
      <c r="J32" s="27">
        <f t="shared" si="4"/>
        <v>6.7410382518224097</v>
      </c>
      <c r="K32" s="27">
        <f t="shared" si="4"/>
        <v>7.6528758600965805</v>
      </c>
      <c r="L32" s="27">
        <f t="shared" si="4"/>
        <v>7.1224389263074759</v>
      </c>
      <c r="M32" s="27">
        <f t="shared" si="4"/>
        <v>8.3612389211192397</v>
      </c>
      <c r="N32" s="27">
        <f t="shared" si="4"/>
        <v>7.5952481663639411</v>
      </c>
      <c r="O32" s="27">
        <f t="shared" si="4"/>
        <v>6.4437912571875335</v>
      </c>
      <c r="P32" s="27">
        <f t="shared" si="4"/>
        <v>9.0529797590633159</v>
      </c>
    </row>
    <row r="33" spans="1:16">
      <c r="A33" s="17" t="s">
        <v>10</v>
      </c>
      <c r="B33" s="27">
        <v>0.3</v>
      </c>
      <c r="C33" s="27">
        <v>0.1</v>
      </c>
      <c r="D33" s="27">
        <v>0.4</v>
      </c>
      <c r="E33" s="27">
        <f t="shared" si="4"/>
        <v>0.22262402945825704</v>
      </c>
      <c r="F33" s="27">
        <f t="shared" si="4"/>
        <v>8.9380407014360896E-2</v>
      </c>
      <c r="G33" s="27">
        <f t="shared" si="4"/>
        <v>0.38538000260722199</v>
      </c>
      <c r="H33" s="27">
        <f t="shared" si="4"/>
        <v>0.3612576739832315</v>
      </c>
      <c r="I33" s="27">
        <f t="shared" si="4"/>
        <v>0.64268522734664679</v>
      </c>
      <c r="J33" s="27">
        <f t="shared" si="4"/>
        <v>0</v>
      </c>
      <c r="K33" s="27">
        <f t="shared" si="4"/>
        <v>0.10055852064561402</v>
      </c>
      <c r="L33" s="27">
        <f t="shared" si="4"/>
        <v>0.12570925585526682</v>
      </c>
      <c r="M33" s="27">
        <f t="shared" si="4"/>
        <v>6.6973410686173032E-2</v>
      </c>
      <c r="N33" s="27">
        <f t="shared" si="4"/>
        <v>0.24190449334140604</v>
      </c>
      <c r="O33" s="27">
        <f t="shared" si="4"/>
        <v>0.25368737402228098</v>
      </c>
      <c r="P33" s="27">
        <f t="shared" si="4"/>
        <v>0.22698749793790104</v>
      </c>
    </row>
    <row r="34" spans="1:16">
      <c r="A34" s="17" t="s">
        <v>11</v>
      </c>
      <c r="B34" s="27">
        <v>0.3</v>
      </c>
      <c r="C34" s="27">
        <v>0.3</v>
      </c>
      <c r="D34" s="27">
        <v>0.3</v>
      </c>
      <c r="E34" s="27">
        <f t="shared" si="4"/>
        <v>0.11626329050785419</v>
      </c>
      <c r="F34" s="27">
        <f t="shared" si="4"/>
        <v>0.21144469420561496</v>
      </c>
      <c r="G34" s="27">
        <f t="shared" si="4"/>
        <v>0</v>
      </c>
      <c r="H34" s="30" t="s">
        <v>33</v>
      </c>
      <c r="I34" s="27">
        <f t="shared" si="4"/>
        <v>5.7243218630065699E-2</v>
      </c>
      <c r="J34" s="27">
        <f t="shared" si="4"/>
        <v>0</v>
      </c>
      <c r="K34" s="27">
        <f t="shared" si="4"/>
        <v>6.2942185144847285E-2</v>
      </c>
      <c r="L34" s="27">
        <f t="shared" si="4"/>
        <v>5.9272239807405612E-2</v>
      </c>
      <c r="M34" s="27">
        <f t="shared" si="4"/>
        <v>6.7843195240538917E-2</v>
      </c>
      <c r="N34" s="27">
        <f t="shared" si="4"/>
        <v>0.12689618564994898</v>
      </c>
      <c r="O34" s="27">
        <f t="shared" si="4"/>
        <v>0.15455466154673422</v>
      </c>
      <c r="P34" s="27">
        <f t="shared" si="4"/>
        <v>9.1880863930705117E-2</v>
      </c>
    </row>
    <row r="35" spans="1:16">
      <c r="A35" s="17" t="s">
        <v>12</v>
      </c>
      <c r="B35" s="27">
        <v>6.7</v>
      </c>
      <c r="C35" s="27">
        <v>11.7</v>
      </c>
      <c r="D35" s="27">
        <v>0.7</v>
      </c>
      <c r="E35" s="27">
        <f t="shared" si="4"/>
        <v>5.0514015778065486</v>
      </c>
      <c r="F35" s="27">
        <f t="shared" si="4"/>
        <v>8.7479405820398739</v>
      </c>
      <c r="G35" s="27">
        <f t="shared" si="4"/>
        <v>0.53611002476860903</v>
      </c>
      <c r="H35" s="27">
        <f t="shared" si="4"/>
        <v>3.6272025565927701</v>
      </c>
      <c r="I35" s="27">
        <f t="shared" si="4"/>
        <v>5.830351915696351</v>
      </c>
      <c r="J35" s="27">
        <f t="shared" si="4"/>
        <v>0.79910486894513144</v>
      </c>
      <c r="K35" s="27">
        <f t="shared" si="4"/>
        <v>5.0968272408712139</v>
      </c>
      <c r="L35" s="27">
        <f t="shared" si="4"/>
        <v>8.7748968646743766</v>
      </c>
      <c r="M35" s="27">
        <f t="shared" si="4"/>
        <v>0.18526411007993318</v>
      </c>
      <c r="N35" s="27">
        <f t="shared" si="4"/>
        <v>5.1262557147056738</v>
      </c>
      <c r="O35" s="27">
        <f t="shared" si="4"/>
        <v>8.736049668622929</v>
      </c>
      <c r="P35" s="27">
        <f t="shared" si="4"/>
        <v>0.55629686707136006</v>
      </c>
    </row>
    <row r="36" spans="1:16">
      <c r="A36" s="17" t="s">
        <v>13</v>
      </c>
      <c r="B36" s="27">
        <v>15.6</v>
      </c>
      <c r="C36" s="27">
        <v>15.7</v>
      </c>
      <c r="D36" s="27">
        <v>15.5</v>
      </c>
      <c r="E36" s="27">
        <f t="shared" si="4"/>
        <v>12.465845366156012</v>
      </c>
      <c r="F36" s="27">
        <f t="shared" si="4"/>
        <v>13.099565771306221</v>
      </c>
      <c r="G36" s="27">
        <f t="shared" si="4"/>
        <v>11.691761178464347</v>
      </c>
      <c r="H36" s="27">
        <f t="shared" si="4"/>
        <v>12.401961322027578</v>
      </c>
      <c r="I36" s="27">
        <f t="shared" si="4"/>
        <v>10.194496845118065</v>
      </c>
      <c r="J36" s="27">
        <f t="shared" si="4"/>
        <v>15.23559815963727</v>
      </c>
      <c r="K36" s="27">
        <f>SUM(K12/K$5)*100-0.1</f>
        <v>15.419159247341074</v>
      </c>
      <c r="L36" s="27">
        <f t="shared" si="4"/>
        <v>13.183188282438346</v>
      </c>
      <c r="M36" s="27">
        <f t="shared" si="4"/>
        <v>18.638613215506521</v>
      </c>
      <c r="N36" s="27">
        <f t="shared" si="4"/>
        <v>14.006131933328355</v>
      </c>
      <c r="O36" s="27">
        <f t="shared" si="4"/>
        <v>13.049394812109696</v>
      </c>
      <c r="P36" s="27">
        <f t="shared" si="4"/>
        <v>15.217350448232441</v>
      </c>
    </row>
    <row r="37" spans="1:16">
      <c r="A37" s="17" t="s">
        <v>14</v>
      </c>
      <c r="B37" s="27">
        <v>1</v>
      </c>
      <c r="C37" s="27">
        <v>1.4</v>
      </c>
      <c r="D37" s="27">
        <v>0.4</v>
      </c>
      <c r="E37" s="27">
        <f t="shared" si="4"/>
        <v>1.1894064704005398</v>
      </c>
      <c r="F37" s="27">
        <f t="shared" si="4"/>
        <v>1.6101813621840835</v>
      </c>
      <c r="G37" s="27">
        <f t="shared" si="4"/>
        <v>0.6754334506583235</v>
      </c>
      <c r="H37" s="27">
        <f t="shared" si="4"/>
        <v>0.65304271835430305</v>
      </c>
      <c r="I37" s="27">
        <f t="shared" si="4"/>
        <v>0.86450269953815129</v>
      </c>
      <c r="J37" s="27">
        <f t="shared" si="4"/>
        <v>0.38159971275645255</v>
      </c>
      <c r="K37" s="27">
        <f t="shared" si="4"/>
        <v>0.74822988139643909</v>
      </c>
      <c r="L37" s="27">
        <f t="shared" si="4"/>
        <v>0.87605673121934657</v>
      </c>
      <c r="M37" s="27">
        <f t="shared" si="4"/>
        <v>0.57753694409894674</v>
      </c>
      <c r="N37" s="27">
        <f t="shared" si="4"/>
        <v>0.88633806360291167</v>
      </c>
      <c r="O37" s="27">
        <f t="shared" si="4"/>
        <v>1.1803555581946961</v>
      </c>
      <c r="P37" s="27">
        <f t="shared" si="4"/>
        <v>0.5141151977213545</v>
      </c>
    </row>
    <row r="38" spans="1:16">
      <c r="A38" s="17" t="s">
        <v>15</v>
      </c>
      <c r="B38" s="27">
        <v>6.5</v>
      </c>
      <c r="C38" s="27">
        <v>5.2</v>
      </c>
      <c r="D38" s="27">
        <v>8</v>
      </c>
      <c r="E38" s="27">
        <f t="shared" si="4"/>
        <v>5.4797786229585155</v>
      </c>
      <c r="F38" s="27">
        <f t="shared" si="4"/>
        <v>4.6631225778910226</v>
      </c>
      <c r="G38" s="27">
        <f t="shared" si="4"/>
        <v>6.477317168556902</v>
      </c>
      <c r="H38" s="27">
        <f t="shared" si="4"/>
        <v>4.7852015986017715</v>
      </c>
      <c r="I38" s="27">
        <f t="shared" si="4"/>
        <v>2.9278605347037012</v>
      </c>
      <c r="J38" s="27">
        <f t="shared" si="4"/>
        <v>7.1693985420719946</v>
      </c>
      <c r="K38" s="27">
        <f t="shared" si="4"/>
        <v>3.9515774224072766</v>
      </c>
      <c r="L38" s="27">
        <f t="shared" si="4"/>
        <v>2.4998555646244256</v>
      </c>
      <c r="M38" s="27">
        <f t="shared" si="4"/>
        <v>5.8901810021657637</v>
      </c>
      <c r="N38" s="27">
        <f t="shared" si="4"/>
        <v>5.1723327610564178</v>
      </c>
      <c r="O38" s="27">
        <f t="shared" si="4"/>
        <v>3.8020116847942624</v>
      </c>
      <c r="P38" s="27">
        <f t="shared" si="4"/>
        <v>6.9071439459907582</v>
      </c>
    </row>
    <row r="39" spans="1:16">
      <c r="A39" s="17" t="s">
        <v>16</v>
      </c>
      <c r="B39" s="27">
        <v>0.1</v>
      </c>
      <c r="C39" s="27">
        <v>0.1</v>
      </c>
      <c r="D39" s="27">
        <v>0.2</v>
      </c>
      <c r="E39" s="27">
        <f t="shared" si="4"/>
        <v>0</v>
      </c>
      <c r="F39" s="27">
        <f t="shared" si="4"/>
        <v>0</v>
      </c>
      <c r="G39" s="27">
        <f t="shared" si="4"/>
        <v>0</v>
      </c>
      <c r="H39" s="27">
        <f t="shared" si="4"/>
        <v>2.3035661397716178E-2</v>
      </c>
      <c r="I39" s="27">
        <f t="shared" si="4"/>
        <v>4.0980940610160672E-2</v>
      </c>
      <c r="J39" s="27">
        <f t="shared" si="4"/>
        <v>0</v>
      </c>
      <c r="K39" s="27">
        <f t="shared" si="4"/>
        <v>0.11322144546765428</v>
      </c>
      <c r="L39" s="27">
        <f t="shared" si="4"/>
        <v>0.10747164360683434</v>
      </c>
      <c r="M39" s="27">
        <f t="shared" si="4"/>
        <v>0.12090005305685782</v>
      </c>
      <c r="N39" s="27">
        <f t="shared" si="4"/>
        <v>6.0821701182982087E-2</v>
      </c>
      <c r="O39" s="27">
        <f t="shared" si="4"/>
        <v>5.4432271409202017E-2</v>
      </c>
      <c r="P39" s="27">
        <f t="shared" si="4"/>
        <v>6.8910647948028841E-2</v>
      </c>
    </row>
    <row r="40" spans="1:16">
      <c r="A40" s="17" t="s">
        <v>17</v>
      </c>
      <c r="B40" s="27">
        <v>0.7</v>
      </c>
      <c r="C40" s="27">
        <v>0.7</v>
      </c>
      <c r="D40" s="27">
        <v>0.7</v>
      </c>
      <c r="E40" s="27">
        <f t="shared" si="4"/>
        <v>0.49769490605412658</v>
      </c>
      <c r="F40" s="27">
        <f t="shared" si="4"/>
        <v>0.47358275358355395</v>
      </c>
      <c r="G40" s="27">
        <f t="shared" si="4"/>
        <v>0.52714769912658066</v>
      </c>
      <c r="H40" s="27">
        <f t="shared" si="4"/>
        <v>0.9309332368029426</v>
      </c>
      <c r="I40" s="27">
        <f t="shared" si="4"/>
        <v>0.50543160085864824</v>
      </c>
      <c r="J40" s="27">
        <f t="shared" si="4"/>
        <v>1.4771332425955459</v>
      </c>
      <c r="K40" s="27">
        <f t="shared" si="4"/>
        <v>0.9828664295695384</v>
      </c>
      <c r="L40" s="27">
        <f t="shared" si="4"/>
        <v>0.28398567643987743</v>
      </c>
      <c r="M40" s="27">
        <f t="shared" si="4"/>
        <v>1.9161353732680415</v>
      </c>
      <c r="N40" s="27">
        <f t="shared" si="4"/>
        <v>0.77225129683846949</v>
      </c>
      <c r="O40" s="27">
        <f t="shared" si="4"/>
        <v>0.48263280649492463</v>
      </c>
      <c r="P40" s="27">
        <f t="shared" si="4"/>
        <v>1.1389050724501495</v>
      </c>
    </row>
    <row r="41" spans="1:16">
      <c r="A41" s="17" t="s">
        <v>18</v>
      </c>
      <c r="B41" s="27">
        <v>0.1</v>
      </c>
      <c r="C41" s="31" t="s">
        <v>31</v>
      </c>
      <c r="D41" s="27">
        <v>0.2</v>
      </c>
      <c r="E41" s="30" t="s">
        <v>33</v>
      </c>
      <c r="F41" s="30" t="s">
        <v>33</v>
      </c>
      <c r="G41" s="27">
        <f t="shared" si="4"/>
        <v>6.4365793247295008E-2</v>
      </c>
      <c r="H41" s="30" t="s">
        <v>33</v>
      </c>
      <c r="I41" s="30" t="s">
        <v>33</v>
      </c>
      <c r="J41" s="27">
        <f t="shared" si="4"/>
        <v>0</v>
      </c>
      <c r="K41" s="27">
        <f t="shared" si="4"/>
        <v>9.9813642714905754E-2</v>
      </c>
      <c r="L41" s="27">
        <f t="shared" si="4"/>
        <v>9.0536717947575604E-2</v>
      </c>
      <c r="M41" s="27">
        <f t="shared" si="4"/>
        <v>0.112202207513199</v>
      </c>
      <c r="N41" s="27">
        <f t="shared" si="4"/>
        <v>6.7641104042892197E-2</v>
      </c>
      <c r="O41" s="27">
        <f t="shared" si="4"/>
        <v>5.1958077254238302E-2</v>
      </c>
      <c r="P41" s="27">
        <f t="shared" si="4"/>
        <v>8.7495640879466915E-2</v>
      </c>
    </row>
    <row r="42" spans="1:16">
      <c r="A42" s="17" t="s">
        <v>19</v>
      </c>
      <c r="B42" s="27">
        <v>0.2</v>
      </c>
      <c r="C42" s="27">
        <v>0.3</v>
      </c>
      <c r="D42" s="27">
        <v>0.1</v>
      </c>
      <c r="E42" s="27">
        <f t="shared" si="4"/>
        <v>0.13936924414190724</v>
      </c>
      <c r="F42" s="27">
        <f t="shared" si="4"/>
        <v>0.21344574809399616</v>
      </c>
      <c r="G42" s="30" t="s">
        <v>33</v>
      </c>
      <c r="H42" s="27">
        <f t="shared" si="4"/>
        <v>0.22779709604408221</v>
      </c>
      <c r="I42" s="27">
        <f t="shared" si="4"/>
        <v>0.17303063813178951</v>
      </c>
      <c r="J42" s="30" t="s">
        <v>33</v>
      </c>
      <c r="K42" s="27">
        <f t="shared" si="4"/>
        <v>0.26443166540142943</v>
      </c>
      <c r="L42" s="27">
        <f t="shared" si="4"/>
        <v>0.30417731857207053</v>
      </c>
      <c r="M42" s="27">
        <f t="shared" si="4"/>
        <v>0.21135764671090967</v>
      </c>
      <c r="N42" s="27">
        <f t="shared" si="4"/>
        <v>0.20154100073815429</v>
      </c>
      <c r="O42" s="27">
        <f t="shared" si="4"/>
        <v>0.23801747770751067</v>
      </c>
      <c r="P42" s="27">
        <f t="shared" si="4"/>
        <v>0.15536218810101046</v>
      </c>
    </row>
    <row r="43" spans="1:16">
      <c r="A43" s="17" t="s">
        <v>20</v>
      </c>
      <c r="B43" s="27">
        <v>0.7</v>
      </c>
      <c r="C43" s="27">
        <v>0.7</v>
      </c>
      <c r="D43" s="27">
        <v>0.6</v>
      </c>
      <c r="E43" s="27">
        <f t="shared" si="4"/>
        <v>0.13276754310360636</v>
      </c>
      <c r="F43" s="27">
        <f t="shared" si="4"/>
        <v>0.14474289792624115</v>
      </c>
      <c r="G43" s="27">
        <f t="shared" si="4"/>
        <v>0.11813974709946552</v>
      </c>
      <c r="H43" s="27">
        <f t="shared" si="4"/>
        <v>0.57442895326685905</v>
      </c>
      <c r="I43" s="27">
        <f t="shared" si="4"/>
        <v>0.42672217524230793</v>
      </c>
      <c r="J43" s="27">
        <f t="shared" si="4"/>
        <v>0.76403443582528241</v>
      </c>
      <c r="K43" s="27">
        <f t="shared" si="4"/>
        <v>0.38510189017616625</v>
      </c>
      <c r="L43" s="27">
        <f t="shared" si="4"/>
        <v>0.59011702489570861</v>
      </c>
      <c r="M43" s="27">
        <f t="shared" si="4"/>
        <v>0.1113324229588331</v>
      </c>
      <c r="N43" s="27">
        <f t="shared" si="4"/>
        <v>0.43736332396126215</v>
      </c>
      <c r="O43" s="27">
        <f t="shared" si="4"/>
        <v>0.47339581498305999</v>
      </c>
      <c r="P43" s="27">
        <f t="shared" si="4"/>
        <v>0.39174659257727912</v>
      </c>
    </row>
    <row r="44" spans="1:16">
      <c r="A44" s="17" t="s">
        <v>21</v>
      </c>
      <c r="B44" s="27">
        <v>5.5</v>
      </c>
      <c r="C44" s="27">
        <v>7.3</v>
      </c>
      <c r="D44" s="27">
        <v>3.2</v>
      </c>
      <c r="E44" s="27">
        <f t="shared" si="4"/>
        <v>4.7304855551113665</v>
      </c>
      <c r="F44" s="27">
        <f t="shared" si="4"/>
        <v>5.2367580258936375</v>
      </c>
      <c r="G44" s="27">
        <f t="shared" si="4"/>
        <v>4.1120779559379486</v>
      </c>
      <c r="H44" s="27">
        <f t="shared" si="4"/>
        <v>4.8700313358124099</v>
      </c>
      <c r="I44" s="27">
        <f t="shared" si="4"/>
        <v>6.7195732778247574</v>
      </c>
      <c r="J44" s="27">
        <f t="shared" si="4"/>
        <v>2.4958458236959227</v>
      </c>
      <c r="K44" s="27">
        <f t="shared" si="4"/>
        <v>5.4290427979670941</v>
      </c>
      <c r="L44" s="27">
        <f t="shared" si="4"/>
        <v>7.5236663957729908</v>
      </c>
      <c r="M44" s="27">
        <f t="shared" si="4"/>
        <v>2.6319680615111638</v>
      </c>
      <c r="N44" s="27">
        <f t="shared" si="4"/>
        <v>5.1196206200311662</v>
      </c>
      <c r="O44" s="27">
        <f t="shared" si="4"/>
        <v>6.6940147593928661</v>
      </c>
      <c r="P44" s="27">
        <f t="shared" si="4"/>
        <v>3.1264552153875385</v>
      </c>
    </row>
    <row r="45" spans="1:16">
      <c r="A45" s="17" t="s">
        <v>22</v>
      </c>
      <c r="B45" s="27">
        <v>4.0999999999999996</v>
      </c>
      <c r="C45" s="27">
        <v>1.5</v>
      </c>
      <c r="D45" s="27">
        <v>7.4</v>
      </c>
      <c r="E45" s="27">
        <f t="shared" si="4"/>
        <v>3.9709231745379729</v>
      </c>
      <c r="F45" s="27">
        <f t="shared" si="4"/>
        <v>1.3200285483688077</v>
      </c>
      <c r="G45" s="27">
        <f t="shared" si="4"/>
        <v>7.2089688436970407</v>
      </c>
      <c r="H45" s="27">
        <f t="shared" si="4"/>
        <v>3.1003075077973885</v>
      </c>
      <c r="I45" s="27">
        <f t="shared" si="4"/>
        <v>2.2637091003707801</v>
      </c>
      <c r="J45" s="27">
        <f t="shared" si="4"/>
        <v>4.1742165515744123</v>
      </c>
      <c r="K45" s="27">
        <f t="shared" si="4"/>
        <v>3.1579099872376339</v>
      </c>
      <c r="L45" s="27">
        <f t="shared" si="4"/>
        <v>1.4603116664637734</v>
      </c>
      <c r="M45" s="27">
        <f t="shared" si="4"/>
        <v>5.4248462655800163</v>
      </c>
      <c r="N45" s="27">
        <f t="shared" si="4"/>
        <v>3.5946546940069428</v>
      </c>
      <c r="O45" s="27">
        <f t="shared" si="4"/>
        <v>1.6362670678160125</v>
      </c>
      <c r="P45" s="27">
        <f t="shared" si="4"/>
        <v>6.0739515662554995</v>
      </c>
    </row>
    <row r="46" spans="1:16">
      <c r="A46" s="17" t="s">
        <v>23</v>
      </c>
      <c r="B46" s="27">
        <v>1.8</v>
      </c>
      <c r="C46" s="27">
        <v>0.6</v>
      </c>
      <c r="D46" s="27">
        <v>3.1</v>
      </c>
      <c r="E46" s="27">
        <f t="shared" si="4"/>
        <v>1.5741389364659626</v>
      </c>
      <c r="F46" s="27">
        <f t="shared" si="4"/>
        <v>1.4554331948159365</v>
      </c>
      <c r="G46" s="27">
        <f t="shared" si="4"/>
        <v>1.7191370095163603</v>
      </c>
      <c r="H46" s="27">
        <f t="shared" si="4"/>
        <v>1.6607614931496331</v>
      </c>
      <c r="I46" s="27">
        <f t="shared" si="4"/>
        <v>1.0368828465491446</v>
      </c>
      <c r="J46" s="27">
        <f t="shared" si="4"/>
        <v>2.4616104008884512</v>
      </c>
      <c r="K46" s="27">
        <f t="shared" si="4"/>
        <v>1.4770929365944636</v>
      </c>
      <c r="L46" s="27">
        <f t="shared" si="4"/>
        <v>0.32827702047178492</v>
      </c>
      <c r="M46" s="27">
        <f t="shared" si="4"/>
        <v>3.0111941272146887</v>
      </c>
      <c r="N46" s="27">
        <f t="shared" si="4"/>
        <v>1.6192395628578458</v>
      </c>
      <c r="O46" s="27">
        <f t="shared" si="4"/>
        <v>0.862339136143358</v>
      </c>
      <c r="P46" s="27">
        <f t="shared" si="4"/>
        <v>2.577467053401576</v>
      </c>
    </row>
    <row r="47" spans="1:16">
      <c r="A47" s="17" t="s">
        <v>24</v>
      </c>
      <c r="B47" s="27">
        <v>0.4</v>
      </c>
      <c r="C47" s="27">
        <v>0.4</v>
      </c>
      <c r="D47" s="27">
        <v>0.4</v>
      </c>
      <c r="E47" s="27">
        <f t="shared" ref="E47:P51" si="5">SUM(E23/E$5)*100</f>
        <v>0.83438165900747097</v>
      </c>
      <c r="F47" s="27">
        <f t="shared" si="5"/>
        <v>0.76173451351044885</v>
      </c>
      <c r="G47" s="27">
        <f t="shared" si="5"/>
        <v>0.92311954112892713</v>
      </c>
      <c r="H47" s="27">
        <f t="shared" si="5"/>
        <v>1.3378965881625953</v>
      </c>
      <c r="I47" s="27">
        <f t="shared" si="5"/>
        <v>1.0700578937097509</v>
      </c>
      <c r="J47" s="27">
        <f t="shared" si="5"/>
        <v>1.6817107691279987</v>
      </c>
      <c r="K47" s="27">
        <f t="shared" si="5"/>
        <v>1.0275591054120337</v>
      </c>
      <c r="L47" s="27">
        <f t="shared" si="5"/>
        <v>0.88843225381649726</v>
      </c>
      <c r="M47" s="27">
        <f t="shared" si="5"/>
        <v>1.2133494533404077</v>
      </c>
      <c r="N47" s="27">
        <f t="shared" si="5"/>
        <v>0.88919484047665787</v>
      </c>
      <c r="O47" s="27">
        <f t="shared" si="5"/>
        <v>0.77145373751769053</v>
      </c>
      <c r="P47" s="27">
        <f t="shared" si="5"/>
        <v>1.0382537624169679</v>
      </c>
    </row>
    <row r="48" spans="1:16">
      <c r="A48" s="17" t="s">
        <v>25</v>
      </c>
      <c r="B48" s="27">
        <v>1.7</v>
      </c>
      <c r="C48" s="27">
        <v>1.4</v>
      </c>
      <c r="D48" s="27">
        <v>2.2000000000000002</v>
      </c>
      <c r="E48" s="27">
        <f t="shared" si="5"/>
        <v>1.0159284375607449</v>
      </c>
      <c r="F48" s="27">
        <f t="shared" si="5"/>
        <v>1.0478852195489625</v>
      </c>
      <c r="G48" s="27">
        <f t="shared" si="5"/>
        <v>0.97689349498109768</v>
      </c>
      <c r="H48" s="27">
        <f t="shared" si="5"/>
        <v>1.2812215482158333</v>
      </c>
      <c r="I48" s="27">
        <f t="shared" si="5"/>
        <v>1.2209718337344695</v>
      </c>
      <c r="J48" s="27">
        <f t="shared" si="5"/>
        <v>1.3585617782379611</v>
      </c>
      <c r="K48" s="27">
        <f t="shared" si="5"/>
        <v>1.4067019721425338</v>
      </c>
      <c r="L48" s="27">
        <f t="shared" si="5"/>
        <v>1.3782424113458269</v>
      </c>
      <c r="M48" s="27">
        <f t="shared" si="5"/>
        <v>1.4447121448017326</v>
      </c>
      <c r="N48" s="27">
        <f t="shared" si="5"/>
        <v>1.3595493296250527</v>
      </c>
      <c r="O48" s="27">
        <f t="shared" si="5"/>
        <v>1.2526020275196368</v>
      </c>
      <c r="P48" s="27">
        <f t="shared" si="5"/>
        <v>1.4949434201816318</v>
      </c>
    </row>
    <row r="49" spans="1:16">
      <c r="A49" s="17" t="s">
        <v>26</v>
      </c>
      <c r="B49" s="27">
        <v>0.1</v>
      </c>
      <c r="C49" s="27">
        <v>0.2</v>
      </c>
      <c r="D49" s="27">
        <v>0.1</v>
      </c>
      <c r="E49" s="27">
        <f t="shared" si="5"/>
        <v>0.11002835063834782</v>
      </c>
      <c r="F49" s="27">
        <f t="shared" si="5"/>
        <v>0.12740043089360398</v>
      </c>
      <c r="G49" s="27">
        <f t="shared" si="5"/>
        <v>8.8808499543736152E-2</v>
      </c>
      <c r="H49" s="27">
        <f t="shared" si="5"/>
        <v>0.30677650655053768</v>
      </c>
      <c r="I49" s="27">
        <f t="shared" si="5"/>
        <v>0</v>
      </c>
      <c r="J49" s="27">
        <f t="shared" si="5"/>
        <v>0.7005736520846032</v>
      </c>
      <c r="K49" s="27">
        <f t="shared" si="5"/>
        <v>0.35679652880925267</v>
      </c>
      <c r="L49" s="27">
        <f t="shared" si="5"/>
        <v>2.9310448256409365E-2</v>
      </c>
      <c r="M49" s="27">
        <f t="shared" si="5"/>
        <v>0.79411329813605169</v>
      </c>
      <c r="N49" s="27">
        <f t="shared" si="5"/>
        <v>0.22586968121134712</v>
      </c>
      <c r="O49" s="27">
        <f t="shared" si="5"/>
        <v>8.0328836897822387E-2</v>
      </c>
      <c r="P49" s="27">
        <f t="shared" si="5"/>
        <v>0.41012276536342013</v>
      </c>
    </row>
    <row r="50" spans="1:16">
      <c r="A50" s="17" t="s">
        <v>27</v>
      </c>
      <c r="B50" s="32">
        <f t="shared" ref="B50:D51" si="6">SUM(B26/B$5)*100</f>
        <v>0</v>
      </c>
      <c r="C50" s="32">
        <f t="shared" si="6"/>
        <v>0</v>
      </c>
      <c r="D50" s="32">
        <f t="shared" si="6"/>
        <v>0</v>
      </c>
      <c r="E50" s="27">
        <f t="shared" si="5"/>
        <v>0</v>
      </c>
      <c r="F50" s="27">
        <f t="shared" si="5"/>
        <v>0</v>
      </c>
      <c r="G50" s="27">
        <f t="shared" si="5"/>
        <v>0</v>
      </c>
      <c r="H50" s="27">
        <f t="shared" si="5"/>
        <v>0</v>
      </c>
      <c r="I50" s="27">
        <f t="shared" si="5"/>
        <v>0</v>
      </c>
      <c r="J50" s="27">
        <f t="shared" si="5"/>
        <v>0</v>
      </c>
      <c r="K50" s="27">
        <f t="shared" si="5"/>
        <v>0</v>
      </c>
      <c r="L50" s="27">
        <f t="shared" si="5"/>
        <v>0</v>
      </c>
      <c r="M50" s="27">
        <f t="shared" si="5"/>
        <v>0</v>
      </c>
      <c r="N50" s="27">
        <f t="shared" si="5"/>
        <v>0</v>
      </c>
      <c r="O50" s="27">
        <f t="shared" si="5"/>
        <v>0</v>
      </c>
      <c r="P50" s="27">
        <f t="shared" si="5"/>
        <v>0</v>
      </c>
    </row>
    <row r="51" spans="1:16">
      <c r="A51" s="17" t="s">
        <v>28</v>
      </c>
      <c r="B51" s="32">
        <f t="shared" si="6"/>
        <v>0</v>
      </c>
      <c r="C51" s="32">
        <f t="shared" si="6"/>
        <v>0</v>
      </c>
      <c r="D51" s="32">
        <f t="shared" si="6"/>
        <v>0</v>
      </c>
      <c r="E51" s="27">
        <f t="shared" si="5"/>
        <v>0</v>
      </c>
      <c r="F51" s="27">
        <f t="shared" si="5"/>
        <v>0</v>
      </c>
      <c r="G51" s="27">
        <f t="shared" si="5"/>
        <v>0</v>
      </c>
      <c r="H51" s="27">
        <f t="shared" si="5"/>
        <v>0</v>
      </c>
      <c r="I51" s="27">
        <f t="shared" si="5"/>
        <v>0</v>
      </c>
      <c r="J51" s="27">
        <f t="shared" si="5"/>
        <v>0</v>
      </c>
      <c r="K51" s="27">
        <f t="shared" si="5"/>
        <v>0</v>
      </c>
      <c r="L51" s="27">
        <f t="shared" si="5"/>
        <v>0</v>
      </c>
      <c r="M51" s="27">
        <f t="shared" si="5"/>
        <v>0</v>
      </c>
      <c r="N51" s="27">
        <f t="shared" si="5"/>
        <v>0</v>
      </c>
      <c r="O51" s="27">
        <f t="shared" si="5"/>
        <v>0</v>
      </c>
      <c r="P51" s="27">
        <f t="shared" si="5"/>
        <v>0</v>
      </c>
    </row>
    <row r="52" spans="1:16" ht="21.75" thickBot="1">
      <c r="A52" s="33"/>
      <c r="B52" s="34"/>
      <c r="C52" s="35"/>
      <c r="D52" s="35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</row>
    <row r="53" spans="1:16" s="39" customFormat="1" ht="18.75">
      <c r="A53" s="37" t="s">
        <v>34</v>
      </c>
      <c r="B53" s="38"/>
      <c r="C53" s="38"/>
      <c r="D53" s="38"/>
    </row>
  </sheetData>
  <mergeCells count="9">
    <mergeCell ref="A1:P1"/>
    <mergeCell ref="B4:D4"/>
    <mergeCell ref="E4:G4"/>
    <mergeCell ref="H4:J4"/>
    <mergeCell ref="K4:M4"/>
    <mergeCell ref="B28:D28"/>
    <mergeCell ref="E28:G28"/>
    <mergeCell ref="H28:J28"/>
    <mergeCell ref="K28:M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NKPHANOM</dc:creator>
  <cp:lastModifiedBy>NKPHANOM</cp:lastModifiedBy>
  <dcterms:created xsi:type="dcterms:W3CDTF">2020-01-30T07:30:20Z</dcterms:created>
  <dcterms:modified xsi:type="dcterms:W3CDTF">2020-01-30T07:31:04Z</dcterms:modified>
</cp:coreProperties>
</file>