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ochonburi0759\Share เด้ออ\Jane\เฉพาะกิจ\Draft_63\บทที่ 19\"/>
    </mc:Choice>
  </mc:AlternateContent>
  <xr:revisionPtr revIDLastSave="0" documentId="8_{CD8A1EF8-DB11-4DC5-B20F-2DBA94E3E7CF}" xr6:coauthVersionLast="47" xr6:coauthVersionMax="47" xr10:uidLastSave="{00000000-0000-0000-0000-000000000000}"/>
  <bookViews>
    <workbookView xWindow="-120" yWindow="-120" windowWidth="21840" windowHeight="13140" xr2:uid="{7F571F3D-BB07-4759-A6A8-7E5E00607613}"/>
  </bookViews>
  <sheets>
    <sheet name="T-19.3" sheetId="1" r:id="rId1"/>
  </sheets>
  <definedNames>
    <definedName name="_xlnm._FilterDatabase" localSheetId="0" hidden="1">'T-19.3'!$A$10:$Q$101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01" i="1" l="1"/>
  <c r="M101" i="1"/>
  <c r="L101" i="1"/>
  <c r="K101" i="1"/>
  <c r="J101" i="1"/>
  <c r="I101" i="1"/>
  <c r="H101" i="1"/>
  <c r="G101" i="1"/>
  <c r="F101" i="1"/>
  <c r="D101" i="1"/>
  <c r="C101" i="1"/>
  <c r="B101" i="1"/>
  <c r="N100" i="1"/>
  <c r="M100" i="1"/>
  <c r="L100" i="1"/>
  <c r="K100" i="1"/>
  <c r="J100" i="1"/>
  <c r="I100" i="1"/>
  <c r="H100" i="1"/>
  <c r="G100" i="1"/>
  <c r="F100" i="1"/>
  <c r="D100" i="1"/>
  <c r="C100" i="1"/>
  <c r="B100" i="1"/>
  <c r="N99" i="1"/>
  <c r="M99" i="1"/>
  <c r="L99" i="1"/>
  <c r="K99" i="1"/>
  <c r="J99" i="1"/>
  <c r="I99" i="1"/>
  <c r="H99" i="1"/>
  <c r="G99" i="1"/>
  <c r="F99" i="1"/>
  <c r="D99" i="1"/>
  <c r="C99" i="1"/>
  <c r="B99" i="1"/>
  <c r="N98" i="1"/>
  <c r="M98" i="1"/>
  <c r="L98" i="1"/>
  <c r="K98" i="1"/>
  <c r="J98" i="1"/>
  <c r="I98" i="1"/>
  <c r="H98" i="1"/>
  <c r="G98" i="1"/>
  <c r="F98" i="1"/>
  <c r="D98" i="1"/>
  <c r="C98" i="1"/>
  <c r="B98" i="1"/>
  <c r="B94" i="1" s="1"/>
  <c r="N97" i="1"/>
  <c r="M97" i="1"/>
  <c r="L97" i="1"/>
  <c r="L94" i="1" s="1"/>
  <c r="K97" i="1"/>
  <c r="K94" i="1" s="1"/>
  <c r="J97" i="1"/>
  <c r="I97" i="1"/>
  <c r="I94" i="1" s="1"/>
  <c r="H97" i="1"/>
  <c r="H94" i="1" s="1"/>
  <c r="G97" i="1"/>
  <c r="F97" i="1"/>
  <c r="E97" i="1"/>
  <c r="E94" i="1" s="1"/>
  <c r="D97" i="1"/>
  <c r="C97" i="1"/>
  <c r="B97" i="1"/>
  <c r="N96" i="1"/>
  <c r="M96" i="1"/>
  <c r="L96" i="1"/>
  <c r="K96" i="1"/>
  <c r="J96" i="1"/>
  <c r="I96" i="1"/>
  <c r="H96" i="1"/>
  <c r="G96" i="1"/>
  <c r="F96" i="1"/>
  <c r="D96" i="1"/>
  <c r="C96" i="1"/>
  <c r="B96" i="1"/>
  <c r="N95" i="1"/>
  <c r="M95" i="1"/>
  <c r="L95" i="1"/>
  <c r="K95" i="1"/>
  <c r="J95" i="1"/>
  <c r="I95" i="1"/>
  <c r="H95" i="1"/>
  <c r="G95" i="1"/>
  <c r="F95" i="1"/>
  <c r="D95" i="1"/>
  <c r="C95" i="1"/>
  <c r="C94" i="1" s="1"/>
  <c r="B95" i="1"/>
  <c r="N94" i="1"/>
  <c r="M94" i="1"/>
  <c r="J94" i="1"/>
  <c r="G94" i="1"/>
  <c r="F94" i="1"/>
  <c r="D94" i="1"/>
  <c r="N93" i="1"/>
  <c r="M93" i="1"/>
  <c r="L93" i="1"/>
  <c r="K93" i="1"/>
  <c r="J93" i="1"/>
  <c r="I93" i="1"/>
  <c r="H93" i="1"/>
  <c r="G93" i="1"/>
  <c r="F93" i="1"/>
  <c r="D93" i="1"/>
  <c r="D91" i="1" s="1"/>
  <c r="C93" i="1"/>
  <c r="B93" i="1"/>
  <c r="N92" i="1"/>
  <c r="N91" i="1" s="1"/>
  <c r="M92" i="1"/>
  <c r="M91" i="1" s="1"/>
  <c r="L92" i="1"/>
  <c r="K92" i="1"/>
  <c r="K91" i="1" s="1"/>
  <c r="J92" i="1"/>
  <c r="J91" i="1" s="1"/>
  <c r="I92" i="1"/>
  <c r="I91" i="1" s="1"/>
  <c r="H92" i="1"/>
  <c r="G92" i="1"/>
  <c r="G91" i="1" s="1"/>
  <c r="F92" i="1"/>
  <c r="E92" i="1"/>
  <c r="E91" i="1" s="1"/>
  <c r="D92" i="1"/>
  <c r="C92" i="1"/>
  <c r="B92" i="1"/>
  <c r="B91" i="1" s="1"/>
  <c r="L91" i="1"/>
  <c r="H91" i="1"/>
  <c r="F91" i="1"/>
  <c r="C91" i="1"/>
  <c r="N90" i="1"/>
  <c r="M90" i="1"/>
  <c r="L90" i="1"/>
  <c r="K90" i="1"/>
  <c r="J90" i="1"/>
  <c r="I90" i="1"/>
  <c r="H90" i="1"/>
  <c r="G90" i="1"/>
  <c r="G76" i="1" s="1"/>
  <c r="F90" i="1"/>
  <c r="E90" i="1"/>
  <c r="D90" i="1"/>
  <c r="C90" i="1"/>
  <c r="B90" i="1"/>
  <c r="N89" i="1"/>
  <c r="M89" i="1"/>
  <c r="L89" i="1"/>
  <c r="K89" i="1"/>
  <c r="J89" i="1"/>
  <c r="I89" i="1"/>
  <c r="H89" i="1"/>
  <c r="G89" i="1"/>
  <c r="F89" i="1"/>
  <c r="D89" i="1"/>
  <c r="C89" i="1"/>
  <c r="B89" i="1"/>
  <c r="N78" i="1"/>
  <c r="M78" i="1"/>
  <c r="L78" i="1"/>
  <c r="K78" i="1"/>
  <c r="J78" i="1"/>
  <c r="I78" i="1"/>
  <c r="H78" i="1"/>
  <c r="G78" i="1"/>
  <c r="F78" i="1"/>
  <c r="D78" i="1"/>
  <c r="D76" i="1" s="1"/>
  <c r="C78" i="1"/>
  <c r="B78" i="1"/>
  <c r="N77" i="1"/>
  <c r="N76" i="1" s="1"/>
  <c r="M77" i="1"/>
  <c r="M76" i="1" s="1"/>
  <c r="L77" i="1"/>
  <c r="L76" i="1" s="1"/>
  <c r="K77" i="1"/>
  <c r="J77" i="1"/>
  <c r="J76" i="1" s="1"/>
  <c r="I77" i="1"/>
  <c r="H77" i="1"/>
  <c r="H76" i="1" s="1"/>
  <c r="G77" i="1"/>
  <c r="F77" i="1"/>
  <c r="E77" i="1"/>
  <c r="E76" i="1" s="1"/>
  <c r="D77" i="1"/>
  <c r="C77" i="1"/>
  <c r="B77" i="1"/>
  <c r="B76" i="1" s="1"/>
  <c r="K76" i="1"/>
  <c r="I76" i="1"/>
  <c r="F76" i="1"/>
  <c r="C76" i="1"/>
  <c r="N75" i="1"/>
  <c r="M75" i="1"/>
  <c r="L75" i="1"/>
  <c r="K75" i="1"/>
  <c r="J75" i="1"/>
  <c r="I75" i="1"/>
  <c r="H75" i="1"/>
  <c r="G75" i="1"/>
  <c r="F75" i="1"/>
  <c r="D75" i="1"/>
  <c r="C75" i="1"/>
  <c r="B75" i="1"/>
  <c r="N74" i="1"/>
  <c r="M74" i="1"/>
  <c r="L74" i="1"/>
  <c r="K74" i="1"/>
  <c r="J74" i="1"/>
  <c r="J49" i="1" s="1"/>
  <c r="I74" i="1"/>
  <c r="H74" i="1"/>
  <c r="G74" i="1"/>
  <c r="G49" i="1" s="1"/>
  <c r="F74" i="1"/>
  <c r="E74" i="1"/>
  <c r="D74" i="1"/>
  <c r="C74" i="1"/>
  <c r="B74" i="1"/>
  <c r="N73" i="1"/>
  <c r="M73" i="1"/>
  <c r="L73" i="1"/>
  <c r="K73" i="1"/>
  <c r="J73" i="1"/>
  <c r="I73" i="1"/>
  <c r="H73" i="1"/>
  <c r="G73" i="1"/>
  <c r="F73" i="1"/>
  <c r="D73" i="1"/>
  <c r="C73" i="1"/>
  <c r="B73" i="1"/>
  <c r="N72" i="1"/>
  <c r="M72" i="1"/>
  <c r="L72" i="1"/>
  <c r="K72" i="1"/>
  <c r="J72" i="1"/>
  <c r="I72" i="1"/>
  <c r="H72" i="1"/>
  <c r="G72" i="1"/>
  <c r="F72" i="1"/>
  <c r="D72" i="1"/>
  <c r="C72" i="1"/>
  <c r="B72" i="1"/>
  <c r="N71" i="1"/>
  <c r="M71" i="1"/>
  <c r="L71" i="1"/>
  <c r="K71" i="1"/>
  <c r="J71" i="1"/>
  <c r="I71" i="1"/>
  <c r="H71" i="1"/>
  <c r="G71" i="1"/>
  <c r="F71" i="1"/>
  <c r="D71" i="1"/>
  <c r="C71" i="1"/>
  <c r="B71" i="1"/>
  <c r="N70" i="1"/>
  <c r="M70" i="1"/>
  <c r="L70" i="1"/>
  <c r="K70" i="1"/>
  <c r="J70" i="1"/>
  <c r="I70" i="1"/>
  <c r="H70" i="1"/>
  <c r="G70" i="1"/>
  <c r="F70" i="1"/>
  <c r="D70" i="1"/>
  <c r="C70" i="1"/>
  <c r="B70" i="1"/>
  <c r="N69" i="1"/>
  <c r="M69" i="1"/>
  <c r="L69" i="1"/>
  <c r="K69" i="1"/>
  <c r="J69" i="1"/>
  <c r="I69" i="1"/>
  <c r="H69" i="1"/>
  <c r="G69" i="1"/>
  <c r="F69" i="1"/>
  <c r="D69" i="1"/>
  <c r="C69" i="1"/>
  <c r="B69" i="1"/>
  <c r="N68" i="1"/>
  <c r="M68" i="1"/>
  <c r="L68" i="1"/>
  <c r="K68" i="1"/>
  <c r="J68" i="1"/>
  <c r="I68" i="1"/>
  <c r="H68" i="1"/>
  <c r="G68" i="1"/>
  <c r="F68" i="1"/>
  <c r="D68" i="1"/>
  <c r="C68" i="1"/>
  <c r="B68" i="1"/>
  <c r="N67" i="1"/>
  <c r="M67" i="1"/>
  <c r="L67" i="1"/>
  <c r="K67" i="1"/>
  <c r="J67" i="1"/>
  <c r="I67" i="1"/>
  <c r="H67" i="1"/>
  <c r="G67" i="1"/>
  <c r="F67" i="1"/>
  <c r="D67" i="1"/>
  <c r="C67" i="1"/>
  <c r="B67" i="1"/>
  <c r="N66" i="1"/>
  <c r="M66" i="1"/>
  <c r="L66" i="1"/>
  <c r="K66" i="1"/>
  <c r="J66" i="1"/>
  <c r="I66" i="1"/>
  <c r="H66" i="1"/>
  <c r="G66" i="1"/>
  <c r="F66" i="1"/>
  <c r="D66" i="1"/>
  <c r="C66" i="1"/>
  <c r="B66" i="1"/>
  <c r="N65" i="1"/>
  <c r="M65" i="1"/>
  <c r="L65" i="1"/>
  <c r="K65" i="1"/>
  <c r="J65" i="1"/>
  <c r="I65" i="1"/>
  <c r="H65" i="1"/>
  <c r="G65" i="1"/>
  <c r="F65" i="1"/>
  <c r="D65" i="1"/>
  <c r="C65" i="1"/>
  <c r="B65" i="1"/>
  <c r="N64" i="1"/>
  <c r="M64" i="1"/>
  <c r="L64" i="1"/>
  <c r="K64" i="1"/>
  <c r="J64" i="1"/>
  <c r="I64" i="1"/>
  <c r="H64" i="1"/>
  <c r="G64" i="1"/>
  <c r="F64" i="1"/>
  <c r="D64" i="1"/>
  <c r="C64" i="1"/>
  <c r="B64" i="1"/>
  <c r="N63" i="1"/>
  <c r="M63" i="1"/>
  <c r="L63" i="1"/>
  <c r="K63" i="1"/>
  <c r="J63" i="1"/>
  <c r="I63" i="1"/>
  <c r="H63" i="1"/>
  <c r="G63" i="1"/>
  <c r="F63" i="1"/>
  <c r="D63" i="1"/>
  <c r="C63" i="1"/>
  <c r="B63" i="1"/>
  <c r="N52" i="1"/>
  <c r="M52" i="1"/>
  <c r="L52" i="1"/>
  <c r="K52" i="1"/>
  <c r="J52" i="1"/>
  <c r="I52" i="1"/>
  <c r="H52" i="1"/>
  <c r="G52" i="1"/>
  <c r="F52" i="1"/>
  <c r="D52" i="1"/>
  <c r="C52" i="1"/>
  <c r="B52" i="1"/>
  <c r="N51" i="1"/>
  <c r="M51" i="1"/>
  <c r="M49" i="1" s="1"/>
  <c r="L51" i="1"/>
  <c r="K51" i="1"/>
  <c r="K49" i="1" s="1"/>
  <c r="J51" i="1"/>
  <c r="I51" i="1"/>
  <c r="H51" i="1"/>
  <c r="H49" i="1" s="1"/>
  <c r="G51" i="1"/>
  <c r="F51" i="1"/>
  <c r="E51" i="1"/>
  <c r="E49" i="1" s="1"/>
  <c r="D51" i="1"/>
  <c r="C51" i="1"/>
  <c r="B51" i="1"/>
  <c r="N50" i="1"/>
  <c r="M50" i="1"/>
  <c r="L50" i="1"/>
  <c r="K50" i="1"/>
  <c r="J50" i="1"/>
  <c r="I50" i="1"/>
  <c r="H50" i="1"/>
  <c r="G50" i="1"/>
  <c r="F50" i="1"/>
  <c r="D50" i="1"/>
  <c r="D49" i="1" s="1"/>
  <c r="C50" i="1"/>
  <c r="C49" i="1" s="1"/>
  <c r="B50" i="1"/>
  <c r="N49" i="1"/>
  <c r="L49" i="1"/>
  <c r="I49" i="1"/>
  <c r="F49" i="1"/>
  <c r="B49" i="1"/>
  <c r="N48" i="1"/>
  <c r="M48" i="1"/>
  <c r="L48" i="1"/>
  <c r="K48" i="1"/>
  <c r="J48" i="1"/>
  <c r="I48" i="1"/>
  <c r="H48" i="1"/>
  <c r="G48" i="1"/>
  <c r="F48" i="1"/>
  <c r="D48" i="1"/>
  <c r="C48" i="1"/>
  <c r="B48" i="1"/>
  <c r="N47" i="1"/>
  <c r="M47" i="1"/>
  <c r="L47" i="1"/>
  <c r="K47" i="1"/>
  <c r="J47" i="1"/>
  <c r="I47" i="1"/>
  <c r="H47" i="1"/>
  <c r="G47" i="1"/>
  <c r="F47" i="1"/>
  <c r="D47" i="1"/>
  <c r="C47" i="1"/>
  <c r="B47" i="1"/>
  <c r="N46" i="1"/>
  <c r="M46" i="1"/>
  <c r="L46" i="1"/>
  <c r="K46" i="1"/>
  <c r="J46" i="1"/>
  <c r="I46" i="1"/>
  <c r="H46" i="1"/>
  <c r="G46" i="1"/>
  <c r="G40" i="1" s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D45" i="1"/>
  <c r="C45" i="1"/>
  <c r="B45" i="1"/>
  <c r="N44" i="1"/>
  <c r="M44" i="1"/>
  <c r="L44" i="1"/>
  <c r="K44" i="1"/>
  <c r="J44" i="1"/>
  <c r="I44" i="1"/>
  <c r="H44" i="1"/>
  <c r="G44" i="1"/>
  <c r="F44" i="1"/>
  <c r="D44" i="1"/>
  <c r="C44" i="1"/>
  <c r="B44" i="1"/>
  <c r="N43" i="1"/>
  <c r="N40" i="1" s="1"/>
  <c r="M43" i="1"/>
  <c r="L43" i="1"/>
  <c r="K43" i="1"/>
  <c r="J43" i="1"/>
  <c r="I43" i="1"/>
  <c r="H43" i="1"/>
  <c r="G43" i="1"/>
  <c r="F43" i="1"/>
  <c r="E43" i="1"/>
  <c r="D43" i="1"/>
  <c r="C43" i="1"/>
  <c r="B43" i="1"/>
  <c r="B40" i="1" s="1"/>
  <c r="B11" i="1" s="1"/>
  <c r="N42" i="1"/>
  <c r="M42" i="1"/>
  <c r="L42" i="1"/>
  <c r="L40" i="1" s="1"/>
  <c r="K42" i="1"/>
  <c r="J42" i="1"/>
  <c r="I42" i="1"/>
  <c r="H42" i="1"/>
  <c r="H40" i="1" s="1"/>
  <c r="G42" i="1"/>
  <c r="F42" i="1"/>
  <c r="E42" i="1"/>
  <c r="D42" i="1"/>
  <c r="C42" i="1"/>
  <c r="C40" i="1" s="1"/>
  <c r="B42" i="1"/>
  <c r="N41" i="1"/>
  <c r="M41" i="1"/>
  <c r="M40" i="1" s="1"/>
  <c r="L41" i="1"/>
  <c r="K41" i="1"/>
  <c r="J41" i="1"/>
  <c r="J40" i="1" s="1"/>
  <c r="I41" i="1"/>
  <c r="I40" i="1" s="1"/>
  <c r="H41" i="1"/>
  <c r="G41" i="1"/>
  <c r="F41" i="1"/>
  <c r="F40" i="1" s="1"/>
  <c r="E41" i="1"/>
  <c r="D41" i="1"/>
  <c r="D40" i="1" s="1"/>
  <c r="C41" i="1"/>
  <c r="B41" i="1"/>
  <c r="K40" i="1"/>
  <c r="E40" i="1"/>
  <c r="N39" i="1"/>
  <c r="M39" i="1"/>
  <c r="L39" i="1"/>
  <c r="L38" i="1" s="1"/>
  <c r="K39" i="1"/>
  <c r="K38" i="1" s="1"/>
  <c r="K11" i="1" s="1"/>
  <c r="J39" i="1"/>
  <c r="I39" i="1"/>
  <c r="H39" i="1"/>
  <c r="H38" i="1" s="1"/>
  <c r="G39" i="1"/>
  <c r="F39" i="1"/>
  <c r="F38" i="1" s="1"/>
  <c r="F11" i="1" s="1"/>
  <c r="E39" i="1"/>
  <c r="D39" i="1"/>
  <c r="C39" i="1"/>
  <c r="C38" i="1" s="1"/>
  <c r="B39" i="1"/>
  <c r="N38" i="1"/>
  <c r="M38" i="1"/>
  <c r="J38" i="1"/>
  <c r="I38" i="1"/>
  <c r="G38" i="1"/>
  <c r="E38" i="1"/>
  <c r="D38" i="1"/>
  <c r="B38" i="1"/>
  <c r="N27" i="1"/>
  <c r="M27" i="1"/>
  <c r="L27" i="1"/>
  <c r="K27" i="1"/>
  <c r="J27" i="1"/>
  <c r="I27" i="1"/>
  <c r="H27" i="1"/>
  <c r="G27" i="1"/>
  <c r="F27" i="1"/>
  <c r="D27" i="1"/>
  <c r="C27" i="1"/>
  <c r="B27" i="1"/>
  <c r="N26" i="1"/>
  <c r="M26" i="1"/>
  <c r="L26" i="1"/>
  <c r="K26" i="1"/>
  <c r="J26" i="1"/>
  <c r="I26" i="1"/>
  <c r="H26" i="1"/>
  <c r="G26" i="1"/>
  <c r="F26" i="1"/>
  <c r="D26" i="1"/>
  <c r="C26" i="1"/>
  <c r="B26" i="1"/>
  <c r="N25" i="1"/>
  <c r="M25" i="1"/>
  <c r="L25" i="1"/>
  <c r="K25" i="1"/>
  <c r="J25" i="1"/>
  <c r="I25" i="1"/>
  <c r="H25" i="1"/>
  <c r="G25" i="1"/>
  <c r="F25" i="1"/>
  <c r="D25" i="1"/>
  <c r="C25" i="1"/>
  <c r="B25" i="1"/>
  <c r="N24" i="1"/>
  <c r="M24" i="1"/>
  <c r="L24" i="1"/>
  <c r="K24" i="1"/>
  <c r="J24" i="1"/>
  <c r="I24" i="1"/>
  <c r="H24" i="1"/>
  <c r="H23" i="1" s="1"/>
  <c r="G24" i="1"/>
  <c r="F24" i="1"/>
  <c r="D24" i="1"/>
  <c r="C24" i="1"/>
  <c r="B24" i="1"/>
  <c r="N23" i="1"/>
  <c r="M23" i="1"/>
  <c r="L23" i="1"/>
  <c r="K23" i="1"/>
  <c r="J23" i="1"/>
  <c r="I23" i="1"/>
  <c r="G23" i="1"/>
  <c r="F23" i="1"/>
  <c r="D23" i="1"/>
  <c r="C23" i="1"/>
  <c r="B23" i="1"/>
  <c r="N22" i="1"/>
  <c r="M22" i="1"/>
  <c r="L22" i="1"/>
  <c r="K22" i="1"/>
  <c r="J22" i="1"/>
  <c r="I22" i="1"/>
  <c r="H22" i="1"/>
  <c r="G22" i="1"/>
  <c r="F22" i="1"/>
  <c r="D22" i="1"/>
  <c r="C22" i="1"/>
  <c r="B22" i="1"/>
  <c r="N21" i="1"/>
  <c r="M21" i="1"/>
  <c r="L21" i="1"/>
  <c r="K21" i="1"/>
  <c r="J21" i="1"/>
  <c r="I21" i="1"/>
  <c r="H21" i="1"/>
  <c r="G21" i="1"/>
  <c r="F21" i="1"/>
  <c r="D21" i="1"/>
  <c r="C21" i="1"/>
  <c r="B21" i="1"/>
  <c r="N20" i="1"/>
  <c r="M20" i="1"/>
  <c r="L20" i="1"/>
  <c r="K20" i="1"/>
  <c r="J20" i="1"/>
  <c r="I20" i="1"/>
  <c r="H20" i="1"/>
  <c r="G20" i="1"/>
  <c r="F20" i="1"/>
  <c r="D20" i="1"/>
  <c r="C20" i="1"/>
  <c r="B20" i="1"/>
  <c r="N19" i="1"/>
  <c r="M19" i="1"/>
  <c r="L19" i="1"/>
  <c r="K19" i="1"/>
  <c r="J19" i="1"/>
  <c r="I19" i="1"/>
  <c r="H19" i="1"/>
  <c r="G19" i="1"/>
  <c r="F19" i="1"/>
  <c r="D19" i="1"/>
  <c r="C19" i="1"/>
  <c r="B19" i="1"/>
  <c r="N18" i="1"/>
  <c r="M18" i="1"/>
  <c r="L18" i="1"/>
  <c r="K18" i="1"/>
  <c r="J18" i="1"/>
  <c r="I18" i="1"/>
  <c r="H18" i="1"/>
  <c r="H17" i="1" s="1"/>
  <c r="G18" i="1"/>
  <c r="F18" i="1"/>
  <c r="D18" i="1"/>
  <c r="C18" i="1"/>
  <c r="B18" i="1"/>
  <c r="N17" i="1"/>
  <c r="M17" i="1"/>
  <c r="L17" i="1"/>
  <c r="K17" i="1"/>
  <c r="J17" i="1"/>
  <c r="I17" i="1"/>
  <c r="G17" i="1"/>
  <c r="F17" i="1"/>
  <c r="D17" i="1"/>
  <c r="C17" i="1"/>
  <c r="B17" i="1"/>
  <c r="N16" i="1"/>
  <c r="M16" i="1"/>
  <c r="L16" i="1"/>
  <c r="K16" i="1"/>
  <c r="J16" i="1"/>
  <c r="I16" i="1"/>
  <c r="H16" i="1"/>
  <c r="G16" i="1"/>
  <c r="F16" i="1"/>
  <c r="D16" i="1"/>
  <c r="C16" i="1"/>
  <c r="B16" i="1"/>
  <c r="N15" i="1"/>
  <c r="M15" i="1"/>
  <c r="L15" i="1"/>
  <c r="K15" i="1"/>
  <c r="J15" i="1"/>
  <c r="I15" i="1"/>
  <c r="H15" i="1"/>
  <c r="G15" i="1"/>
  <c r="F15" i="1"/>
  <c r="D15" i="1"/>
  <c r="D12" i="1" s="1"/>
  <c r="C15" i="1"/>
  <c r="B15" i="1"/>
  <c r="N14" i="1"/>
  <c r="M14" i="1"/>
  <c r="L14" i="1"/>
  <c r="K14" i="1"/>
  <c r="J14" i="1"/>
  <c r="I14" i="1"/>
  <c r="H14" i="1"/>
  <c r="G14" i="1"/>
  <c r="F14" i="1"/>
  <c r="D14" i="1"/>
  <c r="C14" i="1"/>
  <c r="B14" i="1"/>
  <c r="N13" i="1"/>
  <c r="N12" i="1" s="1"/>
  <c r="N11" i="1" s="1"/>
  <c r="M13" i="1"/>
  <c r="M12" i="1" s="1"/>
  <c r="L13" i="1"/>
  <c r="K13" i="1"/>
  <c r="J13" i="1"/>
  <c r="I13" i="1"/>
  <c r="H13" i="1"/>
  <c r="H12" i="1" s="1"/>
  <c r="H11" i="1" s="1"/>
  <c r="G13" i="1"/>
  <c r="F13" i="1"/>
  <c r="D13" i="1"/>
  <c r="C13" i="1"/>
  <c r="B13" i="1"/>
  <c r="L12" i="1"/>
  <c r="K12" i="1"/>
  <c r="J12" i="1"/>
  <c r="I12" i="1"/>
  <c r="G12" i="1"/>
  <c r="F12" i="1"/>
  <c r="C12" i="1"/>
  <c r="B12" i="1"/>
  <c r="D11" i="1" l="1"/>
  <c r="I11" i="1"/>
  <c r="L11" i="1"/>
  <c r="J11" i="1"/>
  <c r="C11" i="1"/>
  <c r="E11" i="1"/>
  <c r="M11" i="1"/>
  <c r="G11" i="1"/>
</calcChain>
</file>

<file path=xl/sharedStrings.xml><?xml version="1.0" encoding="utf-8"?>
<sst xmlns="http://schemas.openxmlformats.org/spreadsheetml/2006/main" count="366" uniqueCount="174">
  <si>
    <t>ตาราง 19.3  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2562</t>
  </si>
  <si>
    <t>Table 19.3  Actual Revenue and Expenditure of Subdistrict Administration Organization by Type, District and Subdistrict Administration</t>
  </si>
  <si>
    <t xml:space="preserve"> สถิติการคลัง</t>
  </si>
  <si>
    <t xml:space="preserve">                 Organization: Fiscal Year 2019</t>
  </si>
  <si>
    <t>(ล้านบาท  Million Baht)</t>
  </si>
  <si>
    <t>อำเภอ/องค์การบริหารส่วนตำบล</t>
  </si>
  <si>
    <t xml:space="preserve">รายได้ </t>
  </si>
  <si>
    <t>รายจ่าย</t>
  </si>
  <si>
    <t>Revenue</t>
  </si>
  <si>
    <t>Expenditure</t>
  </si>
  <si>
    <t>District/</t>
  </si>
  <si>
    <t>ค่าธรรมเนียม</t>
  </si>
  <si>
    <t>สาธารณูปโภค</t>
  </si>
  <si>
    <t>Subdistrict</t>
  </si>
  <si>
    <t>ภาษีอากร</t>
  </si>
  <si>
    <t>ใบอนุญาต</t>
  </si>
  <si>
    <t>ทรัพย์สิน</t>
  </si>
  <si>
    <t>และการพาณิชย์</t>
  </si>
  <si>
    <t>เบ็ดเตล็ด</t>
  </si>
  <si>
    <t>เงินอุดหนุน</t>
  </si>
  <si>
    <t>อื่นๆ</t>
  </si>
  <si>
    <t>งบกลาง</t>
  </si>
  <si>
    <t>งบบุคลากร</t>
  </si>
  <si>
    <t>งบดำเนินงาน</t>
  </si>
  <si>
    <t>งบลงทุน</t>
  </si>
  <si>
    <t>งบอุดหนุน</t>
  </si>
  <si>
    <t>Administration</t>
  </si>
  <si>
    <t>Taxes and</t>
  </si>
  <si>
    <t>และค่าปรับ</t>
  </si>
  <si>
    <t>Property</t>
  </si>
  <si>
    <t>Public</t>
  </si>
  <si>
    <t>Miscellaneous</t>
  </si>
  <si>
    <t>Subsidies</t>
  </si>
  <si>
    <t>Others</t>
  </si>
  <si>
    <t>Central</t>
  </si>
  <si>
    <t>Personnel</t>
  </si>
  <si>
    <t>Operations</t>
  </si>
  <si>
    <t>Investments</t>
  </si>
  <si>
    <t>Organization</t>
  </si>
  <si>
    <t>duties</t>
  </si>
  <si>
    <t>Fees, License-</t>
  </si>
  <si>
    <t>utilities and</t>
  </si>
  <si>
    <t>fund</t>
  </si>
  <si>
    <t>fees and fines</t>
  </si>
  <si>
    <t>commerce</t>
  </si>
  <si>
    <t>รวมยอด</t>
  </si>
  <si>
    <t>Total</t>
  </si>
  <si>
    <t>อำเภอเมืองชลบุรี</t>
  </si>
  <si>
    <t xml:space="preserve">      -</t>
  </si>
  <si>
    <t>Muang Chon Buri District</t>
  </si>
  <si>
    <t>องค์การบริหารส่วนตำบลหนองรี</t>
  </si>
  <si>
    <t xml:space="preserve">   Nonglee Subdistrict  </t>
  </si>
  <si>
    <t>องค์การบริหารส่วนตำบลหนองข้างคอก</t>
  </si>
  <si>
    <t xml:space="preserve">   Nongkhangkug Subdistrict  </t>
  </si>
  <si>
    <t>องค์การบริหารส่วนตำบลคลองตำหรุ</t>
  </si>
  <si>
    <t xml:space="preserve">   Khlongtamru Subdistrict </t>
  </si>
  <si>
    <t>องค์การบริหารส่วนตำบลสำนักบก</t>
  </si>
  <si>
    <t xml:space="preserve">   Somnugbug Subdistrict</t>
  </si>
  <si>
    <t>อำเภอบ้านบึง</t>
  </si>
  <si>
    <t>Ban Bung Subdistric</t>
  </si>
  <si>
    <t>องค์การบริหารส่วนตำบลคลองกิ่ว</t>
  </si>
  <si>
    <t xml:space="preserve">   Kong Kiw  Subdistrict</t>
  </si>
  <si>
    <t>องค์การบริหารส่วนตำบลมาบไผ่</t>
  </si>
  <si>
    <t xml:space="preserve">   Mappai Subdistrict</t>
  </si>
  <si>
    <t>องค์การบริหารส่วนตำบลหนองบอนแดง</t>
  </si>
  <si>
    <t>องค์การบริหารส่วนตำบลหนองอิรุณ</t>
  </si>
  <si>
    <t xml:space="preserve">   Nong Ailun Subdistrict</t>
  </si>
  <si>
    <t>องค์การบริหารส่วนตำบลหนองไผ่แก้ว</t>
  </si>
  <si>
    <t xml:space="preserve">   Nong Phai Kaeo Subdistrict</t>
  </si>
  <si>
    <t>อำเภอหนองใหญ่</t>
  </si>
  <si>
    <t>Nong Yoi  District</t>
  </si>
  <si>
    <t>องค์การบริหารส่วนตำบลคลองพลู</t>
  </si>
  <si>
    <t xml:space="preserve">   Chong  Phu Subdistrict</t>
  </si>
  <si>
    <t>องค์การบริหารส่วนตำบลหนองเสือช้าง</t>
  </si>
  <si>
    <t xml:space="preserve">   Nong  Sei  Yoi  Subdistrict</t>
  </si>
  <si>
    <t>องค์การบริหารส่วนตำบลห้างสูง</t>
  </si>
  <si>
    <t xml:space="preserve">   Hangsung  Subdistrict</t>
  </si>
  <si>
    <t>องค์การบริหารส่วนตำบลเขาซก</t>
  </si>
  <si>
    <t xml:space="preserve">   Kowcok  Subdistrict</t>
  </si>
  <si>
    <t>ตาราง 19.3  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2562 (ต่อ)</t>
  </si>
  <si>
    <t xml:space="preserve">                 Organization: Fiscal Year 2019 (Cont.)</t>
  </si>
  <si>
    <t xml:space="preserve">Fiscal Statistics </t>
  </si>
  <si>
    <t>อำเภอบางละมุง</t>
  </si>
  <si>
    <t>Bang La  Mung  District</t>
  </si>
  <si>
    <t>องค์การบริหารส่วนตำบลเขาไม้แก้ว</t>
  </si>
  <si>
    <t xml:space="preserve">   Kow  Mai Kaeo  Subdistrict</t>
  </si>
  <si>
    <t>อำเภอพานทอง</t>
  </si>
  <si>
    <t xml:space="preserve">   Phan Thong District</t>
  </si>
  <si>
    <t>องค์การบริหารส่วนตำบลพานทอง</t>
  </si>
  <si>
    <t xml:space="preserve">   Phan Thong  Subdistrict</t>
  </si>
  <si>
    <t>องค์การบริหารส่วนตำบลมาบโป่ง</t>
  </si>
  <si>
    <t xml:space="preserve">   Mabpong  Subdistrict</t>
  </si>
  <si>
    <t>องค์การบริหารส่วนตำบลหนองหงษ์</t>
  </si>
  <si>
    <t xml:space="preserve">   Nonghong  Subdistric</t>
  </si>
  <si>
    <t>องค์การบริหารส่วนตำบลโคกขี้หนอน</t>
  </si>
  <si>
    <t xml:space="preserve">   Kogkenon Subdistrict</t>
  </si>
  <si>
    <t>องค์การบริหารส่วนตำบลบ้านเก่า</t>
  </si>
  <si>
    <t xml:space="preserve">   Bankao  Subdistrict</t>
  </si>
  <si>
    <t>องค์การบริหารส่วนตำบลหน้าประดู่</t>
  </si>
  <si>
    <t xml:space="preserve">   Naphadu Subdistrict</t>
  </si>
  <si>
    <t>องค์การบริหารส่วนตำบลบางนาง</t>
  </si>
  <si>
    <t xml:space="preserve">   Bangnang  Subdistrict</t>
  </si>
  <si>
    <t>องค์การบริหารส่วนตำบลเกาะลอยบางหัก</t>
  </si>
  <si>
    <t xml:space="preserve">   kohloy  Subdistrict</t>
  </si>
  <si>
    <t>อำเภอพนัสนิคม</t>
  </si>
  <si>
    <t>Phanat Nikhom District</t>
  </si>
  <si>
    <t>องค์การบริหารส่วนตำบลหน้าพระธาตุ</t>
  </si>
  <si>
    <t xml:space="preserve">   Naphatad Subdistrict</t>
  </si>
  <si>
    <t xml:space="preserve"> </t>
  </si>
  <si>
    <t>องค์การบริหารส่วนตำบลวัดหลวง</t>
  </si>
  <si>
    <t xml:space="preserve">   Wadhung  Subdistrict</t>
  </si>
  <si>
    <t>องค์การบริหารส่วนตำบลบ้านเซิด</t>
  </si>
  <si>
    <t xml:space="preserve">   Banserd Subdistrict</t>
  </si>
  <si>
    <t xml:space="preserve">  </t>
  </si>
  <si>
    <t>องค์การบริหารส่วนตำบลนาเริก</t>
  </si>
  <si>
    <t xml:space="preserve">   Naleod Subdistrict</t>
  </si>
  <si>
    <t>องค์การบริหารส่วนตำบลสระสี่เหลี่ยม</t>
  </si>
  <si>
    <t xml:space="preserve">   Sasrileam Subdistrict</t>
  </si>
  <si>
    <t>องค์การบริหารส่วนตำบลวัดโบสถ์</t>
  </si>
  <si>
    <t xml:space="preserve">   Wadbode Subdistrict</t>
  </si>
  <si>
    <t>องค์การบริหารส่วนตำบลท่าข้าม</t>
  </si>
  <si>
    <t xml:space="preserve">   Thakum   Subdistrict</t>
  </si>
  <si>
    <t>องค์การบริหารส่วนตำบลหนองปรือ</t>
  </si>
  <si>
    <t xml:space="preserve">   Nongpre  Subdistrict</t>
  </si>
  <si>
    <t>องค์การบริหารส่วนตำบลหนองขยาด</t>
  </si>
  <si>
    <t xml:space="preserve">   Nong Kha Yad Subdistrict</t>
  </si>
  <si>
    <t>องค์การบริหารส่วนตำบลทุ่งขวาง</t>
  </si>
  <si>
    <t xml:space="preserve">   Thung Kwang Subdistrict</t>
  </si>
  <si>
    <t>องค์การบริหารส่วนตำบลหนองเหียง</t>
  </si>
  <si>
    <t xml:space="preserve">   Nong Hueang Subdistrict</t>
  </si>
  <si>
    <t>องค์การบริหารส่วนตำบลนาวังหิน</t>
  </si>
  <si>
    <t xml:space="preserve">   Na Wang Hin Subdistrict</t>
  </si>
  <si>
    <t>องค์การบริหารส่วนตำบลบ้านช้าง</t>
  </si>
  <si>
    <t xml:space="preserve">   Banchang Subdistrict</t>
  </si>
  <si>
    <t>องค์การบริหารส่วนตำบลโคกเพลาะ</t>
  </si>
  <si>
    <t xml:space="preserve">  Kopuo  Subdistrict</t>
  </si>
  <si>
    <t>องค์การบริหารส่วนตำบลไร่หลักทอง</t>
  </si>
  <si>
    <t xml:space="preserve">   Rihukthong   Subdistrict</t>
  </si>
  <si>
    <t>องค์การบริหารส่วนตำบลนามะตูม</t>
  </si>
  <si>
    <t xml:space="preserve">   Namatum Subdistrict</t>
  </si>
  <si>
    <t>อำเภอศรีราชา</t>
  </si>
  <si>
    <t>Siracha District</t>
  </si>
  <si>
    <t>องค์การบริหารส่วนตำบลหนองขาม</t>
  </si>
  <si>
    <t xml:space="preserve">   Nong Kham Subdistrict</t>
  </si>
  <si>
    <t>องค์การบริหารส่วนตำบลเขาคันทรง</t>
  </si>
  <si>
    <t xml:space="preserve">   Khao Kan Chung  Subdistrict</t>
  </si>
  <si>
    <t>องค์การบริหารส่วนตำบลบางพระ</t>
  </si>
  <si>
    <t xml:space="preserve">   Bangpra  Subdistrict</t>
  </si>
  <si>
    <t>องค์การบริหารส่วนตำบลบ่อวิน</t>
  </si>
  <si>
    <t xml:space="preserve">   Boawin Subdistric</t>
  </si>
  <si>
    <t>อำเภอสัตหีบ</t>
  </si>
  <si>
    <t>Sattahip District</t>
  </si>
  <si>
    <t>องค์การบริหารส่วนตำบลพลูตาหลวง</t>
  </si>
  <si>
    <t xml:space="preserve">   Phu Ta Lung  Subdistrict</t>
  </si>
  <si>
    <t>องค์การบริหารส่วนตำบลแสมสาร</t>
  </si>
  <si>
    <t xml:space="preserve">   Samasan   Subdistrict</t>
  </si>
  <si>
    <t>อำเภอบ่อทอง</t>
  </si>
  <si>
    <t>Bo Tong  District</t>
  </si>
  <si>
    <t>องค์การบริหารส่วนตำบลบ่อทอง</t>
  </si>
  <si>
    <t xml:space="preserve">   Bo Tong  Subdistrict</t>
  </si>
  <si>
    <t>องค์การบริหารส่วนตำบลวัดสุวรรณ</t>
  </si>
  <si>
    <t xml:space="preserve">   Wadsuwun  Subdistrict</t>
  </si>
  <si>
    <t>องค์การบริหารส่วนตำบลบ่อกวางทอง</t>
  </si>
  <si>
    <t xml:space="preserve">   Bo Klangthong Subdistrict</t>
  </si>
  <si>
    <t>องค์การบริหารส่วนตำบลเกษตรสุวรรณ</t>
  </si>
  <si>
    <t xml:space="preserve">   Kasarn Suwan Subdistict</t>
  </si>
  <si>
    <t>องค์การบริหารส่วนตำบลพลวงทอง</t>
  </si>
  <si>
    <t xml:space="preserve">   Paung Tong Subdistrict</t>
  </si>
  <si>
    <t>อำเภอเกาะจันทร์</t>
  </si>
  <si>
    <t>Kao Chun District</t>
  </si>
  <si>
    <t>องค์การบริหารส่วนตำบลท่าบุญมี</t>
  </si>
  <si>
    <t xml:space="preserve">   THa Bunmi  Subdistrict</t>
  </si>
  <si>
    <t xml:space="preserve">              ที่มา: สำนักงานส่งเสริมการปกครองท้องถิ่นจังหวัดชลบุรี</t>
  </si>
  <si>
    <t xml:space="preserve">         Source: Chonburi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</si>
</sst>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0\ \ "/>
    <numFmt numFmtId="165" formatCode="#,##0.00\ \ \ \ \ \ "/>
    <numFmt numFmtId="166" formatCode="#,##0.00\ \ \ "/>
    <numFmt numFmtId="167" formatCode="#,##0.00\ "/>
    <numFmt numFmtId="168" formatCode="#,##0.00\ \ \ \ "/>
    <numFmt numFmtId="169" formatCode="#,##0.00\ \ \ \ \ \ \ "/>
  </numFmts>
  <fonts count="13" x14ac:knownFonts="1">
    <font>
      <sz val="14"/>
      <name val="Cordia New"/>
      <charset val="22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name val="Cordia New"/>
      <family val="2"/>
    </font>
    <font>
      <sz val="10"/>
      <name val="TH SarabunPSK"/>
      <family val="2"/>
      <charset val="222"/>
    </font>
    <font>
      <b/>
      <sz val="10"/>
      <name val="TH SarabunPSK"/>
      <family val="2"/>
      <charset val="222"/>
    </font>
    <font>
      <sz val="10"/>
      <name val="Arial"/>
      <family val="2"/>
    </font>
    <font>
      <b/>
      <sz val="13"/>
      <name val="TH SarabunPSK"/>
      <family val="2"/>
      <charset val="222"/>
    </font>
    <font>
      <b/>
      <sz val="13.5"/>
      <name val="TH SarabunPSK"/>
      <family val="2"/>
      <charset val="222"/>
    </font>
    <font>
      <sz val="10"/>
      <name val="TH SarabunPSK"/>
      <family val="2"/>
    </font>
    <font>
      <sz val="11"/>
      <name val="TH SarabunPSK"/>
      <family val="2"/>
      <charset val="222"/>
    </font>
    <font>
      <sz val="13"/>
      <name val="TH SarabunPSK"/>
      <family val="2"/>
      <charset val="222"/>
    </font>
    <font>
      <b/>
      <sz val="1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6" fillId="0" borderId="0"/>
    <xf numFmtId="0" fontId="3" fillId="0" borderId="0"/>
  </cellStyleXfs>
  <cellXfs count="10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textRotation="180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textRotation="180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textRotation="180"/>
    </xf>
    <xf numFmtId="0" fontId="1" fillId="0" borderId="2" xfId="0" applyFont="1" applyBorder="1" applyAlignment="1">
      <alignment horizontal="center" vertical="top" textRotation="180"/>
    </xf>
    <xf numFmtId="0" fontId="4" fillId="0" borderId="0" xfId="0" applyFont="1" applyAlignment="1">
      <alignment horizontal="right"/>
    </xf>
    <xf numFmtId="0" fontId="1" fillId="0" borderId="3" xfId="0" applyFont="1" applyBorder="1" applyAlignment="1">
      <alignment horizontal="center" vertical="top" textRotation="18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vertical="center"/>
    </xf>
    <xf numFmtId="4" fontId="4" fillId="0" borderId="13" xfId="0" applyNumberFormat="1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shrinkToFit="1"/>
    </xf>
    <xf numFmtId="164" fontId="5" fillId="0" borderId="12" xfId="0" applyNumberFormat="1" applyFont="1" applyBorder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6" fontId="5" fillId="0" borderId="12" xfId="0" applyNumberFormat="1" applyFont="1" applyBorder="1" applyAlignment="1">
      <alignment horizontal="right" vertical="center"/>
    </xf>
    <xf numFmtId="167" fontId="5" fillId="0" borderId="12" xfId="0" applyNumberFormat="1" applyFont="1" applyBorder="1" applyAlignment="1">
      <alignment horizontal="right" vertical="center"/>
    </xf>
    <xf numFmtId="168" fontId="5" fillId="0" borderId="1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4" fontId="3" fillId="2" borderId="0" xfId="0" applyNumberFormat="1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9" fontId="5" fillId="0" borderId="12" xfId="0" applyNumberFormat="1" applyFont="1" applyBorder="1" applyAlignment="1">
      <alignment horizontal="center" vertical="center"/>
    </xf>
    <xf numFmtId="49" fontId="2" fillId="0" borderId="0" xfId="2" applyNumberFormat="1" applyFont="1" applyAlignment="1">
      <alignment horizontal="left"/>
    </xf>
    <xf numFmtId="0" fontId="4" fillId="0" borderId="0" xfId="1" applyNumberFormat="1" applyFont="1" applyAlignment="1">
      <alignment horizontal="left" vertical="center"/>
    </xf>
    <xf numFmtId="164" fontId="4" fillId="0" borderId="12" xfId="0" applyNumberFormat="1" applyFont="1" applyBorder="1" applyAlignment="1">
      <alignment horizontal="right" vertical="center"/>
    </xf>
    <xf numFmtId="165" fontId="4" fillId="0" borderId="12" xfId="0" applyNumberFormat="1" applyFont="1" applyBorder="1" applyAlignment="1">
      <alignment horizontal="right" vertical="center"/>
    </xf>
    <xf numFmtId="166" fontId="4" fillId="0" borderId="12" xfId="0" applyNumberFormat="1" applyFont="1" applyBorder="1" applyAlignment="1">
      <alignment horizontal="right" vertical="center"/>
    </xf>
    <xf numFmtId="169" fontId="4" fillId="0" borderId="12" xfId="0" applyNumberFormat="1" applyFont="1" applyBorder="1" applyAlignment="1">
      <alignment horizontal="center" vertical="center"/>
    </xf>
    <xf numFmtId="167" fontId="4" fillId="0" borderId="12" xfId="0" applyNumberFormat="1" applyFont="1" applyBorder="1" applyAlignment="1">
      <alignment horizontal="right" vertical="center"/>
    </xf>
    <xf numFmtId="168" fontId="4" fillId="0" borderId="12" xfId="0" applyNumberFormat="1" applyFont="1" applyBorder="1" applyAlignment="1">
      <alignment horizontal="right" vertical="center"/>
    </xf>
    <xf numFmtId="0" fontId="4" fillId="0" borderId="0" xfId="1" applyNumberFormat="1" applyFont="1" applyAlignment="1">
      <alignment vertical="center"/>
    </xf>
    <xf numFmtId="0" fontId="4" fillId="0" borderId="7" xfId="1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top" textRotation="180"/>
    </xf>
    <xf numFmtId="0" fontId="7" fillId="0" borderId="3" xfId="0" applyFont="1" applyBorder="1" applyAlignment="1">
      <alignment horizontal="center" vertical="top" textRotation="180"/>
    </xf>
    <xf numFmtId="0" fontId="5" fillId="0" borderId="7" xfId="1" applyNumberFormat="1" applyFont="1" applyBorder="1" applyAlignment="1">
      <alignment horizontal="center" vertical="center"/>
    </xf>
    <xf numFmtId="0" fontId="4" fillId="0" borderId="7" xfId="1" applyNumberFormat="1" applyFont="1" applyFill="1" applyBorder="1" applyAlignment="1">
      <alignment horizontal="left" vertical="center"/>
    </xf>
    <xf numFmtId="0" fontId="5" fillId="0" borderId="0" xfId="1" applyNumberFormat="1" applyFont="1" applyAlignment="1">
      <alignment horizontal="center" vertical="center"/>
    </xf>
    <xf numFmtId="166" fontId="4" fillId="0" borderId="1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180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0" borderId="3" xfId="0" applyFont="1" applyBorder="1" applyAlignment="1">
      <alignment textRotation="180"/>
    </xf>
    <xf numFmtId="0" fontId="1" fillId="0" borderId="3" xfId="0" applyFont="1" applyBorder="1" applyAlignment="1">
      <alignment horizontal="center" textRotation="180"/>
    </xf>
    <xf numFmtId="0" fontId="4" fillId="0" borderId="0" xfId="1" applyNumberFormat="1" applyFont="1" applyFill="1" applyAlignment="1">
      <alignment horizontal="left" vertical="center"/>
    </xf>
    <xf numFmtId="165" fontId="9" fillId="0" borderId="12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textRotation="180"/>
    </xf>
    <xf numFmtId="0" fontId="4" fillId="0" borderId="0" xfId="1" applyNumberFormat="1" applyFont="1" applyAlignment="1">
      <alignment horizontal="left" vertical="top"/>
    </xf>
    <xf numFmtId="0" fontId="4" fillId="0" borderId="0" xfId="1" applyNumberFormat="1" applyFont="1" applyAlignment="1">
      <alignment vertical="top"/>
    </xf>
    <xf numFmtId="0" fontId="1" fillId="0" borderId="2" xfId="0" applyFont="1" applyBorder="1" applyAlignment="1">
      <alignment vertical="center" textRotation="180"/>
    </xf>
    <xf numFmtId="49" fontId="2" fillId="0" borderId="0" xfId="3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4" fillId="3" borderId="0" xfId="1" applyNumberFormat="1" applyFont="1" applyFill="1" applyAlignment="1">
      <alignment horizontal="left" vertical="center"/>
    </xf>
    <xf numFmtId="0" fontId="4" fillId="0" borderId="9" xfId="1" applyNumberFormat="1" applyFont="1" applyFill="1" applyBorder="1" applyAlignment="1">
      <alignment horizontal="left" vertical="center"/>
    </xf>
    <xf numFmtId="164" fontId="4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6" fontId="4" fillId="0" borderId="14" xfId="0" applyNumberFormat="1" applyFont="1" applyBorder="1" applyAlignment="1">
      <alignment horizontal="right" vertical="center"/>
    </xf>
    <xf numFmtId="169" fontId="4" fillId="0" borderId="14" xfId="0" applyNumberFormat="1" applyFont="1" applyBorder="1" applyAlignment="1">
      <alignment horizontal="center" vertical="center"/>
    </xf>
    <xf numFmtId="167" fontId="4" fillId="0" borderId="14" xfId="0" applyNumberFormat="1" applyFont="1" applyBorder="1" applyAlignment="1">
      <alignment horizontal="right" vertical="center"/>
    </xf>
    <xf numFmtId="168" fontId="4" fillId="0" borderId="14" xfId="0" applyNumberFormat="1" applyFont="1" applyBorder="1" applyAlignment="1">
      <alignment horizontal="right" vertical="center"/>
    </xf>
    <xf numFmtId="0" fontId="4" fillId="0" borderId="9" xfId="1" applyNumberFormat="1" applyFont="1" applyBorder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1" applyNumberFormat="1" applyFont="1" applyAlignment="1">
      <alignment horizontal="center"/>
    </xf>
    <xf numFmtId="0" fontId="10" fillId="0" borderId="0" xfId="1" applyNumberFormat="1" applyFont="1" applyAlignment="1">
      <alignment horizontal="left" vertical="center"/>
    </xf>
    <xf numFmtId="0" fontId="3" fillId="0" borderId="0" xfId="0" applyFont="1"/>
    <xf numFmtId="4" fontId="3" fillId="2" borderId="0" xfId="0" applyNumberFormat="1" applyFont="1" applyFill="1"/>
    <xf numFmtId="4" fontId="3" fillId="0" borderId="0" xfId="0" applyNumberFormat="1" applyFont="1"/>
    <xf numFmtId="0" fontId="3" fillId="2" borderId="0" xfId="0" applyFont="1" applyFill="1"/>
  </cellXfs>
  <cellStyles count="4">
    <cellStyle name="Comma" xfId="1" builtinId="3"/>
    <cellStyle name="Normal" xfId="0" builtinId="0"/>
    <cellStyle name="Normal_T-17.3" xfId="2" xr:uid="{5C88D424-1AA9-43DA-89DD-6B82321B0C25}"/>
    <cellStyle name="ปกติ 2 2" xfId="3" xr:uid="{E3C04406-55A6-4834-A19A-0B441B0BC4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94</xdr:row>
      <xdr:rowOff>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FE6AF5E2-56EB-40FF-A48F-A3308CB4394B}"/>
            </a:ext>
          </a:extLst>
        </xdr:cNvPr>
        <xdr:cNvSpPr txBox="1">
          <a:spLocks noChangeArrowheads="1"/>
        </xdr:cNvSpPr>
      </xdr:nvSpPr>
      <xdr:spPr bwMode="auto">
        <a:xfrm>
          <a:off x="1476375" y="23888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876300</xdr:colOff>
      <xdr:row>95</xdr:row>
      <xdr:rowOff>0</xdr:rowOff>
    </xdr:from>
    <xdr:to>
      <xdr:col>15</xdr:col>
      <xdr:colOff>0</xdr:colOff>
      <xdr:row>95</xdr:row>
      <xdr:rowOff>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64CC1C9B-74D3-4DDD-9B67-70D93B8A523A}"/>
            </a:ext>
          </a:extLst>
        </xdr:cNvPr>
        <xdr:cNvSpPr txBox="1">
          <a:spLocks noChangeArrowheads="1"/>
        </xdr:cNvSpPr>
      </xdr:nvSpPr>
      <xdr:spPr bwMode="auto">
        <a:xfrm>
          <a:off x="9153525" y="24155400"/>
          <a:ext cx="45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876300</xdr:colOff>
      <xdr:row>94</xdr:row>
      <xdr:rowOff>0</xdr:rowOff>
    </xdr:from>
    <xdr:to>
      <xdr:col>15</xdr:col>
      <xdr:colOff>0</xdr:colOff>
      <xdr:row>94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22D7CEAA-75A9-45D7-8F05-89436F911D45}"/>
            </a:ext>
          </a:extLst>
        </xdr:cNvPr>
        <xdr:cNvSpPr txBox="1">
          <a:spLocks noChangeArrowheads="1"/>
        </xdr:cNvSpPr>
      </xdr:nvSpPr>
      <xdr:spPr bwMode="auto">
        <a:xfrm>
          <a:off x="9153525" y="23888700"/>
          <a:ext cx="45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456A2-CA87-4B1A-8928-5779F731CE29}">
  <sheetPr>
    <tabColor rgb="FF92D050"/>
  </sheetPr>
  <dimension ref="A1:AG719"/>
  <sheetViews>
    <sheetView tabSelected="1" topLeftCell="E1" zoomScaleNormal="100" workbookViewId="0">
      <selection activeCell="O92" sqref="O92"/>
    </sheetView>
  </sheetViews>
  <sheetFormatPr defaultRowHeight="21.75" x14ac:dyDescent="0.5"/>
  <cols>
    <col min="1" max="1" width="22.140625" style="96" customWidth="1"/>
    <col min="2" max="2" width="7.42578125" style="7" customWidth="1"/>
    <col min="3" max="3" width="9.28515625" style="7" bestFit="1" customWidth="1"/>
    <col min="4" max="4" width="7.42578125" style="7" customWidth="1"/>
    <col min="5" max="5" width="9" style="92" bestFit="1" customWidth="1"/>
    <col min="6" max="6" width="9" style="7" bestFit="1" customWidth="1"/>
    <col min="7" max="10" width="7.42578125" style="7" customWidth="1"/>
    <col min="11" max="11" width="7.42578125" style="7" bestFit="1" customWidth="1"/>
    <col min="12" max="12" width="7.85546875" style="7" bestFit="1" customWidth="1"/>
    <col min="13" max="14" width="7.42578125" style="7" customWidth="1"/>
    <col min="15" max="15" width="20" style="96" customWidth="1"/>
    <col min="16" max="16" width="1" style="96" customWidth="1"/>
    <col min="17" max="17" width="4.42578125" style="96" bestFit="1" customWidth="1"/>
    <col min="18" max="18" width="9.140625" style="96"/>
    <col min="19" max="19" width="13.42578125" style="99" bestFit="1" customWidth="1"/>
    <col min="20" max="20" width="12.28515625" style="96" bestFit="1" customWidth="1"/>
    <col min="21" max="21" width="11.28515625" style="96" bestFit="1" customWidth="1"/>
    <col min="22" max="23" width="12.28515625" style="96" bestFit="1" customWidth="1"/>
    <col min="24" max="24" width="12.42578125" style="96" customWidth="1"/>
    <col min="25" max="25" width="13.42578125" style="96" bestFit="1" customWidth="1"/>
    <col min="26" max="26" width="12.28515625" style="99" bestFit="1" customWidth="1"/>
    <col min="27" max="28" width="12.28515625" style="96" bestFit="1" customWidth="1"/>
    <col min="29" max="29" width="13.42578125" style="96" bestFit="1" customWidth="1"/>
    <col min="30" max="30" width="12.28515625" style="96" bestFit="1" customWidth="1"/>
    <col min="31" max="31" width="11.7109375" style="96" customWidth="1"/>
    <col min="32" max="256" width="9.140625" style="96"/>
    <col min="257" max="257" width="22.140625" style="96" customWidth="1"/>
    <col min="258" max="258" width="7.42578125" style="96" customWidth="1"/>
    <col min="259" max="259" width="9.28515625" style="96" bestFit="1" customWidth="1"/>
    <col min="260" max="260" width="7.42578125" style="96" customWidth="1"/>
    <col min="261" max="262" width="9" style="96" bestFit="1" customWidth="1"/>
    <col min="263" max="266" width="7.42578125" style="96" customWidth="1"/>
    <col min="267" max="267" width="7.42578125" style="96" bestFit="1" customWidth="1"/>
    <col min="268" max="268" width="7.85546875" style="96" bestFit="1" customWidth="1"/>
    <col min="269" max="270" width="7.42578125" style="96" customWidth="1"/>
    <col min="271" max="271" width="20" style="96" customWidth="1"/>
    <col min="272" max="272" width="1" style="96" customWidth="1"/>
    <col min="273" max="273" width="4.42578125" style="96" bestFit="1" customWidth="1"/>
    <col min="274" max="274" width="9.140625" style="96"/>
    <col min="275" max="275" width="13.42578125" style="96" bestFit="1" customWidth="1"/>
    <col min="276" max="276" width="12.28515625" style="96" bestFit="1" customWidth="1"/>
    <col min="277" max="277" width="11.28515625" style="96" bestFit="1" customWidth="1"/>
    <col min="278" max="279" width="12.28515625" style="96" bestFit="1" customWidth="1"/>
    <col min="280" max="280" width="12.42578125" style="96" customWidth="1"/>
    <col min="281" max="281" width="13.42578125" style="96" bestFit="1" customWidth="1"/>
    <col min="282" max="284" width="12.28515625" style="96" bestFit="1" customWidth="1"/>
    <col min="285" max="285" width="13.42578125" style="96" bestFit="1" customWidth="1"/>
    <col min="286" max="286" width="12.28515625" style="96" bestFit="1" customWidth="1"/>
    <col min="287" max="287" width="11.7109375" style="96" customWidth="1"/>
    <col min="288" max="512" width="9.140625" style="96"/>
    <col min="513" max="513" width="22.140625" style="96" customWidth="1"/>
    <col min="514" max="514" width="7.42578125" style="96" customWidth="1"/>
    <col min="515" max="515" width="9.28515625" style="96" bestFit="1" customWidth="1"/>
    <col min="516" max="516" width="7.42578125" style="96" customWidth="1"/>
    <col min="517" max="518" width="9" style="96" bestFit="1" customWidth="1"/>
    <col min="519" max="522" width="7.42578125" style="96" customWidth="1"/>
    <col min="523" max="523" width="7.42578125" style="96" bestFit="1" customWidth="1"/>
    <col min="524" max="524" width="7.85546875" style="96" bestFit="1" customWidth="1"/>
    <col min="525" max="526" width="7.42578125" style="96" customWidth="1"/>
    <col min="527" max="527" width="20" style="96" customWidth="1"/>
    <col min="528" max="528" width="1" style="96" customWidth="1"/>
    <col min="529" max="529" width="4.42578125" style="96" bestFit="1" customWidth="1"/>
    <col min="530" max="530" width="9.140625" style="96"/>
    <col min="531" max="531" width="13.42578125" style="96" bestFit="1" customWidth="1"/>
    <col min="532" max="532" width="12.28515625" style="96" bestFit="1" customWidth="1"/>
    <col min="533" max="533" width="11.28515625" style="96" bestFit="1" customWidth="1"/>
    <col min="534" max="535" width="12.28515625" style="96" bestFit="1" customWidth="1"/>
    <col min="536" max="536" width="12.42578125" style="96" customWidth="1"/>
    <col min="537" max="537" width="13.42578125" style="96" bestFit="1" customWidth="1"/>
    <col min="538" max="540" width="12.28515625" style="96" bestFit="1" customWidth="1"/>
    <col min="541" max="541" width="13.42578125" style="96" bestFit="1" customWidth="1"/>
    <col min="542" max="542" width="12.28515625" style="96" bestFit="1" customWidth="1"/>
    <col min="543" max="543" width="11.7109375" style="96" customWidth="1"/>
    <col min="544" max="768" width="9.140625" style="96"/>
    <col min="769" max="769" width="22.140625" style="96" customWidth="1"/>
    <col min="770" max="770" width="7.42578125" style="96" customWidth="1"/>
    <col min="771" max="771" width="9.28515625" style="96" bestFit="1" customWidth="1"/>
    <col min="772" max="772" width="7.42578125" style="96" customWidth="1"/>
    <col min="773" max="774" width="9" style="96" bestFit="1" customWidth="1"/>
    <col min="775" max="778" width="7.42578125" style="96" customWidth="1"/>
    <col min="779" max="779" width="7.42578125" style="96" bestFit="1" customWidth="1"/>
    <col min="780" max="780" width="7.85546875" style="96" bestFit="1" customWidth="1"/>
    <col min="781" max="782" width="7.42578125" style="96" customWidth="1"/>
    <col min="783" max="783" width="20" style="96" customWidth="1"/>
    <col min="784" max="784" width="1" style="96" customWidth="1"/>
    <col min="785" max="785" width="4.42578125" style="96" bestFit="1" customWidth="1"/>
    <col min="786" max="786" width="9.140625" style="96"/>
    <col min="787" max="787" width="13.42578125" style="96" bestFit="1" customWidth="1"/>
    <col min="788" max="788" width="12.28515625" style="96" bestFit="1" customWidth="1"/>
    <col min="789" max="789" width="11.28515625" style="96" bestFit="1" customWidth="1"/>
    <col min="790" max="791" width="12.28515625" style="96" bestFit="1" customWidth="1"/>
    <col min="792" max="792" width="12.42578125" style="96" customWidth="1"/>
    <col min="793" max="793" width="13.42578125" style="96" bestFit="1" customWidth="1"/>
    <col min="794" max="796" width="12.28515625" style="96" bestFit="1" customWidth="1"/>
    <col min="797" max="797" width="13.42578125" style="96" bestFit="1" customWidth="1"/>
    <col min="798" max="798" width="12.28515625" style="96" bestFit="1" customWidth="1"/>
    <col min="799" max="799" width="11.7109375" style="96" customWidth="1"/>
    <col min="800" max="1024" width="9.140625" style="96"/>
    <col min="1025" max="1025" width="22.140625" style="96" customWidth="1"/>
    <col min="1026" max="1026" width="7.42578125" style="96" customWidth="1"/>
    <col min="1027" max="1027" width="9.28515625" style="96" bestFit="1" customWidth="1"/>
    <col min="1028" max="1028" width="7.42578125" style="96" customWidth="1"/>
    <col min="1029" max="1030" width="9" style="96" bestFit="1" customWidth="1"/>
    <col min="1031" max="1034" width="7.42578125" style="96" customWidth="1"/>
    <col min="1035" max="1035" width="7.42578125" style="96" bestFit="1" customWidth="1"/>
    <col min="1036" max="1036" width="7.85546875" style="96" bestFit="1" customWidth="1"/>
    <col min="1037" max="1038" width="7.42578125" style="96" customWidth="1"/>
    <col min="1039" max="1039" width="20" style="96" customWidth="1"/>
    <col min="1040" max="1040" width="1" style="96" customWidth="1"/>
    <col min="1041" max="1041" width="4.42578125" style="96" bestFit="1" customWidth="1"/>
    <col min="1042" max="1042" width="9.140625" style="96"/>
    <col min="1043" max="1043" width="13.42578125" style="96" bestFit="1" customWidth="1"/>
    <col min="1044" max="1044" width="12.28515625" style="96" bestFit="1" customWidth="1"/>
    <col min="1045" max="1045" width="11.28515625" style="96" bestFit="1" customWidth="1"/>
    <col min="1046" max="1047" width="12.28515625" style="96" bestFit="1" customWidth="1"/>
    <col min="1048" max="1048" width="12.42578125" style="96" customWidth="1"/>
    <col min="1049" max="1049" width="13.42578125" style="96" bestFit="1" customWidth="1"/>
    <col min="1050" max="1052" width="12.28515625" style="96" bestFit="1" customWidth="1"/>
    <col min="1053" max="1053" width="13.42578125" style="96" bestFit="1" customWidth="1"/>
    <col min="1054" max="1054" width="12.28515625" style="96" bestFit="1" customWidth="1"/>
    <col min="1055" max="1055" width="11.7109375" style="96" customWidth="1"/>
    <col min="1056" max="1280" width="9.140625" style="96"/>
    <col min="1281" max="1281" width="22.140625" style="96" customWidth="1"/>
    <col min="1282" max="1282" width="7.42578125" style="96" customWidth="1"/>
    <col min="1283" max="1283" width="9.28515625" style="96" bestFit="1" customWidth="1"/>
    <col min="1284" max="1284" width="7.42578125" style="96" customWidth="1"/>
    <col min="1285" max="1286" width="9" style="96" bestFit="1" customWidth="1"/>
    <col min="1287" max="1290" width="7.42578125" style="96" customWidth="1"/>
    <col min="1291" max="1291" width="7.42578125" style="96" bestFit="1" customWidth="1"/>
    <col min="1292" max="1292" width="7.85546875" style="96" bestFit="1" customWidth="1"/>
    <col min="1293" max="1294" width="7.42578125" style="96" customWidth="1"/>
    <col min="1295" max="1295" width="20" style="96" customWidth="1"/>
    <col min="1296" max="1296" width="1" style="96" customWidth="1"/>
    <col min="1297" max="1297" width="4.42578125" style="96" bestFit="1" customWidth="1"/>
    <col min="1298" max="1298" width="9.140625" style="96"/>
    <col min="1299" max="1299" width="13.42578125" style="96" bestFit="1" customWidth="1"/>
    <col min="1300" max="1300" width="12.28515625" style="96" bestFit="1" customWidth="1"/>
    <col min="1301" max="1301" width="11.28515625" style="96" bestFit="1" customWidth="1"/>
    <col min="1302" max="1303" width="12.28515625" style="96" bestFit="1" customWidth="1"/>
    <col min="1304" max="1304" width="12.42578125" style="96" customWidth="1"/>
    <col min="1305" max="1305" width="13.42578125" style="96" bestFit="1" customWidth="1"/>
    <col min="1306" max="1308" width="12.28515625" style="96" bestFit="1" customWidth="1"/>
    <col min="1309" max="1309" width="13.42578125" style="96" bestFit="1" customWidth="1"/>
    <col min="1310" max="1310" width="12.28515625" style="96" bestFit="1" customWidth="1"/>
    <col min="1311" max="1311" width="11.7109375" style="96" customWidth="1"/>
    <col min="1312" max="1536" width="9.140625" style="96"/>
    <col min="1537" max="1537" width="22.140625" style="96" customWidth="1"/>
    <col min="1538" max="1538" width="7.42578125" style="96" customWidth="1"/>
    <col min="1539" max="1539" width="9.28515625" style="96" bestFit="1" customWidth="1"/>
    <col min="1540" max="1540" width="7.42578125" style="96" customWidth="1"/>
    <col min="1541" max="1542" width="9" style="96" bestFit="1" customWidth="1"/>
    <col min="1543" max="1546" width="7.42578125" style="96" customWidth="1"/>
    <col min="1547" max="1547" width="7.42578125" style="96" bestFit="1" customWidth="1"/>
    <col min="1548" max="1548" width="7.85546875" style="96" bestFit="1" customWidth="1"/>
    <col min="1549" max="1550" width="7.42578125" style="96" customWidth="1"/>
    <col min="1551" max="1551" width="20" style="96" customWidth="1"/>
    <col min="1552" max="1552" width="1" style="96" customWidth="1"/>
    <col min="1553" max="1553" width="4.42578125" style="96" bestFit="1" customWidth="1"/>
    <col min="1554" max="1554" width="9.140625" style="96"/>
    <col min="1555" max="1555" width="13.42578125" style="96" bestFit="1" customWidth="1"/>
    <col min="1556" max="1556" width="12.28515625" style="96" bestFit="1" customWidth="1"/>
    <col min="1557" max="1557" width="11.28515625" style="96" bestFit="1" customWidth="1"/>
    <col min="1558" max="1559" width="12.28515625" style="96" bestFit="1" customWidth="1"/>
    <col min="1560" max="1560" width="12.42578125" style="96" customWidth="1"/>
    <col min="1561" max="1561" width="13.42578125" style="96" bestFit="1" customWidth="1"/>
    <col min="1562" max="1564" width="12.28515625" style="96" bestFit="1" customWidth="1"/>
    <col min="1565" max="1565" width="13.42578125" style="96" bestFit="1" customWidth="1"/>
    <col min="1566" max="1566" width="12.28515625" style="96" bestFit="1" customWidth="1"/>
    <col min="1567" max="1567" width="11.7109375" style="96" customWidth="1"/>
    <col min="1568" max="1792" width="9.140625" style="96"/>
    <col min="1793" max="1793" width="22.140625" style="96" customWidth="1"/>
    <col min="1794" max="1794" width="7.42578125" style="96" customWidth="1"/>
    <col min="1795" max="1795" width="9.28515625" style="96" bestFit="1" customWidth="1"/>
    <col min="1796" max="1796" width="7.42578125" style="96" customWidth="1"/>
    <col min="1797" max="1798" width="9" style="96" bestFit="1" customWidth="1"/>
    <col min="1799" max="1802" width="7.42578125" style="96" customWidth="1"/>
    <col min="1803" max="1803" width="7.42578125" style="96" bestFit="1" customWidth="1"/>
    <col min="1804" max="1804" width="7.85546875" style="96" bestFit="1" customWidth="1"/>
    <col min="1805" max="1806" width="7.42578125" style="96" customWidth="1"/>
    <col min="1807" max="1807" width="20" style="96" customWidth="1"/>
    <col min="1808" max="1808" width="1" style="96" customWidth="1"/>
    <col min="1809" max="1809" width="4.42578125" style="96" bestFit="1" customWidth="1"/>
    <col min="1810" max="1810" width="9.140625" style="96"/>
    <col min="1811" max="1811" width="13.42578125" style="96" bestFit="1" customWidth="1"/>
    <col min="1812" max="1812" width="12.28515625" style="96" bestFit="1" customWidth="1"/>
    <col min="1813" max="1813" width="11.28515625" style="96" bestFit="1" customWidth="1"/>
    <col min="1814" max="1815" width="12.28515625" style="96" bestFit="1" customWidth="1"/>
    <col min="1816" max="1816" width="12.42578125" style="96" customWidth="1"/>
    <col min="1817" max="1817" width="13.42578125" style="96" bestFit="1" customWidth="1"/>
    <col min="1818" max="1820" width="12.28515625" style="96" bestFit="1" customWidth="1"/>
    <col min="1821" max="1821" width="13.42578125" style="96" bestFit="1" customWidth="1"/>
    <col min="1822" max="1822" width="12.28515625" style="96" bestFit="1" customWidth="1"/>
    <col min="1823" max="1823" width="11.7109375" style="96" customWidth="1"/>
    <col min="1824" max="2048" width="9.140625" style="96"/>
    <col min="2049" max="2049" width="22.140625" style="96" customWidth="1"/>
    <col min="2050" max="2050" width="7.42578125" style="96" customWidth="1"/>
    <col min="2051" max="2051" width="9.28515625" style="96" bestFit="1" customWidth="1"/>
    <col min="2052" max="2052" width="7.42578125" style="96" customWidth="1"/>
    <col min="2053" max="2054" width="9" style="96" bestFit="1" customWidth="1"/>
    <col min="2055" max="2058" width="7.42578125" style="96" customWidth="1"/>
    <col min="2059" max="2059" width="7.42578125" style="96" bestFit="1" customWidth="1"/>
    <col min="2060" max="2060" width="7.85546875" style="96" bestFit="1" customWidth="1"/>
    <col min="2061" max="2062" width="7.42578125" style="96" customWidth="1"/>
    <col min="2063" max="2063" width="20" style="96" customWidth="1"/>
    <col min="2064" max="2064" width="1" style="96" customWidth="1"/>
    <col min="2065" max="2065" width="4.42578125" style="96" bestFit="1" customWidth="1"/>
    <col min="2066" max="2066" width="9.140625" style="96"/>
    <col min="2067" max="2067" width="13.42578125" style="96" bestFit="1" customWidth="1"/>
    <col min="2068" max="2068" width="12.28515625" style="96" bestFit="1" customWidth="1"/>
    <col min="2069" max="2069" width="11.28515625" style="96" bestFit="1" customWidth="1"/>
    <col min="2070" max="2071" width="12.28515625" style="96" bestFit="1" customWidth="1"/>
    <col min="2072" max="2072" width="12.42578125" style="96" customWidth="1"/>
    <col min="2073" max="2073" width="13.42578125" style="96" bestFit="1" customWidth="1"/>
    <col min="2074" max="2076" width="12.28515625" style="96" bestFit="1" customWidth="1"/>
    <col min="2077" max="2077" width="13.42578125" style="96" bestFit="1" customWidth="1"/>
    <col min="2078" max="2078" width="12.28515625" style="96" bestFit="1" customWidth="1"/>
    <col min="2079" max="2079" width="11.7109375" style="96" customWidth="1"/>
    <col min="2080" max="2304" width="9.140625" style="96"/>
    <col min="2305" max="2305" width="22.140625" style="96" customWidth="1"/>
    <col min="2306" max="2306" width="7.42578125" style="96" customWidth="1"/>
    <col min="2307" max="2307" width="9.28515625" style="96" bestFit="1" customWidth="1"/>
    <col min="2308" max="2308" width="7.42578125" style="96" customWidth="1"/>
    <col min="2309" max="2310" width="9" style="96" bestFit="1" customWidth="1"/>
    <col min="2311" max="2314" width="7.42578125" style="96" customWidth="1"/>
    <col min="2315" max="2315" width="7.42578125" style="96" bestFit="1" customWidth="1"/>
    <col min="2316" max="2316" width="7.85546875" style="96" bestFit="1" customWidth="1"/>
    <col min="2317" max="2318" width="7.42578125" style="96" customWidth="1"/>
    <col min="2319" max="2319" width="20" style="96" customWidth="1"/>
    <col min="2320" max="2320" width="1" style="96" customWidth="1"/>
    <col min="2321" max="2321" width="4.42578125" style="96" bestFit="1" customWidth="1"/>
    <col min="2322" max="2322" width="9.140625" style="96"/>
    <col min="2323" max="2323" width="13.42578125" style="96" bestFit="1" customWidth="1"/>
    <col min="2324" max="2324" width="12.28515625" style="96" bestFit="1" customWidth="1"/>
    <col min="2325" max="2325" width="11.28515625" style="96" bestFit="1" customWidth="1"/>
    <col min="2326" max="2327" width="12.28515625" style="96" bestFit="1" customWidth="1"/>
    <col min="2328" max="2328" width="12.42578125" style="96" customWidth="1"/>
    <col min="2329" max="2329" width="13.42578125" style="96" bestFit="1" customWidth="1"/>
    <col min="2330" max="2332" width="12.28515625" style="96" bestFit="1" customWidth="1"/>
    <col min="2333" max="2333" width="13.42578125" style="96" bestFit="1" customWidth="1"/>
    <col min="2334" max="2334" width="12.28515625" style="96" bestFit="1" customWidth="1"/>
    <col min="2335" max="2335" width="11.7109375" style="96" customWidth="1"/>
    <col min="2336" max="2560" width="9.140625" style="96"/>
    <col min="2561" max="2561" width="22.140625" style="96" customWidth="1"/>
    <col min="2562" max="2562" width="7.42578125" style="96" customWidth="1"/>
    <col min="2563" max="2563" width="9.28515625" style="96" bestFit="1" customWidth="1"/>
    <col min="2564" max="2564" width="7.42578125" style="96" customWidth="1"/>
    <col min="2565" max="2566" width="9" style="96" bestFit="1" customWidth="1"/>
    <col min="2567" max="2570" width="7.42578125" style="96" customWidth="1"/>
    <col min="2571" max="2571" width="7.42578125" style="96" bestFit="1" customWidth="1"/>
    <col min="2572" max="2572" width="7.85546875" style="96" bestFit="1" customWidth="1"/>
    <col min="2573" max="2574" width="7.42578125" style="96" customWidth="1"/>
    <col min="2575" max="2575" width="20" style="96" customWidth="1"/>
    <col min="2576" max="2576" width="1" style="96" customWidth="1"/>
    <col min="2577" max="2577" width="4.42578125" style="96" bestFit="1" customWidth="1"/>
    <col min="2578" max="2578" width="9.140625" style="96"/>
    <col min="2579" max="2579" width="13.42578125" style="96" bestFit="1" customWidth="1"/>
    <col min="2580" max="2580" width="12.28515625" style="96" bestFit="1" customWidth="1"/>
    <col min="2581" max="2581" width="11.28515625" style="96" bestFit="1" customWidth="1"/>
    <col min="2582" max="2583" width="12.28515625" style="96" bestFit="1" customWidth="1"/>
    <col min="2584" max="2584" width="12.42578125" style="96" customWidth="1"/>
    <col min="2585" max="2585" width="13.42578125" style="96" bestFit="1" customWidth="1"/>
    <col min="2586" max="2588" width="12.28515625" style="96" bestFit="1" customWidth="1"/>
    <col min="2589" max="2589" width="13.42578125" style="96" bestFit="1" customWidth="1"/>
    <col min="2590" max="2590" width="12.28515625" style="96" bestFit="1" customWidth="1"/>
    <col min="2591" max="2591" width="11.7109375" style="96" customWidth="1"/>
    <col min="2592" max="2816" width="9.140625" style="96"/>
    <col min="2817" max="2817" width="22.140625" style="96" customWidth="1"/>
    <col min="2818" max="2818" width="7.42578125" style="96" customWidth="1"/>
    <col min="2819" max="2819" width="9.28515625" style="96" bestFit="1" customWidth="1"/>
    <col min="2820" max="2820" width="7.42578125" style="96" customWidth="1"/>
    <col min="2821" max="2822" width="9" style="96" bestFit="1" customWidth="1"/>
    <col min="2823" max="2826" width="7.42578125" style="96" customWidth="1"/>
    <col min="2827" max="2827" width="7.42578125" style="96" bestFit="1" customWidth="1"/>
    <col min="2828" max="2828" width="7.85546875" style="96" bestFit="1" customWidth="1"/>
    <col min="2829" max="2830" width="7.42578125" style="96" customWidth="1"/>
    <col min="2831" max="2831" width="20" style="96" customWidth="1"/>
    <col min="2832" max="2832" width="1" style="96" customWidth="1"/>
    <col min="2833" max="2833" width="4.42578125" style="96" bestFit="1" customWidth="1"/>
    <col min="2834" max="2834" width="9.140625" style="96"/>
    <col min="2835" max="2835" width="13.42578125" style="96" bestFit="1" customWidth="1"/>
    <col min="2836" max="2836" width="12.28515625" style="96" bestFit="1" customWidth="1"/>
    <col min="2837" max="2837" width="11.28515625" style="96" bestFit="1" customWidth="1"/>
    <col min="2838" max="2839" width="12.28515625" style="96" bestFit="1" customWidth="1"/>
    <col min="2840" max="2840" width="12.42578125" style="96" customWidth="1"/>
    <col min="2841" max="2841" width="13.42578125" style="96" bestFit="1" customWidth="1"/>
    <col min="2842" max="2844" width="12.28515625" style="96" bestFit="1" customWidth="1"/>
    <col min="2845" max="2845" width="13.42578125" style="96" bestFit="1" customWidth="1"/>
    <col min="2846" max="2846" width="12.28515625" style="96" bestFit="1" customWidth="1"/>
    <col min="2847" max="2847" width="11.7109375" style="96" customWidth="1"/>
    <col min="2848" max="3072" width="9.140625" style="96"/>
    <col min="3073" max="3073" width="22.140625" style="96" customWidth="1"/>
    <col min="3074" max="3074" width="7.42578125" style="96" customWidth="1"/>
    <col min="3075" max="3075" width="9.28515625" style="96" bestFit="1" customWidth="1"/>
    <col min="3076" max="3076" width="7.42578125" style="96" customWidth="1"/>
    <col min="3077" max="3078" width="9" style="96" bestFit="1" customWidth="1"/>
    <col min="3079" max="3082" width="7.42578125" style="96" customWidth="1"/>
    <col min="3083" max="3083" width="7.42578125" style="96" bestFit="1" customWidth="1"/>
    <col min="3084" max="3084" width="7.85546875" style="96" bestFit="1" customWidth="1"/>
    <col min="3085" max="3086" width="7.42578125" style="96" customWidth="1"/>
    <col min="3087" max="3087" width="20" style="96" customWidth="1"/>
    <col min="3088" max="3088" width="1" style="96" customWidth="1"/>
    <col min="3089" max="3089" width="4.42578125" style="96" bestFit="1" customWidth="1"/>
    <col min="3090" max="3090" width="9.140625" style="96"/>
    <col min="3091" max="3091" width="13.42578125" style="96" bestFit="1" customWidth="1"/>
    <col min="3092" max="3092" width="12.28515625" style="96" bestFit="1" customWidth="1"/>
    <col min="3093" max="3093" width="11.28515625" style="96" bestFit="1" customWidth="1"/>
    <col min="3094" max="3095" width="12.28515625" style="96" bestFit="1" customWidth="1"/>
    <col min="3096" max="3096" width="12.42578125" style="96" customWidth="1"/>
    <col min="3097" max="3097" width="13.42578125" style="96" bestFit="1" customWidth="1"/>
    <col min="3098" max="3100" width="12.28515625" style="96" bestFit="1" customWidth="1"/>
    <col min="3101" max="3101" width="13.42578125" style="96" bestFit="1" customWidth="1"/>
    <col min="3102" max="3102" width="12.28515625" style="96" bestFit="1" customWidth="1"/>
    <col min="3103" max="3103" width="11.7109375" style="96" customWidth="1"/>
    <col min="3104" max="3328" width="9.140625" style="96"/>
    <col min="3329" max="3329" width="22.140625" style="96" customWidth="1"/>
    <col min="3330" max="3330" width="7.42578125" style="96" customWidth="1"/>
    <col min="3331" max="3331" width="9.28515625" style="96" bestFit="1" customWidth="1"/>
    <col min="3332" max="3332" width="7.42578125" style="96" customWidth="1"/>
    <col min="3333" max="3334" width="9" style="96" bestFit="1" customWidth="1"/>
    <col min="3335" max="3338" width="7.42578125" style="96" customWidth="1"/>
    <col min="3339" max="3339" width="7.42578125" style="96" bestFit="1" customWidth="1"/>
    <col min="3340" max="3340" width="7.85546875" style="96" bestFit="1" customWidth="1"/>
    <col min="3341" max="3342" width="7.42578125" style="96" customWidth="1"/>
    <col min="3343" max="3343" width="20" style="96" customWidth="1"/>
    <col min="3344" max="3344" width="1" style="96" customWidth="1"/>
    <col min="3345" max="3345" width="4.42578125" style="96" bestFit="1" customWidth="1"/>
    <col min="3346" max="3346" width="9.140625" style="96"/>
    <col min="3347" max="3347" width="13.42578125" style="96" bestFit="1" customWidth="1"/>
    <col min="3348" max="3348" width="12.28515625" style="96" bestFit="1" customWidth="1"/>
    <col min="3349" max="3349" width="11.28515625" style="96" bestFit="1" customWidth="1"/>
    <col min="3350" max="3351" width="12.28515625" style="96" bestFit="1" customWidth="1"/>
    <col min="3352" max="3352" width="12.42578125" style="96" customWidth="1"/>
    <col min="3353" max="3353" width="13.42578125" style="96" bestFit="1" customWidth="1"/>
    <col min="3354" max="3356" width="12.28515625" style="96" bestFit="1" customWidth="1"/>
    <col min="3357" max="3357" width="13.42578125" style="96" bestFit="1" customWidth="1"/>
    <col min="3358" max="3358" width="12.28515625" style="96" bestFit="1" customWidth="1"/>
    <col min="3359" max="3359" width="11.7109375" style="96" customWidth="1"/>
    <col min="3360" max="3584" width="9.140625" style="96"/>
    <col min="3585" max="3585" width="22.140625" style="96" customWidth="1"/>
    <col min="3586" max="3586" width="7.42578125" style="96" customWidth="1"/>
    <col min="3587" max="3587" width="9.28515625" style="96" bestFit="1" customWidth="1"/>
    <col min="3588" max="3588" width="7.42578125" style="96" customWidth="1"/>
    <col min="3589" max="3590" width="9" style="96" bestFit="1" customWidth="1"/>
    <col min="3591" max="3594" width="7.42578125" style="96" customWidth="1"/>
    <col min="3595" max="3595" width="7.42578125" style="96" bestFit="1" customWidth="1"/>
    <col min="3596" max="3596" width="7.85546875" style="96" bestFit="1" customWidth="1"/>
    <col min="3597" max="3598" width="7.42578125" style="96" customWidth="1"/>
    <col min="3599" max="3599" width="20" style="96" customWidth="1"/>
    <col min="3600" max="3600" width="1" style="96" customWidth="1"/>
    <col min="3601" max="3601" width="4.42578125" style="96" bestFit="1" customWidth="1"/>
    <col min="3602" max="3602" width="9.140625" style="96"/>
    <col min="3603" max="3603" width="13.42578125" style="96" bestFit="1" customWidth="1"/>
    <col min="3604" max="3604" width="12.28515625" style="96" bestFit="1" customWidth="1"/>
    <col min="3605" max="3605" width="11.28515625" style="96" bestFit="1" customWidth="1"/>
    <col min="3606" max="3607" width="12.28515625" style="96" bestFit="1" customWidth="1"/>
    <col min="3608" max="3608" width="12.42578125" style="96" customWidth="1"/>
    <col min="3609" max="3609" width="13.42578125" style="96" bestFit="1" customWidth="1"/>
    <col min="3610" max="3612" width="12.28515625" style="96" bestFit="1" customWidth="1"/>
    <col min="3613" max="3613" width="13.42578125" style="96" bestFit="1" customWidth="1"/>
    <col min="3614" max="3614" width="12.28515625" style="96" bestFit="1" customWidth="1"/>
    <col min="3615" max="3615" width="11.7109375" style="96" customWidth="1"/>
    <col min="3616" max="3840" width="9.140625" style="96"/>
    <col min="3841" max="3841" width="22.140625" style="96" customWidth="1"/>
    <col min="3842" max="3842" width="7.42578125" style="96" customWidth="1"/>
    <col min="3843" max="3843" width="9.28515625" style="96" bestFit="1" customWidth="1"/>
    <col min="3844" max="3844" width="7.42578125" style="96" customWidth="1"/>
    <col min="3845" max="3846" width="9" style="96" bestFit="1" customWidth="1"/>
    <col min="3847" max="3850" width="7.42578125" style="96" customWidth="1"/>
    <col min="3851" max="3851" width="7.42578125" style="96" bestFit="1" customWidth="1"/>
    <col min="3852" max="3852" width="7.85546875" style="96" bestFit="1" customWidth="1"/>
    <col min="3853" max="3854" width="7.42578125" style="96" customWidth="1"/>
    <col min="3855" max="3855" width="20" style="96" customWidth="1"/>
    <col min="3856" max="3856" width="1" style="96" customWidth="1"/>
    <col min="3857" max="3857" width="4.42578125" style="96" bestFit="1" customWidth="1"/>
    <col min="3858" max="3858" width="9.140625" style="96"/>
    <col min="3859" max="3859" width="13.42578125" style="96" bestFit="1" customWidth="1"/>
    <col min="3860" max="3860" width="12.28515625" style="96" bestFit="1" customWidth="1"/>
    <col min="3861" max="3861" width="11.28515625" style="96" bestFit="1" customWidth="1"/>
    <col min="3862" max="3863" width="12.28515625" style="96" bestFit="1" customWidth="1"/>
    <col min="3864" max="3864" width="12.42578125" style="96" customWidth="1"/>
    <col min="3865" max="3865" width="13.42578125" style="96" bestFit="1" customWidth="1"/>
    <col min="3866" max="3868" width="12.28515625" style="96" bestFit="1" customWidth="1"/>
    <col min="3869" max="3869" width="13.42578125" style="96" bestFit="1" customWidth="1"/>
    <col min="3870" max="3870" width="12.28515625" style="96" bestFit="1" customWidth="1"/>
    <col min="3871" max="3871" width="11.7109375" style="96" customWidth="1"/>
    <col min="3872" max="4096" width="9.140625" style="96"/>
    <col min="4097" max="4097" width="22.140625" style="96" customWidth="1"/>
    <col min="4098" max="4098" width="7.42578125" style="96" customWidth="1"/>
    <col min="4099" max="4099" width="9.28515625" style="96" bestFit="1" customWidth="1"/>
    <col min="4100" max="4100" width="7.42578125" style="96" customWidth="1"/>
    <col min="4101" max="4102" width="9" style="96" bestFit="1" customWidth="1"/>
    <col min="4103" max="4106" width="7.42578125" style="96" customWidth="1"/>
    <col min="4107" max="4107" width="7.42578125" style="96" bestFit="1" customWidth="1"/>
    <col min="4108" max="4108" width="7.85546875" style="96" bestFit="1" customWidth="1"/>
    <col min="4109" max="4110" width="7.42578125" style="96" customWidth="1"/>
    <col min="4111" max="4111" width="20" style="96" customWidth="1"/>
    <col min="4112" max="4112" width="1" style="96" customWidth="1"/>
    <col min="4113" max="4113" width="4.42578125" style="96" bestFit="1" customWidth="1"/>
    <col min="4114" max="4114" width="9.140625" style="96"/>
    <col min="4115" max="4115" width="13.42578125" style="96" bestFit="1" customWidth="1"/>
    <col min="4116" max="4116" width="12.28515625" style="96" bestFit="1" customWidth="1"/>
    <col min="4117" max="4117" width="11.28515625" style="96" bestFit="1" customWidth="1"/>
    <col min="4118" max="4119" width="12.28515625" style="96" bestFit="1" customWidth="1"/>
    <col min="4120" max="4120" width="12.42578125" style="96" customWidth="1"/>
    <col min="4121" max="4121" width="13.42578125" style="96" bestFit="1" customWidth="1"/>
    <col min="4122" max="4124" width="12.28515625" style="96" bestFit="1" customWidth="1"/>
    <col min="4125" max="4125" width="13.42578125" style="96" bestFit="1" customWidth="1"/>
    <col min="4126" max="4126" width="12.28515625" style="96" bestFit="1" customWidth="1"/>
    <col min="4127" max="4127" width="11.7109375" style="96" customWidth="1"/>
    <col min="4128" max="4352" width="9.140625" style="96"/>
    <col min="4353" max="4353" width="22.140625" style="96" customWidth="1"/>
    <col min="4354" max="4354" width="7.42578125" style="96" customWidth="1"/>
    <col min="4355" max="4355" width="9.28515625" style="96" bestFit="1" customWidth="1"/>
    <col min="4356" max="4356" width="7.42578125" style="96" customWidth="1"/>
    <col min="4357" max="4358" width="9" style="96" bestFit="1" customWidth="1"/>
    <col min="4359" max="4362" width="7.42578125" style="96" customWidth="1"/>
    <col min="4363" max="4363" width="7.42578125" style="96" bestFit="1" customWidth="1"/>
    <col min="4364" max="4364" width="7.85546875" style="96" bestFit="1" customWidth="1"/>
    <col min="4365" max="4366" width="7.42578125" style="96" customWidth="1"/>
    <col min="4367" max="4367" width="20" style="96" customWidth="1"/>
    <col min="4368" max="4368" width="1" style="96" customWidth="1"/>
    <col min="4369" max="4369" width="4.42578125" style="96" bestFit="1" customWidth="1"/>
    <col min="4370" max="4370" width="9.140625" style="96"/>
    <col min="4371" max="4371" width="13.42578125" style="96" bestFit="1" customWidth="1"/>
    <col min="4372" max="4372" width="12.28515625" style="96" bestFit="1" customWidth="1"/>
    <col min="4373" max="4373" width="11.28515625" style="96" bestFit="1" customWidth="1"/>
    <col min="4374" max="4375" width="12.28515625" style="96" bestFit="1" customWidth="1"/>
    <col min="4376" max="4376" width="12.42578125" style="96" customWidth="1"/>
    <col min="4377" max="4377" width="13.42578125" style="96" bestFit="1" customWidth="1"/>
    <col min="4378" max="4380" width="12.28515625" style="96" bestFit="1" customWidth="1"/>
    <col min="4381" max="4381" width="13.42578125" style="96" bestFit="1" customWidth="1"/>
    <col min="4382" max="4382" width="12.28515625" style="96" bestFit="1" customWidth="1"/>
    <col min="4383" max="4383" width="11.7109375" style="96" customWidth="1"/>
    <col min="4384" max="4608" width="9.140625" style="96"/>
    <col min="4609" max="4609" width="22.140625" style="96" customWidth="1"/>
    <col min="4610" max="4610" width="7.42578125" style="96" customWidth="1"/>
    <col min="4611" max="4611" width="9.28515625" style="96" bestFit="1" customWidth="1"/>
    <col min="4612" max="4612" width="7.42578125" style="96" customWidth="1"/>
    <col min="4613" max="4614" width="9" style="96" bestFit="1" customWidth="1"/>
    <col min="4615" max="4618" width="7.42578125" style="96" customWidth="1"/>
    <col min="4619" max="4619" width="7.42578125" style="96" bestFit="1" customWidth="1"/>
    <col min="4620" max="4620" width="7.85546875" style="96" bestFit="1" customWidth="1"/>
    <col min="4621" max="4622" width="7.42578125" style="96" customWidth="1"/>
    <col min="4623" max="4623" width="20" style="96" customWidth="1"/>
    <col min="4624" max="4624" width="1" style="96" customWidth="1"/>
    <col min="4625" max="4625" width="4.42578125" style="96" bestFit="1" customWidth="1"/>
    <col min="4626" max="4626" width="9.140625" style="96"/>
    <col min="4627" max="4627" width="13.42578125" style="96" bestFit="1" customWidth="1"/>
    <col min="4628" max="4628" width="12.28515625" style="96" bestFit="1" customWidth="1"/>
    <col min="4629" max="4629" width="11.28515625" style="96" bestFit="1" customWidth="1"/>
    <col min="4630" max="4631" width="12.28515625" style="96" bestFit="1" customWidth="1"/>
    <col min="4632" max="4632" width="12.42578125" style="96" customWidth="1"/>
    <col min="4633" max="4633" width="13.42578125" style="96" bestFit="1" customWidth="1"/>
    <col min="4634" max="4636" width="12.28515625" style="96" bestFit="1" customWidth="1"/>
    <col min="4637" max="4637" width="13.42578125" style="96" bestFit="1" customWidth="1"/>
    <col min="4638" max="4638" width="12.28515625" style="96" bestFit="1" customWidth="1"/>
    <col min="4639" max="4639" width="11.7109375" style="96" customWidth="1"/>
    <col min="4640" max="4864" width="9.140625" style="96"/>
    <col min="4865" max="4865" width="22.140625" style="96" customWidth="1"/>
    <col min="4866" max="4866" width="7.42578125" style="96" customWidth="1"/>
    <col min="4867" max="4867" width="9.28515625" style="96" bestFit="1" customWidth="1"/>
    <col min="4868" max="4868" width="7.42578125" style="96" customWidth="1"/>
    <col min="4869" max="4870" width="9" style="96" bestFit="1" customWidth="1"/>
    <col min="4871" max="4874" width="7.42578125" style="96" customWidth="1"/>
    <col min="4875" max="4875" width="7.42578125" style="96" bestFit="1" customWidth="1"/>
    <col min="4876" max="4876" width="7.85546875" style="96" bestFit="1" customWidth="1"/>
    <col min="4877" max="4878" width="7.42578125" style="96" customWidth="1"/>
    <col min="4879" max="4879" width="20" style="96" customWidth="1"/>
    <col min="4880" max="4880" width="1" style="96" customWidth="1"/>
    <col min="4881" max="4881" width="4.42578125" style="96" bestFit="1" customWidth="1"/>
    <col min="4882" max="4882" width="9.140625" style="96"/>
    <col min="4883" max="4883" width="13.42578125" style="96" bestFit="1" customWidth="1"/>
    <col min="4884" max="4884" width="12.28515625" style="96" bestFit="1" customWidth="1"/>
    <col min="4885" max="4885" width="11.28515625" style="96" bestFit="1" customWidth="1"/>
    <col min="4886" max="4887" width="12.28515625" style="96" bestFit="1" customWidth="1"/>
    <col min="4888" max="4888" width="12.42578125" style="96" customWidth="1"/>
    <col min="4889" max="4889" width="13.42578125" style="96" bestFit="1" customWidth="1"/>
    <col min="4890" max="4892" width="12.28515625" style="96" bestFit="1" customWidth="1"/>
    <col min="4893" max="4893" width="13.42578125" style="96" bestFit="1" customWidth="1"/>
    <col min="4894" max="4894" width="12.28515625" style="96" bestFit="1" customWidth="1"/>
    <col min="4895" max="4895" width="11.7109375" style="96" customWidth="1"/>
    <col min="4896" max="5120" width="9.140625" style="96"/>
    <col min="5121" max="5121" width="22.140625" style="96" customWidth="1"/>
    <col min="5122" max="5122" width="7.42578125" style="96" customWidth="1"/>
    <col min="5123" max="5123" width="9.28515625" style="96" bestFit="1" customWidth="1"/>
    <col min="5124" max="5124" width="7.42578125" style="96" customWidth="1"/>
    <col min="5125" max="5126" width="9" style="96" bestFit="1" customWidth="1"/>
    <col min="5127" max="5130" width="7.42578125" style="96" customWidth="1"/>
    <col min="5131" max="5131" width="7.42578125" style="96" bestFit="1" customWidth="1"/>
    <col min="5132" max="5132" width="7.85546875" style="96" bestFit="1" customWidth="1"/>
    <col min="5133" max="5134" width="7.42578125" style="96" customWidth="1"/>
    <col min="5135" max="5135" width="20" style="96" customWidth="1"/>
    <col min="5136" max="5136" width="1" style="96" customWidth="1"/>
    <col min="5137" max="5137" width="4.42578125" style="96" bestFit="1" customWidth="1"/>
    <col min="5138" max="5138" width="9.140625" style="96"/>
    <col min="5139" max="5139" width="13.42578125" style="96" bestFit="1" customWidth="1"/>
    <col min="5140" max="5140" width="12.28515625" style="96" bestFit="1" customWidth="1"/>
    <col min="5141" max="5141" width="11.28515625" style="96" bestFit="1" customWidth="1"/>
    <col min="5142" max="5143" width="12.28515625" style="96" bestFit="1" customWidth="1"/>
    <col min="5144" max="5144" width="12.42578125" style="96" customWidth="1"/>
    <col min="5145" max="5145" width="13.42578125" style="96" bestFit="1" customWidth="1"/>
    <col min="5146" max="5148" width="12.28515625" style="96" bestFit="1" customWidth="1"/>
    <col min="5149" max="5149" width="13.42578125" style="96" bestFit="1" customWidth="1"/>
    <col min="5150" max="5150" width="12.28515625" style="96" bestFit="1" customWidth="1"/>
    <col min="5151" max="5151" width="11.7109375" style="96" customWidth="1"/>
    <col min="5152" max="5376" width="9.140625" style="96"/>
    <col min="5377" max="5377" width="22.140625" style="96" customWidth="1"/>
    <col min="5378" max="5378" width="7.42578125" style="96" customWidth="1"/>
    <col min="5379" max="5379" width="9.28515625" style="96" bestFit="1" customWidth="1"/>
    <col min="5380" max="5380" width="7.42578125" style="96" customWidth="1"/>
    <col min="5381" max="5382" width="9" style="96" bestFit="1" customWidth="1"/>
    <col min="5383" max="5386" width="7.42578125" style="96" customWidth="1"/>
    <col min="5387" max="5387" width="7.42578125" style="96" bestFit="1" customWidth="1"/>
    <col min="5388" max="5388" width="7.85546875" style="96" bestFit="1" customWidth="1"/>
    <col min="5389" max="5390" width="7.42578125" style="96" customWidth="1"/>
    <col min="5391" max="5391" width="20" style="96" customWidth="1"/>
    <col min="5392" max="5392" width="1" style="96" customWidth="1"/>
    <col min="5393" max="5393" width="4.42578125" style="96" bestFit="1" customWidth="1"/>
    <col min="5394" max="5394" width="9.140625" style="96"/>
    <col min="5395" max="5395" width="13.42578125" style="96" bestFit="1" customWidth="1"/>
    <col min="5396" max="5396" width="12.28515625" style="96" bestFit="1" customWidth="1"/>
    <col min="5397" max="5397" width="11.28515625" style="96" bestFit="1" customWidth="1"/>
    <col min="5398" max="5399" width="12.28515625" style="96" bestFit="1" customWidth="1"/>
    <col min="5400" max="5400" width="12.42578125" style="96" customWidth="1"/>
    <col min="5401" max="5401" width="13.42578125" style="96" bestFit="1" customWidth="1"/>
    <col min="5402" max="5404" width="12.28515625" style="96" bestFit="1" customWidth="1"/>
    <col min="5405" max="5405" width="13.42578125" style="96" bestFit="1" customWidth="1"/>
    <col min="5406" max="5406" width="12.28515625" style="96" bestFit="1" customWidth="1"/>
    <col min="5407" max="5407" width="11.7109375" style="96" customWidth="1"/>
    <col min="5408" max="5632" width="9.140625" style="96"/>
    <col min="5633" max="5633" width="22.140625" style="96" customWidth="1"/>
    <col min="5634" max="5634" width="7.42578125" style="96" customWidth="1"/>
    <col min="5635" max="5635" width="9.28515625" style="96" bestFit="1" customWidth="1"/>
    <col min="5636" max="5636" width="7.42578125" style="96" customWidth="1"/>
    <col min="5637" max="5638" width="9" style="96" bestFit="1" customWidth="1"/>
    <col min="5639" max="5642" width="7.42578125" style="96" customWidth="1"/>
    <col min="5643" max="5643" width="7.42578125" style="96" bestFit="1" customWidth="1"/>
    <col min="5644" max="5644" width="7.85546875" style="96" bestFit="1" customWidth="1"/>
    <col min="5645" max="5646" width="7.42578125" style="96" customWidth="1"/>
    <col min="5647" max="5647" width="20" style="96" customWidth="1"/>
    <col min="5648" max="5648" width="1" style="96" customWidth="1"/>
    <col min="5649" max="5649" width="4.42578125" style="96" bestFit="1" customWidth="1"/>
    <col min="5650" max="5650" width="9.140625" style="96"/>
    <col min="5651" max="5651" width="13.42578125" style="96" bestFit="1" customWidth="1"/>
    <col min="5652" max="5652" width="12.28515625" style="96" bestFit="1" customWidth="1"/>
    <col min="5653" max="5653" width="11.28515625" style="96" bestFit="1" customWidth="1"/>
    <col min="5654" max="5655" width="12.28515625" style="96" bestFit="1" customWidth="1"/>
    <col min="5656" max="5656" width="12.42578125" style="96" customWidth="1"/>
    <col min="5657" max="5657" width="13.42578125" style="96" bestFit="1" customWidth="1"/>
    <col min="5658" max="5660" width="12.28515625" style="96" bestFit="1" customWidth="1"/>
    <col min="5661" max="5661" width="13.42578125" style="96" bestFit="1" customWidth="1"/>
    <col min="5662" max="5662" width="12.28515625" style="96" bestFit="1" customWidth="1"/>
    <col min="5663" max="5663" width="11.7109375" style="96" customWidth="1"/>
    <col min="5664" max="5888" width="9.140625" style="96"/>
    <col min="5889" max="5889" width="22.140625" style="96" customWidth="1"/>
    <col min="5890" max="5890" width="7.42578125" style="96" customWidth="1"/>
    <col min="5891" max="5891" width="9.28515625" style="96" bestFit="1" customWidth="1"/>
    <col min="5892" max="5892" width="7.42578125" style="96" customWidth="1"/>
    <col min="5893" max="5894" width="9" style="96" bestFit="1" customWidth="1"/>
    <col min="5895" max="5898" width="7.42578125" style="96" customWidth="1"/>
    <col min="5899" max="5899" width="7.42578125" style="96" bestFit="1" customWidth="1"/>
    <col min="5900" max="5900" width="7.85546875" style="96" bestFit="1" customWidth="1"/>
    <col min="5901" max="5902" width="7.42578125" style="96" customWidth="1"/>
    <col min="5903" max="5903" width="20" style="96" customWidth="1"/>
    <col min="5904" max="5904" width="1" style="96" customWidth="1"/>
    <col min="5905" max="5905" width="4.42578125" style="96" bestFit="1" customWidth="1"/>
    <col min="5906" max="5906" width="9.140625" style="96"/>
    <col min="5907" max="5907" width="13.42578125" style="96" bestFit="1" customWidth="1"/>
    <col min="5908" max="5908" width="12.28515625" style="96" bestFit="1" customWidth="1"/>
    <col min="5909" max="5909" width="11.28515625" style="96" bestFit="1" customWidth="1"/>
    <col min="5910" max="5911" width="12.28515625" style="96" bestFit="1" customWidth="1"/>
    <col min="5912" max="5912" width="12.42578125" style="96" customWidth="1"/>
    <col min="5913" max="5913" width="13.42578125" style="96" bestFit="1" customWidth="1"/>
    <col min="5914" max="5916" width="12.28515625" style="96" bestFit="1" customWidth="1"/>
    <col min="5917" max="5917" width="13.42578125" style="96" bestFit="1" customWidth="1"/>
    <col min="5918" max="5918" width="12.28515625" style="96" bestFit="1" customWidth="1"/>
    <col min="5919" max="5919" width="11.7109375" style="96" customWidth="1"/>
    <col min="5920" max="6144" width="9.140625" style="96"/>
    <col min="6145" max="6145" width="22.140625" style="96" customWidth="1"/>
    <col min="6146" max="6146" width="7.42578125" style="96" customWidth="1"/>
    <col min="6147" max="6147" width="9.28515625" style="96" bestFit="1" customWidth="1"/>
    <col min="6148" max="6148" width="7.42578125" style="96" customWidth="1"/>
    <col min="6149" max="6150" width="9" style="96" bestFit="1" customWidth="1"/>
    <col min="6151" max="6154" width="7.42578125" style="96" customWidth="1"/>
    <col min="6155" max="6155" width="7.42578125" style="96" bestFit="1" customWidth="1"/>
    <col min="6156" max="6156" width="7.85546875" style="96" bestFit="1" customWidth="1"/>
    <col min="6157" max="6158" width="7.42578125" style="96" customWidth="1"/>
    <col min="6159" max="6159" width="20" style="96" customWidth="1"/>
    <col min="6160" max="6160" width="1" style="96" customWidth="1"/>
    <col min="6161" max="6161" width="4.42578125" style="96" bestFit="1" customWidth="1"/>
    <col min="6162" max="6162" width="9.140625" style="96"/>
    <col min="6163" max="6163" width="13.42578125" style="96" bestFit="1" customWidth="1"/>
    <col min="6164" max="6164" width="12.28515625" style="96" bestFit="1" customWidth="1"/>
    <col min="6165" max="6165" width="11.28515625" style="96" bestFit="1" customWidth="1"/>
    <col min="6166" max="6167" width="12.28515625" style="96" bestFit="1" customWidth="1"/>
    <col min="6168" max="6168" width="12.42578125" style="96" customWidth="1"/>
    <col min="6169" max="6169" width="13.42578125" style="96" bestFit="1" customWidth="1"/>
    <col min="6170" max="6172" width="12.28515625" style="96" bestFit="1" customWidth="1"/>
    <col min="6173" max="6173" width="13.42578125" style="96" bestFit="1" customWidth="1"/>
    <col min="6174" max="6174" width="12.28515625" style="96" bestFit="1" customWidth="1"/>
    <col min="6175" max="6175" width="11.7109375" style="96" customWidth="1"/>
    <col min="6176" max="6400" width="9.140625" style="96"/>
    <col min="6401" max="6401" width="22.140625" style="96" customWidth="1"/>
    <col min="6402" max="6402" width="7.42578125" style="96" customWidth="1"/>
    <col min="6403" max="6403" width="9.28515625" style="96" bestFit="1" customWidth="1"/>
    <col min="6404" max="6404" width="7.42578125" style="96" customWidth="1"/>
    <col min="6405" max="6406" width="9" style="96" bestFit="1" customWidth="1"/>
    <col min="6407" max="6410" width="7.42578125" style="96" customWidth="1"/>
    <col min="6411" max="6411" width="7.42578125" style="96" bestFit="1" customWidth="1"/>
    <col min="6412" max="6412" width="7.85546875" style="96" bestFit="1" customWidth="1"/>
    <col min="6413" max="6414" width="7.42578125" style="96" customWidth="1"/>
    <col min="6415" max="6415" width="20" style="96" customWidth="1"/>
    <col min="6416" max="6416" width="1" style="96" customWidth="1"/>
    <col min="6417" max="6417" width="4.42578125" style="96" bestFit="1" customWidth="1"/>
    <col min="6418" max="6418" width="9.140625" style="96"/>
    <col min="6419" max="6419" width="13.42578125" style="96" bestFit="1" customWidth="1"/>
    <col min="6420" max="6420" width="12.28515625" style="96" bestFit="1" customWidth="1"/>
    <col min="6421" max="6421" width="11.28515625" style="96" bestFit="1" customWidth="1"/>
    <col min="6422" max="6423" width="12.28515625" style="96" bestFit="1" customWidth="1"/>
    <col min="6424" max="6424" width="12.42578125" style="96" customWidth="1"/>
    <col min="6425" max="6425" width="13.42578125" style="96" bestFit="1" customWidth="1"/>
    <col min="6426" max="6428" width="12.28515625" style="96" bestFit="1" customWidth="1"/>
    <col min="6429" max="6429" width="13.42578125" style="96" bestFit="1" customWidth="1"/>
    <col min="6430" max="6430" width="12.28515625" style="96" bestFit="1" customWidth="1"/>
    <col min="6431" max="6431" width="11.7109375" style="96" customWidth="1"/>
    <col min="6432" max="6656" width="9.140625" style="96"/>
    <col min="6657" max="6657" width="22.140625" style="96" customWidth="1"/>
    <col min="6658" max="6658" width="7.42578125" style="96" customWidth="1"/>
    <col min="6659" max="6659" width="9.28515625" style="96" bestFit="1" customWidth="1"/>
    <col min="6660" max="6660" width="7.42578125" style="96" customWidth="1"/>
    <col min="6661" max="6662" width="9" style="96" bestFit="1" customWidth="1"/>
    <col min="6663" max="6666" width="7.42578125" style="96" customWidth="1"/>
    <col min="6667" max="6667" width="7.42578125" style="96" bestFit="1" customWidth="1"/>
    <col min="6668" max="6668" width="7.85546875" style="96" bestFit="1" customWidth="1"/>
    <col min="6669" max="6670" width="7.42578125" style="96" customWidth="1"/>
    <col min="6671" max="6671" width="20" style="96" customWidth="1"/>
    <col min="6672" max="6672" width="1" style="96" customWidth="1"/>
    <col min="6673" max="6673" width="4.42578125" style="96" bestFit="1" customWidth="1"/>
    <col min="6674" max="6674" width="9.140625" style="96"/>
    <col min="6675" max="6675" width="13.42578125" style="96" bestFit="1" customWidth="1"/>
    <col min="6676" max="6676" width="12.28515625" style="96" bestFit="1" customWidth="1"/>
    <col min="6677" max="6677" width="11.28515625" style="96" bestFit="1" customWidth="1"/>
    <col min="6678" max="6679" width="12.28515625" style="96" bestFit="1" customWidth="1"/>
    <col min="6680" max="6680" width="12.42578125" style="96" customWidth="1"/>
    <col min="6681" max="6681" width="13.42578125" style="96" bestFit="1" customWidth="1"/>
    <col min="6682" max="6684" width="12.28515625" style="96" bestFit="1" customWidth="1"/>
    <col min="6685" max="6685" width="13.42578125" style="96" bestFit="1" customWidth="1"/>
    <col min="6686" max="6686" width="12.28515625" style="96" bestFit="1" customWidth="1"/>
    <col min="6687" max="6687" width="11.7109375" style="96" customWidth="1"/>
    <col min="6688" max="6912" width="9.140625" style="96"/>
    <col min="6913" max="6913" width="22.140625" style="96" customWidth="1"/>
    <col min="6914" max="6914" width="7.42578125" style="96" customWidth="1"/>
    <col min="6915" max="6915" width="9.28515625" style="96" bestFit="1" customWidth="1"/>
    <col min="6916" max="6916" width="7.42578125" style="96" customWidth="1"/>
    <col min="6917" max="6918" width="9" style="96" bestFit="1" customWidth="1"/>
    <col min="6919" max="6922" width="7.42578125" style="96" customWidth="1"/>
    <col min="6923" max="6923" width="7.42578125" style="96" bestFit="1" customWidth="1"/>
    <col min="6924" max="6924" width="7.85546875" style="96" bestFit="1" customWidth="1"/>
    <col min="6925" max="6926" width="7.42578125" style="96" customWidth="1"/>
    <col min="6927" max="6927" width="20" style="96" customWidth="1"/>
    <col min="6928" max="6928" width="1" style="96" customWidth="1"/>
    <col min="6929" max="6929" width="4.42578125" style="96" bestFit="1" customWidth="1"/>
    <col min="6930" max="6930" width="9.140625" style="96"/>
    <col min="6931" max="6931" width="13.42578125" style="96" bestFit="1" customWidth="1"/>
    <col min="6932" max="6932" width="12.28515625" style="96" bestFit="1" customWidth="1"/>
    <col min="6933" max="6933" width="11.28515625" style="96" bestFit="1" customWidth="1"/>
    <col min="6934" max="6935" width="12.28515625" style="96" bestFit="1" customWidth="1"/>
    <col min="6936" max="6936" width="12.42578125" style="96" customWidth="1"/>
    <col min="6937" max="6937" width="13.42578125" style="96" bestFit="1" customWidth="1"/>
    <col min="6938" max="6940" width="12.28515625" style="96" bestFit="1" customWidth="1"/>
    <col min="6941" max="6941" width="13.42578125" style="96" bestFit="1" customWidth="1"/>
    <col min="6942" max="6942" width="12.28515625" style="96" bestFit="1" customWidth="1"/>
    <col min="6943" max="6943" width="11.7109375" style="96" customWidth="1"/>
    <col min="6944" max="7168" width="9.140625" style="96"/>
    <col min="7169" max="7169" width="22.140625" style="96" customWidth="1"/>
    <col min="7170" max="7170" width="7.42578125" style="96" customWidth="1"/>
    <col min="7171" max="7171" width="9.28515625" style="96" bestFit="1" customWidth="1"/>
    <col min="7172" max="7172" width="7.42578125" style="96" customWidth="1"/>
    <col min="7173" max="7174" width="9" style="96" bestFit="1" customWidth="1"/>
    <col min="7175" max="7178" width="7.42578125" style="96" customWidth="1"/>
    <col min="7179" max="7179" width="7.42578125" style="96" bestFit="1" customWidth="1"/>
    <col min="7180" max="7180" width="7.85546875" style="96" bestFit="1" customWidth="1"/>
    <col min="7181" max="7182" width="7.42578125" style="96" customWidth="1"/>
    <col min="7183" max="7183" width="20" style="96" customWidth="1"/>
    <col min="7184" max="7184" width="1" style="96" customWidth="1"/>
    <col min="7185" max="7185" width="4.42578125" style="96" bestFit="1" customWidth="1"/>
    <col min="7186" max="7186" width="9.140625" style="96"/>
    <col min="7187" max="7187" width="13.42578125" style="96" bestFit="1" customWidth="1"/>
    <col min="7188" max="7188" width="12.28515625" style="96" bestFit="1" customWidth="1"/>
    <col min="7189" max="7189" width="11.28515625" style="96" bestFit="1" customWidth="1"/>
    <col min="7190" max="7191" width="12.28515625" style="96" bestFit="1" customWidth="1"/>
    <col min="7192" max="7192" width="12.42578125" style="96" customWidth="1"/>
    <col min="7193" max="7193" width="13.42578125" style="96" bestFit="1" customWidth="1"/>
    <col min="7194" max="7196" width="12.28515625" style="96" bestFit="1" customWidth="1"/>
    <col min="7197" max="7197" width="13.42578125" style="96" bestFit="1" customWidth="1"/>
    <col min="7198" max="7198" width="12.28515625" style="96" bestFit="1" customWidth="1"/>
    <col min="7199" max="7199" width="11.7109375" style="96" customWidth="1"/>
    <col min="7200" max="7424" width="9.140625" style="96"/>
    <col min="7425" max="7425" width="22.140625" style="96" customWidth="1"/>
    <col min="7426" max="7426" width="7.42578125" style="96" customWidth="1"/>
    <col min="7427" max="7427" width="9.28515625" style="96" bestFit="1" customWidth="1"/>
    <col min="7428" max="7428" width="7.42578125" style="96" customWidth="1"/>
    <col min="7429" max="7430" width="9" style="96" bestFit="1" customWidth="1"/>
    <col min="7431" max="7434" width="7.42578125" style="96" customWidth="1"/>
    <col min="7435" max="7435" width="7.42578125" style="96" bestFit="1" customWidth="1"/>
    <col min="7436" max="7436" width="7.85546875" style="96" bestFit="1" customWidth="1"/>
    <col min="7437" max="7438" width="7.42578125" style="96" customWidth="1"/>
    <col min="7439" max="7439" width="20" style="96" customWidth="1"/>
    <col min="7440" max="7440" width="1" style="96" customWidth="1"/>
    <col min="7441" max="7441" width="4.42578125" style="96" bestFit="1" customWidth="1"/>
    <col min="7442" max="7442" width="9.140625" style="96"/>
    <col min="7443" max="7443" width="13.42578125" style="96" bestFit="1" customWidth="1"/>
    <col min="7444" max="7444" width="12.28515625" style="96" bestFit="1" customWidth="1"/>
    <col min="7445" max="7445" width="11.28515625" style="96" bestFit="1" customWidth="1"/>
    <col min="7446" max="7447" width="12.28515625" style="96" bestFit="1" customWidth="1"/>
    <col min="7448" max="7448" width="12.42578125" style="96" customWidth="1"/>
    <col min="7449" max="7449" width="13.42578125" style="96" bestFit="1" customWidth="1"/>
    <col min="7450" max="7452" width="12.28515625" style="96" bestFit="1" customWidth="1"/>
    <col min="7453" max="7453" width="13.42578125" style="96" bestFit="1" customWidth="1"/>
    <col min="7454" max="7454" width="12.28515625" style="96" bestFit="1" customWidth="1"/>
    <col min="7455" max="7455" width="11.7109375" style="96" customWidth="1"/>
    <col min="7456" max="7680" width="9.140625" style="96"/>
    <col min="7681" max="7681" width="22.140625" style="96" customWidth="1"/>
    <col min="7682" max="7682" width="7.42578125" style="96" customWidth="1"/>
    <col min="7683" max="7683" width="9.28515625" style="96" bestFit="1" customWidth="1"/>
    <col min="7684" max="7684" width="7.42578125" style="96" customWidth="1"/>
    <col min="7685" max="7686" width="9" style="96" bestFit="1" customWidth="1"/>
    <col min="7687" max="7690" width="7.42578125" style="96" customWidth="1"/>
    <col min="7691" max="7691" width="7.42578125" style="96" bestFit="1" customWidth="1"/>
    <col min="7692" max="7692" width="7.85546875" style="96" bestFit="1" customWidth="1"/>
    <col min="7693" max="7694" width="7.42578125" style="96" customWidth="1"/>
    <col min="7695" max="7695" width="20" style="96" customWidth="1"/>
    <col min="7696" max="7696" width="1" style="96" customWidth="1"/>
    <col min="7697" max="7697" width="4.42578125" style="96" bestFit="1" customWidth="1"/>
    <col min="7698" max="7698" width="9.140625" style="96"/>
    <col min="7699" max="7699" width="13.42578125" style="96" bestFit="1" customWidth="1"/>
    <col min="7700" max="7700" width="12.28515625" style="96" bestFit="1" customWidth="1"/>
    <col min="7701" max="7701" width="11.28515625" style="96" bestFit="1" customWidth="1"/>
    <col min="7702" max="7703" width="12.28515625" style="96" bestFit="1" customWidth="1"/>
    <col min="7704" max="7704" width="12.42578125" style="96" customWidth="1"/>
    <col min="7705" max="7705" width="13.42578125" style="96" bestFit="1" customWidth="1"/>
    <col min="7706" max="7708" width="12.28515625" style="96" bestFit="1" customWidth="1"/>
    <col min="7709" max="7709" width="13.42578125" style="96" bestFit="1" customWidth="1"/>
    <col min="7710" max="7710" width="12.28515625" style="96" bestFit="1" customWidth="1"/>
    <col min="7711" max="7711" width="11.7109375" style="96" customWidth="1"/>
    <col min="7712" max="7936" width="9.140625" style="96"/>
    <col min="7937" max="7937" width="22.140625" style="96" customWidth="1"/>
    <col min="7938" max="7938" width="7.42578125" style="96" customWidth="1"/>
    <col min="7939" max="7939" width="9.28515625" style="96" bestFit="1" customWidth="1"/>
    <col min="7940" max="7940" width="7.42578125" style="96" customWidth="1"/>
    <col min="7941" max="7942" width="9" style="96" bestFit="1" customWidth="1"/>
    <col min="7943" max="7946" width="7.42578125" style="96" customWidth="1"/>
    <col min="7947" max="7947" width="7.42578125" style="96" bestFit="1" customWidth="1"/>
    <col min="7948" max="7948" width="7.85546875" style="96" bestFit="1" customWidth="1"/>
    <col min="7949" max="7950" width="7.42578125" style="96" customWidth="1"/>
    <col min="7951" max="7951" width="20" style="96" customWidth="1"/>
    <col min="7952" max="7952" width="1" style="96" customWidth="1"/>
    <col min="7953" max="7953" width="4.42578125" style="96" bestFit="1" customWidth="1"/>
    <col min="7954" max="7954" width="9.140625" style="96"/>
    <col min="7955" max="7955" width="13.42578125" style="96" bestFit="1" customWidth="1"/>
    <col min="7956" max="7956" width="12.28515625" style="96" bestFit="1" customWidth="1"/>
    <col min="7957" max="7957" width="11.28515625" style="96" bestFit="1" customWidth="1"/>
    <col min="7958" max="7959" width="12.28515625" style="96" bestFit="1" customWidth="1"/>
    <col min="7960" max="7960" width="12.42578125" style="96" customWidth="1"/>
    <col min="7961" max="7961" width="13.42578125" style="96" bestFit="1" customWidth="1"/>
    <col min="7962" max="7964" width="12.28515625" style="96" bestFit="1" customWidth="1"/>
    <col min="7965" max="7965" width="13.42578125" style="96" bestFit="1" customWidth="1"/>
    <col min="7966" max="7966" width="12.28515625" style="96" bestFit="1" customWidth="1"/>
    <col min="7967" max="7967" width="11.7109375" style="96" customWidth="1"/>
    <col min="7968" max="8192" width="9.140625" style="96"/>
    <col min="8193" max="8193" width="22.140625" style="96" customWidth="1"/>
    <col min="8194" max="8194" width="7.42578125" style="96" customWidth="1"/>
    <col min="8195" max="8195" width="9.28515625" style="96" bestFit="1" customWidth="1"/>
    <col min="8196" max="8196" width="7.42578125" style="96" customWidth="1"/>
    <col min="8197" max="8198" width="9" style="96" bestFit="1" customWidth="1"/>
    <col min="8199" max="8202" width="7.42578125" style="96" customWidth="1"/>
    <col min="8203" max="8203" width="7.42578125" style="96" bestFit="1" customWidth="1"/>
    <col min="8204" max="8204" width="7.85546875" style="96" bestFit="1" customWidth="1"/>
    <col min="8205" max="8206" width="7.42578125" style="96" customWidth="1"/>
    <col min="8207" max="8207" width="20" style="96" customWidth="1"/>
    <col min="8208" max="8208" width="1" style="96" customWidth="1"/>
    <col min="8209" max="8209" width="4.42578125" style="96" bestFit="1" customWidth="1"/>
    <col min="8210" max="8210" width="9.140625" style="96"/>
    <col min="8211" max="8211" width="13.42578125" style="96" bestFit="1" customWidth="1"/>
    <col min="8212" max="8212" width="12.28515625" style="96" bestFit="1" customWidth="1"/>
    <col min="8213" max="8213" width="11.28515625" style="96" bestFit="1" customWidth="1"/>
    <col min="8214" max="8215" width="12.28515625" style="96" bestFit="1" customWidth="1"/>
    <col min="8216" max="8216" width="12.42578125" style="96" customWidth="1"/>
    <col min="8217" max="8217" width="13.42578125" style="96" bestFit="1" customWidth="1"/>
    <col min="8218" max="8220" width="12.28515625" style="96" bestFit="1" customWidth="1"/>
    <col min="8221" max="8221" width="13.42578125" style="96" bestFit="1" customWidth="1"/>
    <col min="8222" max="8222" width="12.28515625" style="96" bestFit="1" customWidth="1"/>
    <col min="8223" max="8223" width="11.7109375" style="96" customWidth="1"/>
    <col min="8224" max="8448" width="9.140625" style="96"/>
    <col min="8449" max="8449" width="22.140625" style="96" customWidth="1"/>
    <col min="8450" max="8450" width="7.42578125" style="96" customWidth="1"/>
    <col min="8451" max="8451" width="9.28515625" style="96" bestFit="1" customWidth="1"/>
    <col min="8452" max="8452" width="7.42578125" style="96" customWidth="1"/>
    <col min="8453" max="8454" width="9" style="96" bestFit="1" customWidth="1"/>
    <col min="8455" max="8458" width="7.42578125" style="96" customWidth="1"/>
    <col min="8459" max="8459" width="7.42578125" style="96" bestFit="1" customWidth="1"/>
    <col min="8460" max="8460" width="7.85546875" style="96" bestFit="1" customWidth="1"/>
    <col min="8461" max="8462" width="7.42578125" style="96" customWidth="1"/>
    <col min="8463" max="8463" width="20" style="96" customWidth="1"/>
    <col min="8464" max="8464" width="1" style="96" customWidth="1"/>
    <col min="8465" max="8465" width="4.42578125" style="96" bestFit="1" customWidth="1"/>
    <col min="8466" max="8466" width="9.140625" style="96"/>
    <col min="8467" max="8467" width="13.42578125" style="96" bestFit="1" customWidth="1"/>
    <col min="8468" max="8468" width="12.28515625" style="96" bestFit="1" customWidth="1"/>
    <col min="8469" max="8469" width="11.28515625" style="96" bestFit="1" customWidth="1"/>
    <col min="8470" max="8471" width="12.28515625" style="96" bestFit="1" customWidth="1"/>
    <col min="8472" max="8472" width="12.42578125" style="96" customWidth="1"/>
    <col min="8473" max="8473" width="13.42578125" style="96" bestFit="1" customWidth="1"/>
    <col min="8474" max="8476" width="12.28515625" style="96" bestFit="1" customWidth="1"/>
    <col min="8477" max="8477" width="13.42578125" style="96" bestFit="1" customWidth="1"/>
    <col min="8478" max="8478" width="12.28515625" style="96" bestFit="1" customWidth="1"/>
    <col min="8479" max="8479" width="11.7109375" style="96" customWidth="1"/>
    <col min="8480" max="8704" width="9.140625" style="96"/>
    <col min="8705" max="8705" width="22.140625" style="96" customWidth="1"/>
    <col min="8706" max="8706" width="7.42578125" style="96" customWidth="1"/>
    <col min="8707" max="8707" width="9.28515625" style="96" bestFit="1" customWidth="1"/>
    <col min="8708" max="8708" width="7.42578125" style="96" customWidth="1"/>
    <col min="8709" max="8710" width="9" style="96" bestFit="1" customWidth="1"/>
    <col min="8711" max="8714" width="7.42578125" style="96" customWidth="1"/>
    <col min="8715" max="8715" width="7.42578125" style="96" bestFit="1" customWidth="1"/>
    <col min="8716" max="8716" width="7.85546875" style="96" bestFit="1" customWidth="1"/>
    <col min="8717" max="8718" width="7.42578125" style="96" customWidth="1"/>
    <col min="8719" max="8719" width="20" style="96" customWidth="1"/>
    <col min="8720" max="8720" width="1" style="96" customWidth="1"/>
    <col min="8721" max="8721" width="4.42578125" style="96" bestFit="1" customWidth="1"/>
    <col min="8722" max="8722" width="9.140625" style="96"/>
    <col min="8723" max="8723" width="13.42578125" style="96" bestFit="1" customWidth="1"/>
    <col min="8724" max="8724" width="12.28515625" style="96" bestFit="1" customWidth="1"/>
    <col min="8725" max="8725" width="11.28515625" style="96" bestFit="1" customWidth="1"/>
    <col min="8726" max="8727" width="12.28515625" style="96" bestFit="1" customWidth="1"/>
    <col min="8728" max="8728" width="12.42578125" style="96" customWidth="1"/>
    <col min="8729" max="8729" width="13.42578125" style="96" bestFit="1" customWidth="1"/>
    <col min="8730" max="8732" width="12.28515625" style="96" bestFit="1" customWidth="1"/>
    <col min="8733" max="8733" width="13.42578125" style="96" bestFit="1" customWidth="1"/>
    <col min="8734" max="8734" width="12.28515625" style="96" bestFit="1" customWidth="1"/>
    <col min="8735" max="8735" width="11.7109375" style="96" customWidth="1"/>
    <col min="8736" max="8960" width="9.140625" style="96"/>
    <col min="8961" max="8961" width="22.140625" style="96" customWidth="1"/>
    <col min="8962" max="8962" width="7.42578125" style="96" customWidth="1"/>
    <col min="8963" max="8963" width="9.28515625" style="96" bestFit="1" customWidth="1"/>
    <col min="8964" max="8964" width="7.42578125" style="96" customWidth="1"/>
    <col min="8965" max="8966" width="9" style="96" bestFit="1" customWidth="1"/>
    <col min="8967" max="8970" width="7.42578125" style="96" customWidth="1"/>
    <col min="8971" max="8971" width="7.42578125" style="96" bestFit="1" customWidth="1"/>
    <col min="8972" max="8972" width="7.85546875" style="96" bestFit="1" customWidth="1"/>
    <col min="8973" max="8974" width="7.42578125" style="96" customWidth="1"/>
    <col min="8975" max="8975" width="20" style="96" customWidth="1"/>
    <col min="8976" max="8976" width="1" style="96" customWidth="1"/>
    <col min="8977" max="8977" width="4.42578125" style="96" bestFit="1" customWidth="1"/>
    <col min="8978" max="8978" width="9.140625" style="96"/>
    <col min="8979" max="8979" width="13.42578125" style="96" bestFit="1" customWidth="1"/>
    <col min="8980" max="8980" width="12.28515625" style="96" bestFit="1" customWidth="1"/>
    <col min="8981" max="8981" width="11.28515625" style="96" bestFit="1" customWidth="1"/>
    <col min="8982" max="8983" width="12.28515625" style="96" bestFit="1" customWidth="1"/>
    <col min="8984" max="8984" width="12.42578125" style="96" customWidth="1"/>
    <col min="8985" max="8985" width="13.42578125" style="96" bestFit="1" customWidth="1"/>
    <col min="8986" max="8988" width="12.28515625" style="96" bestFit="1" customWidth="1"/>
    <col min="8989" max="8989" width="13.42578125" style="96" bestFit="1" customWidth="1"/>
    <col min="8990" max="8990" width="12.28515625" style="96" bestFit="1" customWidth="1"/>
    <col min="8991" max="8991" width="11.7109375" style="96" customWidth="1"/>
    <col min="8992" max="9216" width="9.140625" style="96"/>
    <col min="9217" max="9217" width="22.140625" style="96" customWidth="1"/>
    <col min="9218" max="9218" width="7.42578125" style="96" customWidth="1"/>
    <col min="9219" max="9219" width="9.28515625" style="96" bestFit="1" customWidth="1"/>
    <col min="9220" max="9220" width="7.42578125" style="96" customWidth="1"/>
    <col min="9221" max="9222" width="9" style="96" bestFit="1" customWidth="1"/>
    <col min="9223" max="9226" width="7.42578125" style="96" customWidth="1"/>
    <col min="9227" max="9227" width="7.42578125" style="96" bestFit="1" customWidth="1"/>
    <col min="9228" max="9228" width="7.85546875" style="96" bestFit="1" customWidth="1"/>
    <col min="9229" max="9230" width="7.42578125" style="96" customWidth="1"/>
    <col min="9231" max="9231" width="20" style="96" customWidth="1"/>
    <col min="9232" max="9232" width="1" style="96" customWidth="1"/>
    <col min="9233" max="9233" width="4.42578125" style="96" bestFit="1" customWidth="1"/>
    <col min="9234" max="9234" width="9.140625" style="96"/>
    <col min="9235" max="9235" width="13.42578125" style="96" bestFit="1" customWidth="1"/>
    <col min="9236" max="9236" width="12.28515625" style="96" bestFit="1" customWidth="1"/>
    <col min="9237" max="9237" width="11.28515625" style="96" bestFit="1" customWidth="1"/>
    <col min="9238" max="9239" width="12.28515625" style="96" bestFit="1" customWidth="1"/>
    <col min="9240" max="9240" width="12.42578125" style="96" customWidth="1"/>
    <col min="9241" max="9241" width="13.42578125" style="96" bestFit="1" customWidth="1"/>
    <col min="9242" max="9244" width="12.28515625" style="96" bestFit="1" customWidth="1"/>
    <col min="9245" max="9245" width="13.42578125" style="96" bestFit="1" customWidth="1"/>
    <col min="9246" max="9246" width="12.28515625" style="96" bestFit="1" customWidth="1"/>
    <col min="9247" max="9247" width="11.7109375" style="96" customWidth="1"/>
    <col min="9248" max="9472" width="9.140625" style="96"/>
    <col min="9473" max="9473" width="22.140625" style="96" customWidth="1"/>
    <col min="9474" max="9474" width="7.42578125" style="96" customWidth="1"/>
    <col min="9475" max="9475" width="9.28515625" style="96" bestFit="1" customWidth="1"/>
    <col min="9476" max="9476" width="7.42578125" style="96" customWidth="1"/>
    <col min="9477" max="9478" width="9" style="96" bestFit="1" customWidth="1"/>
    <col min="9479" max="9482" width="7.42578125" style="96" customWidth="1"/>
    <col min="9483" max="9483" width="7.42578125" style="96" bestFit="1" customWidth="1"/>
    <col min="9484" max="9484" width="7.85546875" style="96" bestFit="1" customWidth="1"/>
    <col min="9485" max="9486" width="7.42578125" style="96" customWidth="1"/>
    <col min="9487" max="9487" width="20" style="96" customWidth="1"/>
    <col min="9488" max="9488" width="1" style="96" customWidth="1"/>
    <col min="9489" max="9489" width="4.42578125" style="96" bestFit="1" customWidth="1"/>
    <col min="9490" max="9490" width="9.140625" style="96"/>
    <col min="9491" max="9491" width="13.42578125" style="96" bestFit="1" customWidth="1"/>
    <col min="9492" max="9492" width="12.28515625" style="96" bestFit="1" customWidth="1"/>
    <col min="9493" max="9493" width="11.28515625" style="96" bestFit="1" customWidth="1"/>
    <col min="9494" max="9495" width="12.28515625" style="96" bestFit="1" customWidth="1"/>
    <col min="9496" max="9496" width="12.42578125" style="96" customWidth="1"/>
    <col min="9497" max="9497" width="13.42578125" style="96" bestFit="1" customWidth="1"/>
    <col min="9498" max="9500" width="12.28515625" style="96" bestFit="1" customWidth="1"/>
    <col min="9501" max="9501" width="13.42578125" style="96" bestFit="1" customWidth="1"/>
    <col min="9502" max="9502" width="12.28515625" style="96" bestFit="1" customWidth="1"/>
    <col min="9503" max="9503" width="11.7109375" style="96" customWidth="1"/>
    <col min="9504" max="9728" width="9.140625" style="96"/>
    <col min="9729" max="9729" width="22.140625" style="96" customWidth="1"/>
    <col min="9730" max="9730" width="7.42578125" style="96" customWidth="1"/>
    <col min="9731" max="9731" width="9.28515625" style="96" bestFit="1" customWidth="1"/>
    <col min="9732" max="9732" width="7.42578125" style="96" customWidth="1"/>
    <col min="9733" max="9734" width="9" style="96" bestFit="1" customWidth="1"/>
    <col min="9735" max="9738" width="7.42578125" style="96" customWidth="1"/>
    <col min="9739" max="9739" width="7.42578125" style="96" bestFit="1" customWidth="1"/>
    <col min="9740" max="9740" width="7.85546875" style="96" bestFit="1" customWidth="1"/>
    <col min="9741" max="9742" width="7.42578125" style="96" customWidth="1"/>
    <col min="9743" max="9743" width="20" style="96" customWidth="1"/>
    <col min="9744" max="9744" width="1" style="96" customWidth="1"/>
    <col min="9745" max="9745" width="4.42578125" style="96" bestFit="1" customWidth="1"/>
    <col min="9746" max="9746" width="9.140625" style="96"/>
    <col min="9747" max="9747" width="13.42578125" style="96" bestFit="1" customWidth="1"/>
    <col min="9748" max="9748" width="12.28515625" style="96" bestFit="1" customWidth="1"/>
    <col min="9749" max="9749" width="11.28515625" style="96" bestFit="1" customWidth="1"/>
    <col min="9750" max="9751" width="12.28515625" style="96" bestFit="1" customWidth="1"/>
    <col min="9752" max="9752" width="12.42578125" style="96" customWidth="1"/>
    <col min="9753" max="9753" width="13.42578125" style="96" bestFit="1" customWidth="1"/>
    <col min="9754" max="9756" width="12.28515625" style="96" bestFit="1" customWidth="1"/>
    <col min="9757" max="9757" width="13.42578125" style="96" bestFit="1" customWidth="1"/>
    <col min="9758" max="9758" width="12.28515625" style="96" bestFit="1" customWidth="1"/>
    <col min="9759" max="9759" width="11.7109375" style="96" customWidth="1"/>
    <col min="9760" max="9984" width="9.140625" style="96"/>
    <col min="9985" max="9985" width="22.140625" style="96" customWidth="1"/>
    <col min="9986" max="9986" width="7.42578125" style="96" customWidth="1"/>
    <col min="9987" max="9987" width="9.28515625" style="96" bestFit="1" customWidth="1"/>
    <col min="9988" max="9988" width="7.42578125" style="96" customWidth="1"/>
    <col min="9989" max="9990" width="9" style="96" bestFit="1" customWidth="1"/>
    <col min="9991" max="9994" width="7.42578125" style="96" customWidth="1"/>
    <col min="9995" max="9995" width="7.42578125" style="96" bestFit="1" customWidth="1"/>
    <col min="9996" max="9996" width="7.85546875" style="96" bestFit="1" customWidth="1"/>
    <col min="9997" max="9998" width="7.42578125" style="96" customWidth="1"/>
    <col min="9999" max="9999" width="20" style="96" customWidth="1"/>
    <col min="10000" max="10000" width="1" style="96" customWidth="1"/>
    <col min="10001" max="10001" width="4.42578125" style="96" bestFit="1" customWidth="1"/>
    <col min="10002" max="10002" width="9.140625" style="96"/>
    <col min="10003" max="10003" width="13.42578125" style="96" bestFit="1" customWidth="1"/>
    <col min="10004" max="10004" width="12.28515625" style="96" bestFit="1" customWidth="1"/>
    <col min="10005" max="10005" width="11.28515625" style="96" bestFit="1" customWidth="1"/>
    <col min="10006" max="10007" width="12.28515625" style="96" bestFit="1" customWidth="1"/>
    <col min="10008" max="10008" width="12.42578125" style="96" customWidth="1"/>
    <col min="10009" max="10009" width="13.42578125" style="96" bestFit="1" customWidth="1"/>
    <col min="10010" max="10012" width="12.28515625" style="96" bestFit="1" customWidth="1"/>
    <col min="10013" max="10013" width="13.42578125" style="96" bestFit="1" customWidth="1"/>
    <col min="10014" max="10014" width="12.28515625" style="96" bestFit="1" customWidth="1"/>
    <col min="10015" max="10015" width="11.7109375" style="96" customWidth="1"/>
    <col min="10016" max="10240" width="9.140625" style="96"/>
    <col min="10241" max="10241" width="22.140625" style="96" customWidth="1"/>
    <col min="10242" max="10242" width="7.42578125" style="96" customWidth="1"/>
    <col min="10243" max="10243" width="9.28515625" style="96" bestFit="1" customWidth="1"/>
    <col min="10244" max="10244" width="7.42578125" style="96" customWidth="1"/>
    <col min="10245" max="10246" width="9" style="96" bestFit="1" customWidth="1"/>
    <col min="10247" max="10250" width="7.42578125" style="96" customWidth="1"/>
    <col min="10251" max="10251" width="7.42578125" style="96" bestFit="1" customWidth="1"/>
    <col min="10252" max="10252" width="7.85546875" style="96" bestFit="1" customWidth="1"/>
    <col min="10253" max="10254" width="7.42578125" style="96" customWidth="1"/>
    <col min="10255" max="10255" width="20" style="96" customWidth="1"/>
    <col min="10256" max="10256" width="1" style="96" customWidth="1"/>
    <col min="10257" max="10257" width="4.42578125" style="96" bestFit="1" customWidth="1"/>
    <col min="10258" max="10258" width="9.140625" style="96"/>
    <col min="10259" max="10259" width="13.42578125" style="96" bestFit="1" customWidth="1"/>
    <col min="10260" max="10260" width="12.28515625" style="96" bestFit="1" customWidth="1"/>
    <col min="10261" max="10261" width="11.28515625" style="96" bestFit="1" customWidth="1"/>
    <col min="10262" max="10263" width="12.28515625" style="96" bestFit="1" customWidth="1"/>
    <col min="10264" max="10264" width="12.42578125" style="96" customWidth="1"/>
    <col min="10265" max="10265" width="13.42578125" style="96" bestFit="1" customWidth="1"/>
    <col min="10266" max="10268" width="12.28515625" style="96" bestFit="1" customWidth="1"/>
    <col min="10269" max="10269" width="13.42578125" style="96" bestFit="1" customWidth="1"/>
    <col min="10270" max="10270" width="12.28515625" style="96" bestFit="1" customWidth="1"/>
    <col min="10271" max="10271" width="11.7109375" style="96" customWidth="1"/>
    <col min="10272" max="10496" width="9.140625" style="96"/>
    <col min="10497" max="10497" width="22.140625" style="96" customWidth="1"/>
    <col min="10498" max="10498" width="7.42578125" style="96" customWidth="1"/>
    <col min="10499" max="10499" width="9.28515625" style="96" bestFit="1" customWidth="1"/>
    <col min="10500" max="10500" width="7.42578125" style="96" customWidth="1"/>
    <col min="10501" max="10502" width="9" style="96" bestFit="1" customWidth="1"/>
    <col min="10503" max="10506" width="7.42578125" style="96" customWidth="1"/>
    <col min="10507" max="10507" width="7.42578125" style="96" bestFit="1" customWidth="1"/>
    <col min="10508" max="10508" width="7.85546875" style="96" bestFit="1" customWidth="1"/>
    <col min="10509" max="10510" width="7.42578125" style="96" customWidth="1"/>
    <col min="10511" max="10511" width="20" style="96" customWidth="1"/>
    <col min="10512" max="10512" width="1" style="96" customWidth="1"/>
    <col min="10513" max="10513" width="4.42578125" style="96" bestFit="1" customWidth="1"/>
    <col min="10514" max="10514" width="9.140625" style="96"/>
    <col min="10515" max="10515" width="13.42578125" style="96" bestFit="1" customWidth="1"/>
    <col min="10516" max="10516" width="12.28515625" style="96" bestFit="1" customWidth="1"/>
    <col min="10517" max="10517" width="11.28515625" style="96" bestFit="1" customWidth="1"/>
    <col min="10518" max="10519" width="12.28515625" style="96" bestFit="1" customWidth="1"/>
    <col min="10520" max="10520" width="12.42578125" style="96" customWidth="1"/>
    <col min="10521" max="10521" width="13.42578125" style="96" bestFit="1" customWidth="1"/>
    <col min="10522" max="10524" width="12.28515625" style="96" bestFit="1" customWidth="1"/>
    <col min="10525" max="10525" width="13.42578125" style="96" bestFit="1" customWidth="1"/>
    <col min="10526" max="10526" width="12.28515625" style="96" bestFit="1" customWidth="1"/>
    <col min="10527" max="10527" width="11.7109375" style="96" customWidth="1"/>
    <col min="10528" max="10752" width="9.140625" style="96"/>
    <col min="10753" max="10753" width="22.140625" style="96" customWidth="1"/>
    <col min="10754" max="10754" width="7.42578125" style="96" customWidth="1"/>
    <col min="10755" max="10755" width="9.28515625" style="96" bestFit="1" customWidth="1"/>
    <col min="10756" max="10756" width="7.42578125" style="96" customWidth="1"/>
    <col min="10757" max="10758" width="9" style="96" bestFit="1" customWidth="1"/>
    <col min="10759" max="10762" width="7.42578125" style="96" customWidth="1"/>
    <col min="10763" max="10763" width="7.42578125" style="96" bestFit="1" customWidth="1"/>
    <col min="10764" max="10764" width="7.85546875" style="96" bestFit="1" customWidth="1"/>
    <col min="10765" max="10766" width="7.42578125" style="96" customWidth="1"/>
    <col min="10767" max="10767" width="20" style="96" customWidth="1"/>
    <col min="10768" max="10768" width="1" style="96" customWidth="1"/>
    <col min="10769" max="10769" width="4.42578125" style="96" bestFit="1" customWidth="1"/>
    <col min="10770" max="10770" width="9.140625" style="96"/>
    <col min="10771" max="10771" width="13.42578125" style="96" bestFit="1" customWidth="1"/>
    <col min="10772" max="10772" width="12.28515625" style="96" bestFit="1" customWidth="1"/>
    <col min="10773" max="10773" width="11.28515625" style="96" bestFit="1" customWidth="1"/>
    <col min="10774" max="10775" width="12.28515625" style="96" bestFit="1" customWidth="1"/>
    <col min="10776" max="10776" width="12.42578125" style="96" customWidth="1"/>
    <col min="10777" max="10777" width="13.42578125" style="96" bestFit="1" customWidth="1"/>
    <col min="10778" max="10780" width="12.28515625" style="96" bestFit="1" customWidth="1"/>
    <col min="10781" max="10781" width="13.42578125" style="96" bestFit="1" customWidth="1"/>
    <col min="10782" max="10782" width="12.28515625" style="96" bestFit="1" customWidth="1"/>
    <col min="10783" max="10783" width="11.7109375" style="96" customWidth="1"/>
    <col min="10784" max="11008" width="9.140625" style="96"/>
    <col min="11009" max="11009" width="22.140625" style="96" customWidth="1"/>
    <col min="11010" max="11010" width="7.42578125" style="96" customWidth="1"/>
    <col min="11011" max="11011" width="9.28515625" style="96" bestFit="1" customWidth="1"/>
    <col min="11012" max="11012" width="7.42578125" style="96" customWidth="1"/>
    <col min="11013" max="11014" width="9" style="96" bestFit="1" customWidth="1"/>
    <col min="11015" max="11018" width="7.42578125" style="96" customWidth="1"/>
    <col min="11019" max="11019" width="7.42578125" style="96" bestFit="1" customWidth="1"/>
    <col min="11020" max="11020" width="7.85546875" style="96" bestFit="1" customWidth="1"/>
    <col min="11021" max="11022" width="7.42578125" style="96" customWidth="1"/>
    <col min="11023" max="11023" width="20" style="96" customWidth="1"/>
    <col min="11024" max="11024" width="1" style="96" customWidth="1"/>
    <col min="11025" max="11025" width="4.42578125" style="96" bestFit="1" customWidth="1"/>
    <col min="11026" max="11026" width="9.140625" style="96"/>
    <col min="11027" max="11027" width="13.42578125" style="96" bestFit="1" customWidth="1"/>
    <col min="11028" max="11028" width="12.28515625" style="96" bestFit="1" customWidth="1"/>
    <col min="11029" max="11029" width="11.28515625" style="96" bestFit="1" customWidth="1"/>
    <col min="11030" max="11031" width="12.28515625" style="96" bestFit="1" customWidth="1"/>
    <col min="11032" max="11032" width="12.42578125" style="96" customWidth="1"/>
    <col min="11033" max="11033" width="13.42578125" style="96" bestFit="1" customWidth="1"/>
    <col min="11034" max="11036" width="12.28515625" style="96" bestFit="1" customWidth="1"/>
    <col min="11037" max="11037" width="13.42578125" style="96" bestFit="1" customWidth="1"/>
    <col min="11038" max="11038" width="12.28515625" style="96" bestFit="1" customWidth="1"/>
    <col min="11039" max="11039" width="11.7109375" style="96" customWidth="1"/>
    <col min="11040" max="11264" width="9.140625" style="96"/>
    <col min="11265" max="11265" width="22.140625" style="96" customWidth="1"/>
    <col min="11266" max="11266" width="7.42578125" style="96" customWidth="1"/>
    <col min="11267" max="11267" width="9.28515625" style="96" bestFit="1" customWidth="1"/>
    <col min="11268" max="11268" width="7.42578125" style="96" customWidth="1"/>
    <col min="11269" max="11270" width="9" style="96" bestFit="1" customWidth="1"/>
    <col min="11271" max="11274" width="7.42578125" style="96" customWidth="1"/>
    <col min="11275" max="11275" width="7.42578125" style="96" bestFit="1" customWidth="1"/>
    <col min="11276" max="11276" width="7.85546875" style="96" bestFit="1" customWidth="1"/>
    <col min="11277" max="11278" width="7.42578125" style="96" customWidth="1"/>
    <col min="11279" max="11279" width="20" style="96" customWidth="1"/>
    <col min="11280" max="11280" width="1" style="96" customWidth="1"/>
    <col min="11281" max="11281" width="4.42578125" style="96" bestFit="1" customWidth="1"/>
    <col min="11282" max="11282" width="9.140625" style="96"/>
    <col min="11283" max="11283" width="13.42578125" style="96" bestFit="1" customWidth="1"/>
    <col min="11284" max="11284" width="12.28515625" style="96" bestFit="1" customWidth="1"/>
    <col min="11285" max="11285" width="11.28515625" style="96" bestFit="1" customWidth="1"/>
    <col min="11286" max="11287" width="12.28515625" style="96" bestFit="1" customWidth="1"/>
    <col min="11288" max="11288" width="12.42578125" style="96" customWidth="1"/>
    <col min="11289" max="11289" width="13.42578125" style="96" bestFit="1" customWidth="1"/>
    <col min="11290" max="11292" width="12.28515625" style="96" bestFit="1" customWidth="1"/>
    <col min="11293" max="11293" width="13.42578125" style="96" bestFit="1" customWidth="1"/>
    <col min="11294" max="11294" width="12.28515625" style="96" bestFit="1" customWidth="1"/>
    <col min="11295" max="11295" width="11.7109375" style="96" customWidth="1"/>
    <col min="11296" max="11520" width="9.140625" style="96"/>
    <col min="11521" max="11521" width="22.140625" style="96" customWidth="1"/>
    <col min="11522" max="11522" width="7.42578125" style="96" customWidth="1"/>
    <col min="11523" max="11523" width="9.28515625" style="96" bestFit="1" customWidth="1"/>
    <col min="11524" max="11524" width="7.42578125" style="96" customWidth="1"/>
    <col min="11525" max="11526" width="9" style="96" bestFit="1" customWidth="1"/>
    <col min="11527" max="11530" width="7.42578125" style="96" customWidth="1"/>
    <col min="11531" max="11531" width="7.42578125" style="96" bestFit="1" customWidth="1"/>
    <col min="11532" max="11532" width="7.85546875" style="96" bestFit="1" customWidth="1"/>
    <col min="11533" max="11534" width="7.42578125" style="96" customWidth="1"/>
    <col min="11535" max="11535" width="20" style="96" customWidth="1"/>
    <col min="11536" max="11536" width="1" style="96" customWidth="1"/>
    <col min="11537" max="11537" width="4.42578125" style="96" bestFit="1" customWidth="1"/>
    <col min="11538" max="11538" width="9.140625" style="96"/>
    <col min="11539" max="11539" width="13.42578125" style="96" bestFit="1" customWidth="1"/>
    <col min="11540" max="11540" width="12.28515625" style="96" bestFit="1" customWidth="1"/>
    <col min="11541" max="11541" width="11.28515625" style="96" bestFit="1" customWidth="1"/>
    <col min="11542" max="11543" width="12.28515625" style="96" bestFit="1" customWidth="1"/>
    <col min="11544" max="11544" width="12.42578125" style="96" customWidth="1"/>
    <col min="11545" max="11545" width="13.42578125" style="96" bestFit="1" customWidth="1"/>
    <col min="11546" max="11548" width="12.28515625" style="96" bestFit="1" customWidth="1"/>
    <col min="11549" max="11549" width="13.42578125" style="96" bestFit="1" customWidth="1"/>
    <col min="11550" max="11550" width="12.28515625" style="96" bestFit="1" customWidth="1"/>
    <col min="11551" max="11551" width="11.7109375" style="96" customWidth="1"/>
    <col min="11552" max="11776" width="9.140625" style="96"/>
    <col min="11777" max="11777" width="22.140625" style="96" customWidth="1"/>
    <col min="11778" max="11778" width="7.42578125" style="96" customWidth="1"/>
    <col min="11779" max="11779" width="9.28515625" style="96" bestFit="1" customWidth="1"/>
    <col min="11780" max="11780" width="7.42578125" style="96" customWidth="1"/>
    <col min="11781" max="11782" width="9" style="96" bestFit="1" customWidth="1"/>
    <col min="11783" max="11786" width="7.42578125" style="96" customWidth="1"/>
    <col min="11787" max="11787" width="7.42578125" style="96" bestFit="1" customWidth="1"/>
    <col min="11788" max="11788" width="7.85546875" style="96" bestFit="1" customWidth="1"/>
    <col min="11789" max="11790" width="7.42578125" style="96" customWidth="1"/>
    <col min="11791" max="11791" width="20" style="96" customWidth="1"/>
    <col min="11792" max="11792" width="1" style="96" customWidth="1"/>
    <col min="11793" max="11793" width="4.42578125" style="96" bestFit="1" customWidth="1"/>
    <col min="11794" max="11794" width="9.140625" style="96"/>
    <col min="11795" max="11795" width="13.42578125" style="96" bestFit="1" customWidth="1"/>
    <col min="11796" max="11796" width="12.28515625" style="96" bestFit="1" customWidth="1"/>
    <col min="11797" max="11797" width="11.28515625" style="96" bestFit="1" customWidth="1"/>
    <col min="11798" max="11799" width="12.28515625" style="96" bestFit="1" customWidth="1"/>
    <col min="11800" max="11800" width="12.42578125" style="96" customWidth="1"/>
    <col min="11801" max="11801" width="13.42578125" style="96" bestFit="1" customWidth="1"/>
    <col min="11802" max="11804" width="12.28515625" style="96" bestFit="1" customWidth="1"/>
    <col min="11805" max="11805" width="13.42578125" style="96" bestFit="1" customWidth="1"/>
    <col min="11806" max="11806" width="12.28515625" style="96" bestFit="1" customWidth="1"/>
    <col min="11807" max="11807" width="11.7109375" style="96" customWidth="1"/>
    <col min="11808" max="12032" width="9.140625" style="96"/>
    <col min="12033" max="12033" width="22.140625" style="96" customWidth="1"/>
    <col min="12034" max="12034" width="7.42578125" style="96" customWidth="1"/>
    <col min="12035" max="12035" width="9.28515625" style="96" bestFit="1" customWidth="1"/>
    <col min="12036" max="12036" width="7.42578125" style="96" customWidth="1"/>
    <col min="12037" max="12038" width="9" style="96" bestFit="1" customWidth="1"/>
    <col min="12039" max="12042" width="7.42578125" style="96" customWidth="1"/>
    <col min="12043" max="12043" width="7.42578125" style="96" bestFit="1" customWidth="1"/>
    <col min="12044" max="12044" width="7.85546875" style="96" bestFit="1" customWidth="1"/>
    <col min="12045" max="12046" width="7.42578125" style="96" customWidth="1"/>
    <col min="12047" max="12047" width="20" style="96" customWidth="1"/>
    <col min="12048" max="12048" width="1" style="96" customWidth="1"/>
    <col min="12049" max="12049" width="4.42578125" style="96" bestFit="1" customWidth="1"/>
    <col min="12050" max="12050" width="9.140625" style="96"/>
    <col min="12051" max="12051" width="13.42578125" style="96" bestFit="1" customWidth="1"/>
    <col min="12052" max="12052" width="12.28515625" style="96" bestFit="1" customWidth="1"/>
    <col min="12053" max="12053" width="11.28515625" style="96" bestFit="1" customWidth="1"/>
    <col min="12054" max="12055" width="12.28515625" style="96" bestFit="1" customWidth="1"/>
    <col min="12056" max="12056" width="12.42578125" style="96" customWidth="1"/>
    <col min="12057" max="12057" width="13.42578125" style="96" bestFit="1" customWidth="1"/>
    <col min="12058" max="12060" width="12.28515625" style="96" bestFit="1" customWidth="1"/>
    <col min="12061" max="12061" width="13.42578125" style="96" bestFit="1" customWidth="1"/>
    <col min="12062" max="12062" width="12.28515625" style="96" bestFit="1" customWidth="1"/>
    <col min="12063" max="12063" width="11.7109375" style="96" customWidth="1"/>
    <col min="12064" max="12288" width="9.140625" style="96"/>
    <col min="12289" max="12289" width="22.140625" style="96" customWidth="1"/>
    <col min="12290" max="12290" width="7.42578125" style="96" customWidth="1"/>
    <col min="12291" max="12291" width="9.28515625" style="96" bestFit="1" customWidth="1"/>
    <col min="12292" max="12292" width="7.42578125" style="96" customWidth="1"/>
    <col min="12293" max="12294" width="9" style="96" bestFit="1" customWidth="1"/>
    <col min="12295" max="12298" width="7.42578125" style="96" customWidth="1"/>
    <col min="12299" max="12299" width="7.42578125" style="96" bestFit="1" customWidth="1"/>
    <col min="12300" max="12300" width="7.85546875" style="96" bestFit="1" customWidth="1"/>
    <col min="12301" max="12302" width="7.42578125" style="96" customWidth="1"/>
    <col min="12303" max="12303" width="20" style="96" customWidth="1"/>
    <col min="12304" max="12304" width="1" style="96" customWidth="1"/>
    <col min="12305" max="12305" width="4.42578125" style="96" bestFit="1" customWidth="1"/>
    <col min="12306" max="12306" width="9.140625" style="96"/>
    <col min="12307" max="12307" width="13.42578125" style="96" bestFit="1" customWidth="1"/>
    <col min="12308" max="12308" width="12.28515625" style="96" bestFit="1" customWidth="1"/>
    <col min="12309" max="12309" width="11.28515625" style="96" bestFit="1" customWidth="1"/>
    <col min="12310" max="12311" width="12.28515625" style="96" bestFit="1" customWidth="1"/>
    <col min="12312" max="12312" width="12.42578125" style="96" customWidth="1"/>
    <col min="12313" max="12313" width="13.42578125" style="96" bestFit="1" customWidth="1"/>
    <col min="12314" max="12316" width="12.28515625" style="96" bestFit="1" customWidth="1"/>
    <col min="12317" max="12317" width="13.42578125" style="96" bestFit="1" customWidth="1"/>
    <col min="12318" max="12318" width="12.28515625" style="96" bestFit="1" customWidth="1"/>
    <col min="12319" max="12319" width="11.7109375" style="96" customWidth="1"/>
    <col min="12320" max="12544" width="9.140625" style="96"/>
    <col min="12545" max="12545" width="22.140625" style="96" customWidth="1"/>
    <col min="12546" max="12546" width="7.42578125" style="96" customWidth="1"/>
    <col min="12547" max="12547" width="9.28515625" style="96" bestFit="1" customWidth="1"/>
    <col min="12548" max="12548" width="7.42578125" style="96" customWidth="1"/>
    <col min="12549" max="12550" width="9" style="96" bestFit="1" customWidth="1"/>
    <col min="12551" max="12554" width="7.42578125" style="96" customWidth="1"/>
    <col min="12555" max="12555" width="7.42578125" style="96" bestFit="1" customWidth="1"/>
    <col min="12556" max="12556" width="7.85546875" style="96" bestFit="1" customWidth="1"/>
    <col min="12557" max="12558" width="7.42578125" style="96" customWidth="1"/>
    <col min="12559" max="12559" width="20" style="96" customWidth="1"/>
    <col min="12560" max="12560" width="1" style="96" customWidth="1"/>
    <col min="12561" max="12561" width="4.42578125" style="96" bestFit="1" customWidth="1"/>
    <col min="12562" max="12562" width="9.140625" style="96"/>
    <col min="12563" max="12563" width="13.42578125" style="96" bestFit="1" customWidth="1"/>
    <col min="12564" max="12564" width="12.28515625" style="96" bestFit="1" customWidth="1"/>
    <col min="12565" max="12565" width="11.28515625" style="96" bestFit="1" customWidth="1"/>
    <col min="12566" max="12567" width="12.28515625" style="96" bestFit="1" customWidth="1"/>
    <col min="12568" max="12568" width="12.42578125" style="96" customWidth="1"/>
    <col min="12569" max="12569" width="13.42578125" style="96" bestFit="1" customWidth="1"/>
    <col min="12570" max="12572" width="12.28515625" style="96" bestFit="1" customWidth="1"/>
    <col min="12573" max="12573" width="13.42578125" style="96" bestFit="1" customWidth="1"/>
    <col min="12574" max="12574" width="12.28515625" style="96" bestFit="1" customWidth="1"/>
    <col min="12575" max="12575" width="11.7109375" style="96" customWidth="1"/>
    <col min="12576" max="12800" width="9.140625" style="96"/>
    <col min="12801" max="12801" width="22.140625" style="96" customWidth="1"/>
    <col min="12802" max="12802" width="7.42578125" style="96" customWidth="1"/>
    <col min="12803" max="12803" width="9.28515625" style="96" bestFit="1" customWidth="1"/>
    <col min="12804" max="12804" width="7.42578125" style="96" customWidth="1"/>
    <col min="12805" max="12806" width="9" style="96" bestFit="1" customWidth="1"/>
    <col min="12807" max="12810" width="7.42578125" style="96" customWidth="1"/>
    <col min="12811" max="12811" width="7.42578125" style="96" bestFit="1" customWidth="1"/>
    <col min="12812" max="12812" width="7.85546875" style="96" bestFit="1" customWidth="1"/>
    <col min="12813" max="12814" width="7.42578125" style="96" customWidth="1"/>
    <col min="12815" max="12815" width="20" style="96" customWidth="1"/>
    <col min="12816" max="12816" width="1" style="96" customWidth="1"/>
    <col min="12817" max="12817" width="4.42578125" style="96" bestFit="1" customWidth="1"/>
    <col min="12818" max="12818" width="9.140625" style="96"/>
    <col min="12819" max="12819" width="13.42578125" style="96" bestFit="1" customWidth="1"/>
    <col min="12820" max="12820" width="12.28515625" style="96" bestFit="1" customWidth="1"/>
    <col min="12821" max="12821" width="11.28515625" style="96" bestFit="1" customWidth="1"/>
    <col min="12822" max="12823" width="12.28515625" style="96" bestFit="1" customWidth="1"/>
    <col min="12824" max="12824" width="12.42578125" style="96" customWidth="1"/>
    <col min="12825" max="12825" width="13.42578125" style="96" bestFit="1" customWidth="1"/>
    <col min="12826" max="12828" width="12.28515625" style="96" bestFit="1" customWidth="1"/>
    <col min="12829" max="12829" width="13.42578125" style="96" bestFit="1" customWidth="1"/>
    <col min="12830" max="12830" width="12.28515625" style="96" bestFit="1" customWidth="1"/>
    <col min="12831" max="12831" width="11.7109375" style="96" customWidth="1"/>
    <col min="12832" max="13056" width="9.140625" style="96"/>
    <col min="13057" max="13057" width="22.140625" style="96" customWidth="1"/>
    <col min="13058" max="13058" width="7.42578125" style="96" customWidth="1"/>
    <col min="13059" max="13059" width="9.28515625" style="96" bestFit="1" customWidth="1"/>
    <col min="13060" max="13060" width="7.42578125" style="96" customWidth="1"/>
    <col min="13061" max="13062" width="9" style="96" bestFit="1" customWidth="1"/>
    <col min="13063" max="13066" width="7.42578125" style="96" customWidth="1"/>
    <col min="13067" max="13067" width="7.42578125" style="96" bestFit="1" customWidth="1"/>
    <col min="13068" max="13068" width="7.85546875" style="96" bestFit="1" customWidth="1"/>
    <col min="13069" max="13070" width="7.42578125" style="96" customWidth="1"/>
    <col min="13071" max="13071" width="20" style="96" customWidth="1"/>
    <col min="13072" max="13072" width="1" style="96" customWidth="1"/>
    <col min="13073" max="13073" width="4.42578125" style="96" bestFit="1" customWidth="1"/>
    <col min="13074" max="13074" width="9.140625" style="96"/>
    <col min="13075" max="13075" width="13.42578125" style="96" bestFit="1" customWidth="1"/>
    <col min="13076" max="13076" width="12.28515625" style="96" bestFit="1" customWidth="1"/>
    <col min="13077" max="13077" width="11.28515625" style="96" bestFit="1" customWidth="1"/>
    <col min="13078" max="13079" width="12.28515625" style="96" bestFit="1" customWidth="1"/>
    <col min="13080" max="13080" width="12.42578125" style="96" customWidth="1"/>
    <col min="13081" max="13081" width="13.42578125" style="96" bestFit="1" customWidth="1"/>
    <col min="13082" max="13084" width="12.28515625" style="96" bestFit="1" customWidth="1"/>
    <col min="13085" max="13085" width="13.42578125" style="96" bestFit="1" customWidth="1"/>
    <col min="13086" max="13086" width="12.28515625" style="96" bestFit="1" customWidth="1"/>
    <col min="13087" max="13087" width="11.7109375" style="96" customWidth="1"/>
    <col min="13088" max="13312" width="9.140625" style="96"/>
    <col min="13313" max="13313" width="22.140625" style="96" customWidth="1"/>
    <col min="13314" max="13314" width="7.42578125" style="96" customWidth="1"/>
    <col min="13315" max="13315" width="9.28515625" style="96" bestFit="1" customWidth="1"/>
    <col min="13316" max="13316" width="7.42578125" style="96" customWidth="1"/>
    <col min="13317" max="13318" width="9" style="96" bestFit="1" customWidth="1"/>
    <col min="13319" max="13322" width="7.42578125" style="96" customWidth="1"/>
    <col min="13323" max="13323" width="7.42578125" style="96" bestFit="1" customWidth="1"/>
    <col min="13324" max="13324" width="7.85546875" style="96" bestFit="1" customWidth="1"/>
    <col min="13325" max="13326" width="7.42578125" style="96" customWidth="1"/>
    <col min="13327" max="13327" width="20" style="96" customWidth="1"/>
    <col min="13328" max="13328" width="1" style="96" customWidth="1"/>
    <col min="13329" max="13329" width="4.42578125" style="96" bestFit="1" customWidth="1"/>
    <col min="13330" max="13330" width="9.140625" style="96"/>
    <col min="13331" max="13331" width="13.42578125" style="96" bestFit="1" customWidth="1"/>
    <col min="13332" max="13332" width="12.28515625" style="96" bestFit="1" customWidth="1"/>
    <col min="13333" max="13333" width="11.28515625" style="96" bestFit="1" customWidth="1"/>
    <col min="13334" max="13335" width="12.28515625" style="96" bestFit="1" customWidth="1"/>
    <col min="13336" max="13336" width="12.42578125" style="96" customWidth="1"/>
    <col min="13337" max="13337" width="13.42578125" style="96" bestFit="1" customWidth="1"/>
    <col min="13338" max="13340" width="12.28515625" style="96" bestFit="1" customWidth="1"/>
    <col min="13341" max="13341" width="13.42578125" style="96" bestFit="1" customWidth="1"/>
    <col min="13342" max="13342" width="12.28515625" style="96" bestFit="1" customWidth="1"/>
    <col min="13343" max="13343" width="11.7109375" style="96" customWidth="1"/>
    <col min="13344" max="13568" width="9.140625" style="96"/>
    <col min="13569" max="13569" width="22.140625" style="96" customWidth="1"/>
    <col min="13570" max="13570" width="7.42578125" style="96" customWidth="1"/>
    <col min="13571" max="13571" width="9.28515625" style="96" bestFit="1" customWidth="1"/>
    <col min="13572" max="13572" width="7.42578125" style="96" customWidth="1"/>
    <col min="13573" max="13574" width="9" style="96" bestFit="1" customWidth="1"/>
    <col min="13575" max="13578" width="7.42578125" style="96" customWidth="1"/>
    <col min="13579" max="13579" width="7.42578125" style="96" bestFit="1" customWidth="1"/>
    <col min="13580" max="13580" width="7.85546875" style="96" bestFit="1" customWidth="1"/>
    <col min="13581" max="13582" width="7.42578125" style="96" customWidth="1"/>
    <col min="13583" max="13583" width="20" style="96" customWidth="1"/>
    <col min="13584" max="13584" width="1" style="96" customWidth="1"/>
    <col min="13585" max="13585" width="4.42578125" style="96" bestFit="1" customWidth="1"/>
    <col min="13586" max="13586" width="9.140625" style="96"/>
    <col min="13587" max="13587" width="13.42578125" style="96" bestFit="1" customWidth="1"/>
    <col min="13588" max="13588" width="12.28515625" style="96" bestFit="1" customWidth="1"/>
    <col min="13589" max="13589" width="11.28515625" style="96" bestFit="1" customWidth="1"/>
    <col min="13590" max="13591" width="12.28515625" style="96" bestFit="1" customWidth="1"/>
    <col min="13592" max="13592" width="12.42578125" style="96" customWidth="1"/>
    <col min="13593" max="13593" width="13.42578125" style="96" bestFit="1" customWidth="1"/>
    <col min="13594" max="13596" width="12.28515625" style="96" bestFit="1" customWidth="1"/>
    <col min="13597" max="13597" width="13.42578125" style="96" bestFit="1" customWidth="1"/>
    <col min="13598" max="13598" width="12.28515625" style="96" bestFit="1" customWidth="1"/>
    <col min="13599" max="13599" width="11.7109375" style="96" customWidth="1"/>
    <col min="13600" max="13824" width="9.140625" style="96"/>
    <col min="13825" max="13825" width="22.140625" style="96" customWidth="1"/>
    <col min="13826" max="13826" width="7.42578125" style="96" customWidth="1"/>
    <col min="13827" max="13827" width="9.28515625" style="96" bestFit="1" customWidth="1"/>
    <col min="13828" max="13828" width="7.42578125" style="96" customWidth="1"/>
    <col min="13829" max="13830" width="9" style="96" bestFit="1" customWidth="1"/>
    <col min="13831" max="13834" width="7.42578125" style="96" customWidth="1"/>
    <col min="13835" max="13835" width="7.42578125" style="96" bestFit="1" customWidth="1"/>
    <col min="13836" max="13836" width="7.85546875" style="96" bestFit="1" customWidth="1"/>
    <col min="13837" max="13838" width="7.42578125" style="96" customWidth="1"/>
    <col min="13839" max="13839" width="20" style="96" customWidth="1"/>
    <col min="13840" max="13840" width="1" style="96" customWidth="1"/>
    <col min="13841" max="13841" width="4.42578125" style="96" bestFit="1" customWidth="1"/>
    <col min="13842" max="13842" width="9.140625" style="96"/>
    <col min="13843" max="13843" width="13.42578125" style="96" bestFit="1" customWidth="1"/>
    <col min="13844" max="13844" width="12.28515625" style="96" bestFit="1" customWidth="1"/>
    <col min="13845" max="13845" width="11.28515625" style="96" bestFit="1" customWidth="1"/>
    <col min="13846" max="13847" width="12.28515625" style="96" bestFit="1" customWidth="1"/>
    <col min="13848" max="13848" width="12.42578125" style="96" customWidth="1"/>
    <col min="13849" max="13849" width="13.42578125" style="96" bestFit="1" customWidth="1"/>
    <col min="13850" max="13852" width="12.28515625" style="96" bestFit="1" customWidth="1"/>
    <col min="13853" max="13853" width="13.42578125" style="96" bestFit="1" customWidth="1"/>
    <col min="13854" max="13854" width="12.28515625" style="96" bestFit="1" customWidth="1"/>
    <col min="13855" max="13855" width="11.7109375" style="96" customWidth="1"/>
    <col min="13856" max="14080" width="9.140625" style="96"/>
    <col min="14081" max="14081" width="22.140625" style="96" customWidth="1"/>
    <col min="14082" max="14082" width="7.42578125" style="96" customWidth="1"/>
    <col min="14083" max="14083" width="9.28515625" style="96" bestFit="1" customWidth="1"/>
    <col min="14084" max="14084" width="7.42578125" style="96" customWidth="1"/>
    <col min="14085" max="14086" width="9" style="96" bestFit="1" customWidth="1"/>
    <col min="14087" max="14090" width="7.42578125" style="96" customWidth="1"/>
    <col min="14091" max="14091" width="7.42578125" style="96" bestFit="1" customWidth="1"/>
    <col min="14092" max="14092" width="7.85546875" style="96" bestFit="1" customWidth="1"/>
    <col min="14093" max="14094" width="7.42578125" style="96" customWidth="1"/>
    <col min="14095" max="14095" width="20" style="96" customWidth="1"/>
    <col min="14096" max="14096" width="1" style="96" customWidth="1"/>
    <col min="14097" max="14097" width="4.42578125" style="96" bestFit="1" customWidth="1"/>
    <col min="14098" max="14098" width="9.140625" style="96"/>
    <col min="14099" max="14099" width="13.42578125" style="96" bestFit="1" customWidth="1"/>
    <col min="14100" max="14100" width="12.28515625" style="96" bestFit="1" customWidth="1"/>
    <col min="14101" max="14101" width="11.28515625" style="96" bestFit="1" customWidth="1"/>
    <col min="14102" max="14103" width="12.28515625" style="96" bestFit="1" customWidth="1"/>
    <col min="14104" max="14104" width="12.42578125" style="96" customWidth="1"/>
    <col min="14105" max="14105" width="13.42578125" style="96" bestFit="1" customWidth="1"/>
    <col min="14106" max="14108" width="12.28515625" style="96" bestFit="1" customWidth="1"/>
    <col min="14109" max="14109" width="13.42578125" style="96" bestFit="1" customWidth="1"/>
    <col min="14110" max="14110" width="12.28515625" style="96" bestFit="1" customWidth="1"/>
    <col min="14111" max="14111" width="11.7109375" style="96" customWidth="1"/>
    <col min="14112" max="14336" width="9.140625" style="96"/>
    <col min="14337" max="14337" width="22.140625" style="96" customWidth="1"/>
    <col min="14338" max="14338" width="7.42578125" style="96" customWidth="1"/>
    <col min="14339" max="14339" width="9.28515625" style="96" bestFit="1" customWidth="1"/>
    <col min="14340" max="14340" width="7.42578125" style="96" customWidth="1"/>
    <col min="14341" max="14342" width="9" style="96" bestFit="1" customWidth="1"/>
    <col min="14343" max="14346" width="7.42578125" style="96" customWidth="1"/>
    <col min="14347" max="14347" width="7.42578125" style="96" bestFit="1" customWidth="1"/>
    <col min="14348" max="14348" width="7.85546875" style="96" bestFit="1" customWidth="1"/>
    <col min="14349" max="14350" width="7.42578125" style="96" customWidth="1"/>
    <col min="14351" max="14351" width="20" style="96" customWidth="1"/>
    <col min="14352" max="14352" width="1" style="96" customWidth="1"/>
    <col min="14353" max="14353" width="4.42578125" style="96" bestFit="1" customWidth="1"/>
    <col min="14354" max="14354" width="9.140625" style="96"/>
    <col min="14355" max="14355" width="13.42578125" style="96" bestFit="1" customWidth="1"/>
    <col min="14356" max="14356" width="12.28515625" style="96" bestFit="1" customWidth="1"/>
    <col min="14357" max="14357" width="11.28515625" style="96" bestFit="1" customWidth="1"/>
    <col min="14358" max="14359" width="12.28515625" style="96" bestFit="1" customWidth="1"/>
    <col min="14360" max="14360" width="12.42578125" style="96" customWidth="1"/>
    <col min="14361" max="14361" width="13.42578125" style="96" bestFit="1" customWidth="1"/>
    <col min="14362" max="14364" width="12.28515625" style="96" bestFit="1" customWidth="1"/>
    <col min="14365" max="14365" width="13.42578125" style="96" bestFit="1" customWidth="1"/>
    <col min="14366" max="14366" width="12.28515625" style="96" bestFit="1" customWidth="1"/>
    <col min="14367" max="14367" width="11.7109375" style="96" customWidth="1"/>
    <col min="14368" max="14592" width="9.140625" style="96"/>
    <col min="14593" max="14593" width="22.140625" style="96" customWidth="1"/>
    <col min="14594" max="14594" width="7.42578125" style="96" customWidth="1"/>
    <col min="14595" max="14595" width="9.28515625" style="96" bestFit="1" customWidth="1"/>
    <col min="14596" max="14596" width="7.42578125" style="96" customWidth="1"/>
    <col min="14597" max="14598" width="9" style="96" bestFit="1" customWidth="1"/>
    <col min="14599" max="14602" width="7.42578125" style="96" customWidth="1"/>
    <col min="14603" max="14603" width="7.42578125" style="96" bestFit="1" customWidth="1"/>
    <col min="14604" max="14604" width="7.85546875" style="96" bestFit="1" customWidth="1"/>
    <col min="14605" max="14606" width="7.42578125" style="96" customWidth="1"/>
    <col min="14607" max="14607" width="20" style="96" customWidth="1"/>
    <col min="14608" max="14608" width="1" style="96" customWidth="1"/>
    <col min="14609" max="14609" width="4.42578125" style="96" bestFit="1" customWidth="1"/>
    <col min="14610" max="14610" width="9.140625" style="96"/>
    <col min="14611" max="14611" width="13.42578125" style="96" bestFit="1" customWidth="1"/>
    <col min="14612" max="14612" width="12.28515625" style="96" bestFit="1" customWidth="1"/>
    <col min="14613" max="14613" width="11.28515625" style="96" bestFit="1" customWidth="1"/>
    <col min="14614" max="14615" width="12.28515625" style="96" bestFit="1" customWidth="1"/>
    <col min="14616" max="14616" width="12.42578125" style="96" customWidth="1"/>
    <col min="14617" max="14617" width="13.42578125" style="96" bestFit="1" customWidth="1"/>
    <col min="14618" max="14620" width="12.28515625" style="96" bestFit="1" customWidth="1"/>
    <col min="14621" max="14621" width="13.42578125" style="96" bestFit="1" customWidth="1"/>
    <col min="14622" max="14622" width="12.28515625" style="96" bestFit="1" customWidth="1"/>
    <col min="14623" max="14623" width="11.7109375" style="96" customWidth="1"/>
    <col min="14624" max="14848" width="9.140625" style="96"/>
    <col min="14849" max="14849" width="22.140625" style="96" customWidth="1"/>
    <col min="14850" max="14850" width="7.42578125" style="96" customWidth="1"/>
    <col min="14851" max="14851" width="9.28515625" style="96" bestFit="1" customWidth="1"/>
    <col min="14852" max="14852" width="7.42578125" style="96" customWidth="1"/>
    <col min="14853" max="14854" width="9" style="96" bestFit="1" customWidth="1"/>
    <col min="14855" max="14858" width="7.42578125" style="96" customWidth="1"/>
    <col min="14859" max="14859" width="7.42578125" style="96" bestFit="1" customWidth="1"/>
    <col min="14860" max="14860" width="7.85546875" style="96" bestFit="1" customWidth="1"/>
    <col min="14861" max="14862" width="7.42578125" style="96" customWidth="1"/>
    <col min="14863" max="14863" width="20" style="96" customWidth="1"/>
    <col min="14864" max="14864" width="1" style="96" customWidth="1"/>
    <col min="14865" max="14865" width="4.42578125" style="96" bestFit="1" customWidth="1"/>
    <col min="14866" max="14866" width="9.140625" style="96"/>
    <col min="14867" max="14867" width="13.42578125" style="96" bestFit="1" customWidth="1"/>
    <col min="14868" max="14868" width="12.28515625" style="96" bestFit="1" customWidth="1"/>
    <col min="14869" max="14869" width="11.28515625" style="96" bestFit="1" customWidth="1"/>
    <col min="14870" max="14871" width="12.28515625" style="96" bestFit="1" customWidth="1"/>
    <col min="14872" max="14872" width="12.42578125" style="96" customWidth="1"/>
    <col min="14873" max="14873" width="13.42578125" style="96" bestFit="1" customWidth="1"/>
    <col min="14874" max="14876" width="12.28515625" style="96" bestFit="1" customWidth="1"/>
    <col min="14877" max="14877" width="13.42578125" style="96" bestFit="1" customWidth="1"/>
    <col min="14878" max="14878" width="12.28515625" style="96" bestFit="1" customWidth="1"/>
    <col min="14879" max="14879" width="11.7109375" style="96" customWidth="1"/>
    <col min="14880" max="15104" width="9.140625" style="96"/>
    <col min="15105" max="15105" width="22.140625" style="96" customWidth="1"/>
    <col min="15106" max="15106" width="7.42578125" style="96" customWidth="1"/>
    <col min="15107" max="15107" width="9.28515625" style="96" bestFit="1" customWidth="1"/>
    <col min="15108" max="15108" width="7.42578125" style="96" customWidth="1"/>
    <col min="15109" max="15110" width="9" style="96" bestFit="1" customWidth="1"/>
    <col min="15111" max="15114" width="7.42578125" style="96" customWidth="1"/>
    <col min="15115" max="15115" width="7.42578125" style="96" bestFit="1" customWidth="1"/>
    <col min="15116" max="15116" width="7.85546875" style="96" bestFit="1" customWidth="1"/>
    <col min="15117" max="15118" width="7.42578125" style="96" customWidth="1"/>
    <col min="15119" max="15119" width="20" style="96" customWidth="1"/>
    <col min="15120" max="15120" width="1" style="96" customWidth="1"/>
    <col min="15121" max="15121" width="4.42578125" style="96" bestFit="1" customWidth="1"/>
    <col min="15122" max="15122" width="9.140625" style="96"/>
    <col min="15123" max="15123" width="13.42578125" style="96" bestFit="1" customWidth="1"/>
    <col min="15124" max="15124" width="12.28515625" style="96" bestFit="1" customWidth="1"/>
    <col min="15125" max="15125" width="11.28515625" style="96" bestFit="1" customWidth="1"/>
    <col min="15126" max="15127" width="12.28515625" style="96" bestFit="1" customWidth="1"/>
    <col min="15128" max="15128" width="12.42578125" style="96" customWidth="1"/>
    <col min="15129" max="15129" width="13.42578125" style="96" bestFit="1" customWidth="1"/>
    <col min="15130" max="15132" width="12.28515625" style="96" bestFit="1" customWidth="1"/>
    <col min="15133" max="15133" width="13.42578125" style="96" bestFit="1" customWidth="1"/>
    <col min="15134" max="15134" width="12.28515625" style="96" bestFit="1" customWidth="1"/>
    <col min="15135" max="15135" width="11.7109375" style="96" customWidth="1"/>
    <col min="15136" max="15360" width="9.140625" style="96"/>
    <col min="15361" max="15361" width="22.140625" style="96" customWidth="1"/>
    <col min="15362" max="15362" width="7.42578125" style="96" customWidth="1"/>
    <col min="15363" max="15363" width="9.28515625" style="96" bestFit="1" customWidth="1"/>
    <col min="15364" max="15364" width="7.42578125" style="96" customWidth="1"/>
    <col min="15365" max="15366" width="9" style="96" bestFit="1" customWidth="1"/>
    <col min="15367" max="15370" width="7.42578125" style="96" customWidth="1"/>
    <col min="15371" max="15371" width="7.42578125" style="96" bestFit="1" customWidth="1"/>
    <col min="15372" max="15372" width="7.85546875" style="96" bestFit="1" customWidth="1"/>
    <col min="15373" max="15374" width="7.42578125" style="96" customWidth="1"/>
    <col min="15375" max="15375" width="20" style="96" customWidth="1"/>
    <col min="15376" max="15376" width="1" style="96" customWidth="1"/>
    <col min="15377" max="15377" width="4.42578125" style="96" bestFit="1" customWidth="1"/>
    <col min="15378" max="15378" width="9.140625" style="96"/>
    <col min="15379" max="15379" width="13.42578125" style="96" bestFit="1" customWidth="1"/>
    <col min="15380" max="15380" width="12.28515625" style="96" bestFit="1" customWidth="1"/>
    <col min="15381" max="15381" width="11.28515625" style="96" bestFit="1" customWidth="1"/>
    <col min="15382" max="15383" width="12.28515625" style="96" bestFit="1" customWidth="1"/>
    <col min="15384" max="15384" width="12.42578125" style="96" customWidth="1"/>
    <col min="15385" max="15385" width="13.42578125" style="96" bestFit="1" customWidth="1"/>
    <col min="15386" max="15388" width="12.28515625" style="96" bestFit="1" customWidth="1"/>
    <col min="15389" max="15389" width="13.42578125" style="96" bestFit="1" customWidth="1"/>
    <col min="15390" max="15390" width="12.28515625" style="96" bestFit="1" customWidth="1"/>
    <col min="15391" max="15391" width="11.7109375" style="96" customWidth="1"/>
    <col min="15392" max="15616" width="9.140625" style="96"/>
    <col min="15617" max="15617" width="22.140625" style="96" customWidth="1"/>
    <col min="15618" max="15618" width="7.42578125" style="96" customWidth="1"/>
    <col min="15619" max="15619" width="9.28515625" style="96" bestFit="1" customWidth="1"/>
    <col min="15620" max="15620" width="7.42578125" style="96" customWidth="1"/>
    <col min="15621" max="15622" width="9" style="96" bestFit="1" customWidth="1"/>
    <col min="15623" max="15626" width="7.42578125" style="96" customWidth="1"/>
    <col min="15627" max="15627" width="7.42578125" style="96" bestFit="1" customWidth="1"/>
    <col min="15628" max="15628" width="7.85546875" style="96" bestFit="1" customWidth="1"/>
    <col min="15629" max="15630" width="7.42578125" style="96" customWidth="1"/>
    <col min="15631" max="15631" width="20" style="96" customWidth="1"/>
    <col min="15632" max="15632" width="1" style="96" customWidth="1"/>
    <col min="15633" max="15633" width="4.42578125" style="96" bestFit="1" customWidth="1"/>
    <col min="15634" max="15634" width="9.140625" style="96"/>
    <col min="15635" max="15635" width="13.42578125" style="96" bestFit="1" customWidth="1"/>
    <col min="15636" max="15636" width="12.28515625" style="96" bestFit="1" customWidth="1"/>
    <col min="15637" max="15637" width="11.28515625" style="96" bestFit="1" customWidth="1"/>
    <col min="15638" max="15639" width="12.28515625" style="96" bestFit="1" customWidth="1"/>
    <col min="15640" max="15640" width="12.42578125" style="96" customWidth="1"/>
    <col min="15641" max="15641" width="13.42578125" style="96" bestFit="1" customWidth="1"/>
    <col min="15642" max="15644" width="12.28515625" style="96" bestFit="1" customWidth="1"/>
    <col min="15645" max="15645" width="13.42578125" style="96" bestFit="1" customWidth="1"/>
    <col min="15646" max="15646" width="12.28515625" style="96" bestFit="1" customWidth="1"/>
    <col min="15647" max="15647" width="11.7109375" style="96" customWidth="1"/>
    <col min="15648" max="15872" width="9.140625" style="96"/>
    <col min="15873" max="15873" width="22.140625" style="96" customWidth="1"/>
    <col min="15874" max="15874" width="7.42578125" style="96" customWidth="1"/>
    <col min="15875" max="15875" width="9.28515625" style="96" bestFit="1" customWidth="1"/>
    <col min="15876" max="15876" width="7.42578125" style="96" customWidth="1"/>
    <col min="15877" max="15878" width="9" style="96" bestFit="1" customWidth="1"/>
    <col min="15879" max="15882" width="7.42578125" style="96" customWidth="1"/>
    <col min="15883" max="15883" width="7.42578125" style="96" bestFit="1" customWidth="1"/>
    <col min="15884" max="15884" width="7.85546875" style="96" bestFit="1" customWidth="1"/>
    <col min="15885" max="15886" width="7.42578125" style="96" customWidth="1"/>
    <col min="15887" max="15887" width="20" style="96" customWidth="1"/>
    <col min="15888" max="15888" width="1" style="96" customWidth="1"/>
    <col min="15889" max="15889" width="4.42578125" style="96" bestFit="1" customWidth="1"/>
    <col min="15890" max="15890" width="9.140625" style="96"/>
    <col min="15891" max="15891" width="13.42578125" style="96" bestFit="1" customWidth="1"/>
    <col min="15892" max="15892" width="12.28515625" style="96" bestFit="1" customWidth="1"/>
    <col min="15893" max="15893" width="11.28515625" style="96" bestFit="1" customWidth="1"/>
    <col min="15894" max="15895" width="12.28515625" style="96" bestFit="1" customWidth="1"/>
    <col min="15896" max="15896" width="12.42578125" style="96" customWidth="1"/>
    <col min="15897" max="15897" width="13.42578125" style="96" bestFit="1" customWidth="1"/>
    <col min="15898" max="15900" width="12.28515625" style="96" bestFit="1" customWidth="1"/>
    <col min="15901" max="15901" width="13.42578125" style="96" bestFit="1" customWidth="1"/>
    <col min="15902" max="15902" width="12.28515625" style="96" bestFit="1" customWidth="1"/>
    <col min="15903" max="15903" width="11.7109375" style="96" customWidth="1"/>
    <col min="15904" max="16128" width="9.140625" style="96"/>
    <col min="16129" max="16129" width="22.140625" style="96" customWidth="1"/>
    <col min="16130" max="16130" width="7.42578125" style="96" customWidth="1"/>
    <col min="16131" max="16131" width="9.28515625" style="96" bestFit="1" customWidth="1"/>
    <col min="16132" max="16132" width="7.42578125" style="96" customWidth="1"/>
    <col min="16133" max="16134" width="9" style="96" bestFit="1" customWidth="1"/>
    <col min="16135" max="16138" width="7.42578125" style="96" customWidth="1"/>
    <col min="16139" max="16139" width="7.42578125" style="96" bestFit="1" customWidth="1"/>
    <col min="16140" max="16140" width="7.85546875" style="96" bestFit="1" customWidth="1"/>
    <col min="16141" max="16142" width="7.42578125" style="96" customWidth="1"/>
    <col min="16143" max="16143" width="20" style="96" customWidth="1"/>
    <col min="16144" max="16144" width="1" style="96" customWidth="1"/>
    <col min="16145" max="16145" width="4.42578125" style="96" bestFit="1" customWidth="1"/>
    <col min="16146" max="16146" width="9.140625" style="96"/>
    <col min="16147" max="16147" width="13.42578125" style="96" bestFit="1" customWidth="1"/>
    <col min="16148" max="16148" width="12.28515625" style="96" bestFit="1" customWidth="1"/>
    <col min="16149" max="16149" width="11.28515625" style="96" bestFit="1" customWidth="1"/>
    <col min="16150" max="16151" width="12.28515625" style="96" bestFit="1" customWidth="1"/>
    <col min="16152" max="16152" width="12.42578125" style="96" customWidth="1"/>
    <col min="16153" max="16153" width="13.42578125" style="96" bestFit="1" customWidth="1"/>
    <col min="16154" max="16156" width="12.28515625" style="96" bestFit="1" customWidth="1"/>
    <col min="16157" max="16157" width="13.42578125" style="96" bestFit="1" customWidth="1"/>
    <col min="16158" max="16158" width="12.28515625" style="96" bestFit="1" customWidth="1"/>
    <col min="16159" max="16159" width="11.7109375" style="96" customWidth="1"/>
    <col min="16160" max="16384" width="9.140625" style="96"/>
  </cols>
  <sheetData>
    <row r="1" spans="1:33" s="7" customFormat="1" ht="22.5" customHeight="1" thickBot="1" x14ac:dyDescent="0.55000000000000004">
      <c r="A1" s="1" t="s">
        <v>0</v>
      </c>
      <c r="B1" s="2"/>
      <c r="C1" s="2"/>
      <c r="D1" s="2"/>
      <c r="E1" s="3"/>
      <c r="F1" s="2"/>
      <c r="G1" s="2"/>
      <c r="H1" s="4"/>
      <c r="I1" s="2"/>
      <c r="J1" s="2"/>
      <c r="K1" s="2"/>
      <c r="L1" s="5"/>
      <c r="M1" s="5"/>
      <c r="N1" s="6"/>
      <c r="Q1" s="8">
        <v>174</v>
      </c>
      <c r="S1" s="9"/>
      <c r="Z1" s="9"/>
    </row>
    <row r="2" spans="1:33" s="7" customFormat="1" ht="19.5" customHeight="1" thickTop="1" x14ac:dyDescent="0.5">
      <c r="A2" s="1" t="s">
        <v>1</v>
      </c>
      <c r="B2" s="2"/>
      <c r="C2" s="2"/>
      <c r="D2" s="2"/>
      <c r="E2" s="3"/>
      <c r="F2" s="2"/>
      <c r="G2" s="2"/>
      <c r="H2" s="4"/>
      <c r="I2" s="2"/>
      <c r="J2" s="2"/>
      <c r="K2" s="2"/>
      <c r="L2" s="2"/>
      <c r="M2" s="2"/>
      <c r="N2" s="10"/>
      <c r="Q2" s="11" t="s">
        <v>2</v>
      </c>
      <c r="S2" s="9"/>
      <c r="Z2" s="9"/>
    </row>
    <row r="3" spans="1:33" s="7" customFormat="1" ht="18.75" customHeight="1" x14ac:dyDescent="0.35">
      <c r="A3" s="1" t="s">
        <v>3</v>
      </c>
      <c r="B3" s="2"/>
      <c r="C3" s="2"/>
      <c r="D3" s="2"/>
      <c r="E3" s="3"/>
      <c r="F3" s="2"/>
      <c r="G3" s="2"/>
      <c r="H3" s="4"/>
      <c r="I3" s="2"/>
      <c r="J3" s="2"/>
      <c r="K3" s="2"/>
      <c r="L3" s="2"/>
      <c r="M3" s="2"/>
      <c r="N3" s="10"/>
      <c r="O3" s="12" t="s">
        <v>4</v>
      </c>
      <c r="Q3" s="13"/>
      <c r="S3" s="9"/>
      <c r="Z3" s="9"/>
    </row>
    <row r="4" spans="1:33" s="7" customFormat="1" ht="17.25" customHeight="1" x14ac:dyDescent="0.5">
      <c r="A4" s="14" t="s">
        <v>5</v>
      </c>
      <c r="B4" s="15" t="s">
        <v>6</v>
      </c>
      <c r="C4" s="16"/>
      <c r="D4" s="16"/>
      <c r="E4" s="16"/>
      <c r="F4" s="16"/>
      <c r="G4" s="16"/>
      <c r="H4" s="17"/>
      <c r="I4" s="18" t="s">
        <v>7</v>
      </c>
      <c r="J4" s="19"/>
      <c r="K4" s="19"/>
      <c r="L4" s="19"/>
      <c r="M4" s="19"/>
      <c r="N4" s="14"/>
      <c r="O4" s="20"/>
      <c r="Q4" s="13"/>
      <c r="S4" s="9"/>
      <c r="Z4" s="9"/>
    </row>
    <row r="5" spans="1:33" s="7" customFormat="1" ht="16.5" customHeight="1" x14ac:dyDescent="0.5">
      <c r="A5" s="21"/>
      <c r="B5" s="22" t="s">
        <v>8</v>
      </c>
      <c r="C5" s="23"/>
      <c r="D5" s="23"/>
      <c r="E5" s="23"/>
      <c r="F5" s="23"/>
      <c r="G5" s="23"/>
      <c r="H5" s="24"/>
      <c r="I5" s="25" t="s">
        <v>9</v>
      </c>
      <c r="J5" s="26"/>
      <c r="K5" s="26"/>
      <c r="L5" s="26"/>
      <c r="M5" s="26"/>
      <c r="N5" s="27"/>
      <c r="O5" s="28" t="s">
        <v>10</v>
      </c>
      <c r="Q5" s="13"/>
      <c r="S5" s="9"/>
      <c r="Z5" s="9"/>
    </row>
    <row r="6" spans="1:33" s="7" customFormat="1" ht="17.25" customHeight="1" x14ac:dyDescent="0.5">
      <c r="A6" s="21"/>
      <c r="B6" s="29"/>
      <c r="C6" s="29" t="s">
        <v>11</v>
      </c>
      <c r="D6" s="29"/>
      <c r="E6" s="29" t="s">
        <v>12</v>
      </c>
      <c r="F6" s="30"/>
      <c r="G6" s="31"/>
      <c r="H6" s="32"/>
      <c r="I6" s="33"/>
      <c r="J6" s="33"/>
      <c r="K6" s="33"/>
      <c r="L6" s="33"/>
      <c r="M6" s="33"/>
      <c r="N6" s="33"/>
      <c r="O6" s="28" t="s">
        <v>13</v>
      </c>
      <c r="Q6" s="13"/>
      <c r="S6" s="9"/>
      <c r="Z6" s="9"/>
    </row>
    <row r="7" spans="1:33" s="7" customFormat="1" ht="17.25" customHeight="1" x14ac:dyDescent="0.5">
      <c r="A7" s="21"/>
      <c r="B7" s="29" t="s">
        <v>14</v>
      </c>
      <c r="C7" s="29" t="s">
        <v>15</v>
      </c>
      <c r="D7" s="29" t="s">
        <v>16</v>
      </c>
      <c r="E7" s="34" t="s">
        <v>17</v>
      </c>
      <c r="F7" s="30" t="s">
        <v>18</v>
      </c>
      <c r="G7" s="30" t="s">
        <v>19</v>
      </c>
      <c r="H7" s="30" t="s">
        <v>20</v>
      </c>
      <c r="I7" s="29" t="s">
        <v>21</v>
      </c>
      <c r="J7" s="35" t="s">
        <v>22</v>
      </c>
      <c r="K7" s="35" t="s">
        <v>23</v>
      </c>
      <c r="L7" s="35" t="s">
        <v>24</v>
      </c>
      <c r="M7" s="29" t="s">
        <v>25</v>
      </c>
      <c r="N7" s="29" t="s">
        <v>7</v>
      </c>
      <c r="O7" s="28" t="s">
        <v>26</v>
      </c>
      <c r="Q7" s="13"/>
      <c r="S7" s="9"/>
      <c r="Z7" s="9"/>
    </row>
    <row r="8" spans="1:33" s="7" customFormat="1" ht="17.25" customHeight="1" x14ac:dyDescent="0.5">
      <c r="A8" s="21"/>
      <c r="B8" s="29" t="s">
        <v>27</v>
      </c>
      <c r="C8" s="29" t="s">
        <v>28</v>
      </c>
      <c r="D8" s="29" t="s">
        <v>29</v>
      </c>
      <c r="E8" s="34" t="s">
        <v>30</v>
      </c>
      <c r="F8" s="30" t="s">
        <v>31</v>
      </c>
      <c r="G8" s="30" t="s">
        <v>32</v>
      </c>
      <c r="H8" s="30" t="s">
        <v>33</v>
      </c>
      <c r="I8" s="29" t="s">
        <v>34</v>
      </c>
      <c r="J8" s="35" t="s">
        <v>35</v>
      </c>
      <c r="K8" s="35" t="s">
        <v>36</v>
      </c>
      <c r="L8" s="35" t="s">
        <v>37</v>
      </c>
      <c r="M8" s="30" t="s">
        <v>32</v>
      </c>
      <c r="N8" s="29" t="s">
        <v>20</v>
      </c>
      <c r="O8" s="28" t="s">
        <v>38</v>
      </c>
      <c r="Q8" s="13"/>
      <c r="S8" s="9"/>
      <c r="Z8" s="9"/>
    </row>
    <row r="9" spans="1:33" s="7" customFormat="1" ht="17.25" customHeight="1" x14ac:dyDescent="0.5">
      <c r="A9" s="21"/>
      <c r="B9" s="29" t="s">
        <v>39</v>
      </c>
      <c r="C9" s="34" t="s">
        <v>40</v>
      </c>
      <c r="D9" s="29"/>
      <c r="E9" s="29" t="s">
        <v>41</v>
      </c>
      <c r="F9" s="30"/>
      <c r="G9" s="30"/>
      <c r="H9" s="30"/>
      <c r="I9" s="35" t="s">
        <v>42</v>
      </c>
      <c r="J9" s="35"/>
      <c r="K9" s="35"/>
      <c r="L9" s="35"/>
      <c r="M9" s="29"/>
      <c r="N9" s="29" t="s">
        <v>33</v>
      </c>
      <c r="O9" s="36"/>
      <c r="Q9" s="13"/>
      <c r="S9" s="9"/>
      <c r="Z9" s="9"/>
    </row>
    <row r="10" spans="1:33" s="7" customFormat="1" ht="17.25" customHeight="1" x14ac:dyDescent="0.5">
      <c r="A10" s="27"/>
      <c r="B10" s="37"/>
      <c r="C10" s="37" t="s">
        <v>43</v>
      </c>
      <c r="D10" s="37"/>
      <c r="E10" s="37" t="s">
        <v>44</v>
      </c>
      <c r="F10" s="38"/>
      <c r="G10" s="38"/>
      <c r="H10" s="38"/>
      <c r="I10" s="37"/>
      <c r="J10" s="37"/>
      <c r="K10" s="37"/>
      <c r="L10" s="37"/>
      <c r="M10" s="37"/>
      <c r="N10" s="37"/>
      <c r="O10" s="39"/>
      <c r="Q10" s="13"/>
      <c r="S10" s="9"/>
      <c r="Z10" s="9"/>
    </row>
    <row r="11" spans="1:33" s="7" customFormat="1" ht="21" customHeight="1" x14ac:dyDescent="0.5">
      <c r="A11" s="40" t="s">
        <v>45</v>
      </c>
      <c r="B11" s="41">
        <f t="shared" ref="B11:N11" si="0">SUM(B12,B17,B23,B38,B40,B49,B76,B91,B94,B100)</f>
        <v>949.19447018000005</v>
      </c>
      <c r="C11" s="42">
        <f t="shared" si="0"/>
        <v>68.724583159999995</v>
      </c>
      <c r="D11" s="43">
        <f t="shared" si="0"/>
        <v>45.398107400000008</v>
      </c>
      <c r="E11" s="42">
        <f t="shared" si="0"/>
        <v>33.997891930000002</v>
      </c>
      <c r="F11" s="42">
        <f t="shared" si="0"/>
        <v>5.1518960399999996</v>
      </c>
      <c r="G11" s="41">
        <f t="shared" si="0"/>
        <v>910.07153388000006</v>
      </c>
      <c r="H11" s="44">
        <f t="shared" si="0"/>
        <v>1461.1086298599998</v>
      </c>
      <c r="I11" s="41">
        <f t="shared" si="0"/>
        <v>465.98594074699997</v>
      </c>
      <c r="J11" s="43">
        <f t="shared" si="0"/>
        <v>640.67373921000001</v>
      </c>
      <c r="K11" s="45">
        <f t="shared" si="0"/>
        <v>542.38157896999996</v>
      </c>
      <c r="L11" s="43">
        <f t="shared" si="0"/>
        <v>798.45245024999997</v>
      </c>
      <c r="M11" s="43">
        <f t="shared" si="0"/>
        <v>176.02234150000001</v>
      </c>
      <c r="N11" s="44">
        <f t="shared" si="0"/>
        <v>3.8462443199999998</v>
      </c>
      <c r="O11" s="46" t="s">
        <v>46</v>
      </c>
      <c r="Q11" s="13"/>
      <c r="S11" s="47"/>
      <c r="T11" s="48"/>
      <c r="U11" s="48"/>
      <c r="V11" s="48"/>
      <c r="W11" s="48"/>
      <c r="X11" s="48"/>
      <c r="Y11" s="48"/>
      <c r="Z11" s="47"/>
      <c r="AA11" s="48"/>
      <c r="AB11" s="48"/>
      <c r="AC11" s="48"/>
      <c r="AD11" s="48"/>
      <c r="AE11" s="48"/>
      <c r="AF11" s="48"/>
      <c r="AG11" s="48"/>
    </row>
    <row r="12" spans="1:33" s="7" customFormat="1" ht="19.5" customHeight="1" x14ac:dyDescent="0.5">
      <c r="A12" s="49" t="s">
        <v>47</v>
      </c>
      <c r="B12" s="41">
        <f>SUM(B13:B16)</f>
        <v>35.117786559999999</v>
      </c>
      <c r="C12" s="42">
        <f t="shared" ref="C12:N12" si="1">SUM(C13:C16)</f>
        <v>5.9385575700000004</v>
      </c>
      <c r="D12" s="43">
        <f t="shared" si="1"/>
        <v>4.2014584600000004</v>
      </c>
      <c r="E12" s="50" t="s">
        <v>48</v>
      </c>
      <c r="F12" s="42">
        <f t="shared" si="1"/>
        <v>0.28074499999999997</v>
      </c>
      <c r="G12" s="41">
        <f t="shared" si="1"/>
        <v>98.621137900000008</v>
      </c>
      <c r="H12" s="44">
        <f t="shared" si="1"/>
        <v>136.75391673999999</v>
      </c>
      <c r="I12" s="41">
        <f t="shared" si="1"/>
        <v>34.5922135</v>
      </c>
      <c r="J12" s="43">
        <f t="shared" si="1"/>
        <v>55.399053000000002</v>
      </c>
      <c r="K12" s="45">
        <f t="shared" si="1"/>
        <v>31.517960939999998</v>
      </c>
      <c r="L12" s="43">
        <f t="shared" si="1"/>
        <v>73.830086289999983</v>
      </c>
      <c r="M12" s="43">
        <f t="shared" si="1"/>
        <v>8.1439293599999996</v>
      </c>
      <c r="N12" s="44">
        <f t="shared" si="1"/>
        <v>0.03</v>
      </c>
      <c r="O12" s="49" t="s">
        <v>49</v>
      </c>
      <c r="Q12" s="13"/>
      <c r="R12" s="51"/>
      <c r="S12" s="47"/>
      <c r="T12" s="48"/>
      <c r="U12" s="48"/>
      <c r="V12" s="48"/>
      <c r="W12" s="48"/>
      <c r="X12" s="48"/>
      <c r="Y12" s="48"/>
      <c r="Z12" s="47"/>
      <c r="AA12" s="48"/>
      <c r="AB12" s="48"/>
      <c r="AC12" s="48"/>
      <c r="AD12" s="48"/>
      <c r="AE12" s="48"/>
      <c r="AF12" s="48"/>
      <c r="AG12" s="48"/>
    </row>
    <row r="13" spans="1:33" s="7" customFormat="1" ht="19.5" customHeight="1" x14ac:dyDescent="0.5">
      <c r="A13" s="52" t="s">
        <v>50</v>
      </c>
      <c r="B13" s="53">
        <f t="shared" ref="B13:N16" si="2">S13/1000000</f>
        <v>9.9303929000000011</v>
      </c>
      <c r="C13" s="54">
        <f t="shared" si="2"/>
        <v>2.8194818500000003</v>
      </c>
      <c r="D13" s="55">
        <f t="shared" si="2"/>
        <v>0.76451704000000009</v>
      </c>
      <c r="E13" s="56" t="s">
        <v>48</v>
      </c>
      <c r="F13" s="54">
        <f t="shared" si="2"/>
        <v>0.16380600000000001</v>
      </c>
      <c r="G13" s="53">
        <f t="shared" si="2"/>
        <v>31.626830999999999</v>
      </c>
      <c r="H13" s="57">
        <f t="shared" si="2"/>
        <v>69.571227329999999</v>
      </c>
      <c r="I13" s="53">
        <f t="shared" si="2"/>
        <v>18.72598</v>
      </c>
      <c r="J13" s="55">
        <f t="shared" si="2"/>
        <v>22.946589469999999</v>
      </c>
      <c r="K13" s="58">
        <f t="shared" si="2"/>
        <v>12.351660359999999</v>
      </c>
      <c r="L13" s="55">
        <f t="shared" si="2"/>
        <v>35.59140129</v>
      </c>
      <c r="M13" s="55">
        <f t="shared" si="2"/>
        <v>5.0327864400000006</v>
      </c>
      <c r="N13" s="57">
        <f t="shared" si="2"/>
        <v>0.03</v>
      </c>
      <c r="O13" s="59" t="s">
        <v>51</v>
      </c>
      <c r="Q13" s="13"/>
      <c r="R13" s="51"/>
      <c r="S13" s="47">
        <v>9930392.9000000004</v>
      </c>
      <c r="T13" s="48">
        <v>2819481.85</v>
      </c>
      <c r="U13" s="48">
        <v>764517.04</v>
      </c>
      <c r="V13" s="48">
        <v>0</v>
      </c>
      <c r="W13" s="48">
        <v>163806</v>
      </c>
      <c r="X13" s="48">
        <v>31626831</v>
      </c>
      <c r="Y13" s="48">
        <v>69571227.329999998</v>
      </c>
      <c r="Z13" s="47">
        <v>18725980</v>
      </c>
      <c r="AA13" s="48">
        <v>22946589.469999999</v>
      </c>
      <c r="AB13" s="48">
        <v>12351660.359999999</v>
      </c>
      <c r="AC13" s="48">
        <v>35591401.289999999</v>
      </c>
      <c r="AD13" s="48">
        <v>5032786.4400000004</v>
      </c>
      <c r="AE13" s="48">
        <v>30000</v>
      </c>
      <c r="AF13" s="48"/>
      <c r="AG13" s="48"/>
    </row>
    <row r="14" spans="1:33" s="7" customFormat="1" ht="19.5" customHeight="1" x14ac:dyDescent="0.5">
      <c r="A14" s="60" t="s">
        <v>52</v>
      </c>
      <c r="B14" s="53">
        <f t="shared" si="2"/>
        <v>12.09194752</v>
      </c>
      <c r="C14" s="54">
        <f t="shared" si="2"/>
        <v>1.71950694</v>
      </c>
      <c r="D14" s="55">
        <f t="shared" si="2"/>
        <v>0.94872473000000002</v>
      </c>
      <c r="E14" s="56" t="s">
        <v>48</v>
      </c>
      <c r="F14" s="54">
        <f t="shared" si="2"/>
        <v>8.8179999999999994E-2</v>
      </c>
      <c r="G14" s="53">
        <f t="shared" si="2"/>
        <v>52.367176899999997</v>
      </c>
      <c r="H14" s="57">
        <f t="shared" si="2"/>
        <v>0</v>
      </c>
      <c r="I14" s="53">
        <f t="shared" si="2"/>
        <v>7.7082075000000003</v>
      </c>
      <c r="J14" s="55">
        <f t="shared" si="2"/>
        <v>13.131319060000001</v>
      </c>
      <c r="K14" s="58">
        <f t="shared" si="2"/>
        <v>8.8214502299999999</v>
      </c>
      <c r="L14" s="55">
        <f t="shared" si="2"/>
        <v>18.991499999999998</v>
      </c>
      <c r="M14" s="55">
        <f t="shared" si="2"/>
        <v>1.8711429199999998</v>
      </c>
      <c r="N14" s="57">
        <f t="shared" si="2"/>
        <v>0</v>
      </c>
      <c r="O14" s="59" t="s">
        <v>53</v>
      </c>
      <c r="Q14" s="61"/>
      <c r="R14" s="51"/>
      <c r="S14" s="47">
        <v>12091947.52</v>
      </c>
      <c r="T14" s="48">
        <v>1719506.94</v>
      </c>
      <c r="U14" s="48">
        <v>948724.73</v>
      </c>
      <c r="V14" s="48">
        <v>0</v>
      </c>
      <c r="W14" s="48">
        <v>88180</v>
      </c>
      <c r="X14" s="48">
        <v>52367176.899999999</v>
      </c>
      <c r="Y14" s="48">
        <v>0</v>
      </c>
      <c r="Z14" s="47">
        <v>7708207.5</v>
      </c>
      <c r="AA14" s="48">
        <v>13131319.060000001</v>
      </c>
      <c r="AB14" s="48">
        <v>8821450.2300000004</v>
      </c>
      <c r="AC14" s="48">
        <v>18991500</v>
      </c>
      <c r="AD14" s="48">
        <v>1871142.92</v>
      </c>
      <c r="AE14" s="48">
        <v>0</v>
      </c>
      <c r="AF14" s="48"/>
      <c r="AG14" s="48"/>
    </row>
    <row r="15" spans="1:33" s="7" customFormat="1" ht="19.5" customHeight="1" x14ac:dyDescent="0.5">
      <c r="A15" s="60" t="s">
        <v>54</v>
      </c>
      <c r="B15" s="53">
        <f t="shared" si="2"/>
        <v>10.21302142</v>
      </c>
      <c r="C15" s="54">
        <f t="shared" si="2"/>
        <v>0.29933578000000005</v>
      </c>
      <c r="D15" s="55">
        <f t="shared" si="2"/>
        <v>1.6662757800000001</v>
      </c>
      <c r="E15" s="56" t="s">
        <v>48</v>
      </c>
      <c r="F15" s="54">
        <f t="shared" si="2"/>
        <v>1.6689999999999999E-3</v>
      </c>
      <c r="G15" s="53">
        <f t="shared" si="2"/>
        <v>5.1870750000000001</v>
      </c>
      <c r="H15" s="57">
        <f t="shared" si="2"/>
        <v>34.60945761</v>
      </c>
      <c r="I15" s="53">
        <f t="shared" si="2"/>
        <v>3.2257690000000001</v>
      </c>
      <c r="J15" s="55">
        <f t="shared" si="2"/>
        <v>10.024294470000001</v>
      </c>
      <c r="K15" s="58">
        <f t="shared" si="2"/>
        <v>4.6648760599999992</v>
      </c>
      <c r="L15" s="55">
        <f t="shared" si="2"/>
        <v>9.4352850000000004</v>
      </c>
      <c r="M15" s="55">
        <f t="shared" si="2"/>
        <v>0.17</v>
      </c>
      <c r="N15" s="57">
        <f t="shared" si="2"/>
        <v>0</v>
      </c>
      <c r="O15" s="59" t="s">
        <v>55</v>
      </c>
      <c r="Q15" s="62"/>
      <c r="R15" s="51"/>
      <c r="S15" s="47">
        <v>10213021.42</v>
      </c>
      <c r="T15" s="48">
        <v>299335.78000000003</v>
      </c>
      <c r="U15" s="48">
        <v>1666275.78</v>
      </c>
      <c r="V15" s="48">
        <v>0</v>
      </c>
      <c r="W15" s="48">
        <v>1669</v>
      </c>
      <c r="X15" s="48">
        <v>5187075</v>
      </c>
      <c r="Y15" s="48">
        <v>34609457.609999999</v>
      </c>
      <c r="Z15" s="47">
        <v>3225769</v>
      </c>
      <c r="AA15" s="48">
        <v>10024294.470000001</v>
      </c>
      <c r="AB15" s="48">
        <v>4664876.0599999996</v>
      </c>
      <c r="AC15" s="48">
        <v>9435285</v>
      </c>
      <c r="AD15" s="48">
        <v>170000</v>
      </c>
      <c r="AE15" s="48">
        <v>0</v>
      </c>
      <c r="AF15" s="48"/>
      <c r="AG15" s="48"/>
    </row>
    <row r="16" spans="1:33" s="7" customFormat="1" ht="19.5" customHeight="1" x14ac:dyDescent="0.5">
      <c r="A16" s="60" t="s">
        <v>56</v>
      </c>
      <c r="B16" s="53">
        <f t="shared" si="2"/>
        <v>2.8824247200000004</v>
      </c>
      <c r="C16" s="54">
        <f t="shared" si="2"/>
        <v>1.100233</v>
      </c>
      <c r="D16" s="55">
        <f t="shared" si="2"/>
        <v>0.82194091000000002</v>
      </c>
      <c r="E16" s="56" t="s">
        <v>48</v>
      </c>
      <c r="F16" s="54">
        <f t="shared" si="2"/>
        <v>2.7089999999999999E-2</v>
      </c>
      <c r="G16" s="53">
        <f t="shared" si="2"/>
        <v>9.4400549999999992</v>
      </c>
      <c r="H16" s="57">
        <f t="shared" si="2"/>
        <v>32.573231800000002</v>
      </c>
      <c r="I16" s="53">
        <f t="shared" si="2"/>
        <v>4.9322569999999999</v>
      </c>
      <c r="J16" s="55">
        <f t="shared" si="2"/>
        <v>9.2968499999999992</v>
      </c>
      <c r="K16" s="58">
        <f t="shared" si="2"/>
        <v>5.6799742899999996</v>
      </c>
      <c r="L16" s="55">
        <f t="shared" si="2"/>
        <v>9.8118999999999996</v>
      </c>
      <c r="M16" s="55">
        <f t="shared" si="2"/>
        <v>1.07</v>
      </c>
      <c r="N16" s="57">
        <f t="shared" si="2"/>
        <v>0</v>
      </c>
      <c r="O16" s="59" t="s">
        <v>57</v>
      </c>
      <c r="Q16" s="62"/>
      <c r="R16" s="51"/>
      <c r="S16" s="47">
        <v>2882424.72</v>
      </c>
      <c r="T16" s="48">
        <v>1100233</v>
      </c>
      <c r="U16" s="48">
        <v>821940.91</v>
      </c>
      <c r="V16" s="48">
        <v>0</v>
      </c>
      <c r="W16" s="48">
        <v>27090</v>
      </c>
      <c r="X16" s="48">
        <v>9440055</v>
      </c>
      <c r="Y16" s="48">
        <v>32573231.800000001</v>
      </c>
      <c r="Z16" s="47">
        <v>4932257</v>
      </c>
      <c r="AA16" s="48">
        <v>9296850</v>
      </c>
      <c r="AB16" s="48">
        <v>5679974.29</v>
      </c>
      <c r="AC16" s="48">
        <v>9811900</v>
      </c>
      <c r="AD16" s="48">
        <v>1070000</v>
      </c>
      <c r="AE16" s="48">
        <v>0</v>
      </c>
      <c r="AF16" s="48"/>
      <c r="AG16" s="48"/>
    </row>
    <row r="17" spans="1:33" s="7" customFormat="1" ht="19.5" customHeight="1" x14ac:dyDescent="0.5">
      <c r="A17" s="63" t="s">
        <v>58</v>
      </c>
      <c r="B17" s="41">
        <f>SUM(B18:B22)</f>
        <v>100.90178267</v>
      </c>
      <c r="C17" s="42">
        <f t="shared" ref="C17:N17" si="3">SUM(C18:C22)</f>
        <v>8.7204027700000015</v>
      </c>
      <c r="D17" s="43">
        <f t="shared" si="3"/>
        <v>5.5864341399999997</v>
      </c>
      <c r="E17" s="50" t="s">
        <v>48</v>
      </c>
      <c r="F17" s="42">
        <f t="shared" si="3"/>
        <v>1.2322629999999999</v>
      </c>
      <c r="G17" s="41">
        <f t="shared" si="3"/>
        <v>79.917923000000002</v>
      </c>
      <c r="H17" s="44">
        <f t="shared" si="3"/>
        <v>211.63398115000001</v>
      </c>
      <c r="I17" s="41">
        <f t="shared" si="3"/>
        <v>62.070170770000004</v>
      </c>
      <c r="J17" s="43">
        <f t="shared" si="3"/>
        <v>68.63248969</v>
      </c>
      <c r="K17" s="45">
        <f t="shared" si="3"/>
        <v>63.594082640000003</v>
      </c>
      <c r="L17" s="43">
        <f t="shared" si="3"/>
        <v>83.946900749999998</v>
      </c>
      <c r="M17" s="43">
        <f t="shared" si="3"/>
        <v>25.275738750000002</v>
      </c>
      <c r="N17" s="44">
        <f t="shared" si="3"/>
        <v>0.14938319999999999</v>
      </c>
      <c r="O17" s="49" t="s">
        <v>59</v>
      </c>
      <c r="Q17" s="62"/>
      <c r="R17" s="51"/>
      <c r="S17" s="47"/>
      <c r="T17" s="48"/>
      <c r="U17" s="48"/>
      <c r="V17" s="48"/>
      <c r="W17" s="48"/>
      <c r="X17" s="48"/>
      <c r="Y17" s="48"/>
      <c r="Z17" s="47"/>
      <c r="AA17" s="48"/>
      <c r="AB17" s="48"/>
      <c r="AC17" s="48"/>
      <c r="AD17" s="48"/>
      <c r="AE17" s="48"/>
      <c r="AF17" s="48"/>
      <c r="AG17" s="48"/>
    </row>
    <row r="18" spans="1:33" s="7" customFormat="1" ht="19.5" customHeight="1" x14ac:dyDescent="0.5">
      <c r="A18" s="64" t="s">
        <v>60</v>
      </c>
      <c r="B18" s="53">
        <f t="shared" ref="B18:N22" si="4">S18/1000000</f>
        <v>17.371151780000002</v>
      </c>
      <c r="C18" s="54">
        <f t="shared" si="4"/>
        <v>2.4024489300000003</v>
      </c>
      <c r="D18" s="55">
        <f t="shared" si="4"/>
        <v>1.69129273</v>
      </c>
      <c r="E18" s="56" t="s">
        <v>48</v>
      </c>
      <c r="F18" s="54">
        <f t="shared" si="4"/>
        <v>4.5546000000000003E-2</v>
      </c>
      <c r="G18" s="53">
        <f t="shared" si="4"/>
        <v>31.896560999999998</v>
      </c>
      <c r="H18" s="57">
        <f t="shared" si="4"/>
        <v>68.615252760000004</v>
      </c>
      <c r="I18" s="53">
        <f t="shared" si="4"/>
        <v>19.456565000000001</v>
      </c>
      <c r="J18" s="55">
        <f t="shared" si="4"/>
        <v>21.749106000000001</v>
      </c>
      <c r="K18" s="58">
        <f t="shared" si="4"/>
        <v>20.412817780000001</v>
      </c>
      <c r="L18" s="55">
        <f t="shared" si="4"/>
        <v>14.10097</v>
      </c>
      <c r="M18" s="55">
        <f t="shared" si="4"/>
        <v>6.4158999999999997</v>
      </c>
      <c r="N18" s="57">
        <f t="shared" si="4"/>
        <v>0.03</v>
      </c>
      <c r="O18" s="59" t="s">
        <v>61</v>
      </c>
      <c r="Q18" s="62"/>
      <c r="R18" s="51"/>
      <c r="S18" s="47">
        <v>17371151.780000001</v>
      </c>
      <c r="T18" s="48">
        <v>2402448.9300000002</v>
      </c>
      <c r="U18" s="48">
        <v>1691292.73</v>
      </c>
      <c r="V18" s="48">
        <v>0</v>
      </c>
      <c r="W18" s="48">
        <v>45546</v>
      </c>
      <c r="X18" s="48">
        <v>31896561</v>
      </c>
      <c r="Y18" s="48">
        <v>68615252.760000005</v>
      </c>
      <c r="Z18" s="47">
        <v>19456565</v>
      </c>
      <c r="AA18" s="48">
        <v>21749106</v>
      </c>
      <c r="AB18" s="48">
        <v>20412817.780000001</v>
      </c>
      <c r="AC18" s="48">
        <v>14100970</v>
      </c>
      <c r="AD18" s="48">
        <v>6415900</v>
      </c>
      <c r="AE18" s="48">
        <v>30000</v>
      </c>
      <c r="AF18" s="48"/>
      <c r="AG18" s="48"/>
    </row>
    <row r="19" spans="1:33" s="7" customFormat="1" ht="19.5" customHeight="1" x14ac:dyDescent="0.5">
      <c r="A19" s="60" t="s">
        <v>62</v>
      </c>
      <c r="B19" s="53">
        <f t="shared" si="4"/>
        <v>9.7969999800000007</v>
      </c>
      <c r="C19" s="54">
        <f t="shared" si="4"/>
        <v>0.54234830000000001</v>
      </c>
      <c r="D19" s="55">
        <f t="shared" si="4"/>
        <v>0.54751945999999996</v>
      </c>
      <c r="E19" s="56" t="s">
        <v>48</v>
      </c>
      <c r="F19" s="54">
        <f t="shared" si="4"/>
        <v>4.1723999999999997E-2</v>
      </c>
      <c r="G19" s="53">
        <f t="shared" si="4"/>
        <v>16.014344999999999</v>
      </c>
      <c r="H19" s="57">
        <f t="shared" si="4"/>
        <v>0</v>
      </c>
      <c r="I19" s="53">
        <f t="shared" si="4"/>
        <v>9.4179758000000007</v>
      </c>
      <c r="J19" s="55">
        <f t="shared" si="4"/>
        <v>9.0604870000000002</v>
      </c>
      <c r="K19" s="58">
        <f t="shared" si="4"/>
        <v>9.8112905000000001</v>
      </c>
      <c r="L19" s="55">
        <f t="shared" si="4"/>
        <v>10.628984000000001</v>
      </c>
      <c r="M19" s="55">
        <f t="shared" si="4"/>
        <v>2.8537400000000002</v>
      </c>
      <c r="N19" s="57">
        <f t="shared" si="4"/>
        <v>0.03</v>
      </c>
      <c r="O19" s="59" t="s">
        <v>63</v>
      </c>
      <c r="Q19" s="62"/>
      <c r="R19" s="51"/>
      <c r="S19" s="47">
        <v>9796999.9800000004</v>
      </c>
      <c r="T19" s="48">
        <v>542348.30000000005</v>
      </c>
      <c r="U19" s="48">
        <v>547519.46</v>
      </c>
      <c r="V19" s="48">
        <v>0</v>
      </c>
      <c r="W19" s="48">
        <v>41724</v>
      </c>
      <c r="X19" s="48">
        <v>16014345</v>
      </c>
      <c r="Y19" s="48">
        <v>0</v>
      </c>
      <c r="Z19" s="47">
        <v>9417975.8000000007</v>
      </c>
      <c r="AA19" s="48">
        <v>9060487</v>
      </c>
      <c r="AB19" s="48">
        <v>9811290.5</v>
      </c>
      <c r="AC19" s="48">
        <v>10628984</v>
      </c>
      <c r="AD19" s="48">
        <v>2853740</v>
      </c>
      <c r="AE19" s="48">
        <v>30000</v>
      </c>
      <c r="AF19" s="48"/>
      <c r="AG19" s="48"/>
    </row>
    <row r="20" spans="1:33" s="7" customFormat="1" ht="19.5" customHeight="1" x14ac:dyDescent="0.5">
      <c r="A20" s="60" t="s">
        <v>64</v>
      </c>
      <c r="B20" s="53">
        <f t="shared" si="4"/>
        <v>12.400540710000001</v>
      </c>
      <c r="C20" s="54">
        <f t="shared" si="4"/>
        <v>2.2658000400000002</v>
      </c>
      <c r="D20" s="55">
        <f t="shared" si="4"/>
        <v>0.97968326000000006</v>
      </c>
      <c r="E20" s="56" t="s">
        <v>48</v>
      </c>
      <c r="F20" s="54">
        <f t="shared" si="4"/>
        <v>1.7916999999999999E-2</v>
      </c>
      <c r="G20" s="53">
        <f t="shared" si="4"/>
        <v>14.513066999999999</v>
      </c>
      <c r="H20" s="57">
        <f t="shared" si="4"/>
        <v>32.328594459999998</v>
      </c>
      <c r="I20" s="53">
        <f t="shared" si="4"/>
        <v>0.96080767</v>
      </c>
      <c r="J20" s="55">
        <f t="shared" si="4"/>
        <v>7.9657485100000001</v>
      </c>
      <c r="K20" s="58">
        <f t="shared" si="4"/>
        <v>9.0942980599999999</v>
      </c>
      <c r="L20" s="55">
        <f t="shared" si="4"/>
        <v>11.999639999999999</v>
      </c>
      <c r="M20" s="55">
        <f t="shared" si="4"/>
        <v>2.34003937</v>
      </c>
      <c r="N20" s="57">
        <f t="shared" si="4"/>
        <v>5.9383199999999997E-2</v>
      </c>
      <c r="O20" s="59" t="s">
        <v>61</v>
      </c>
      <c r="Q20" s="62"/>
      <c r="R20" s="51"/>
      <c r="S20" s="47">
        <v>12400540.710000001</v>
      </c>
      <c r="T20" s="48">
        <v>2265800.04</v>
      </c>
      <c r="U20" s="48">
        <v>979683.26</v>
      </c>
      <c r="V20" s="48">
        <v>0</v>
      </c>
      <c r="W20" s="48">
        <v>17917</v>
      </c>
      <c r="X20" s="48">
        <v>14513067</v>
      </c>
      <c r="Y20" s="48">
        <v>32328594.460000001</v>
      </c>
      <c r="Z20" s="47">
        <v>960807.67</v>
      </c>
      <c r="AA20" s="48">
        <v>7965748.5099999998</v>
      </c>
      <c r="AB20" s="48">
        <v>9094298.0600000005</v>
      </c>
      <c r="AC20" s="48">
        <v>11999640</v>
      </c>
      <c r="AD20" s="48">
        <v>2340039.37</v>
      </c>
      <c r="AE20" s="48">
        <v>59383.199999999997</v>
      </c>
      <c r="AF20" s="48"/>
      <c r="AG20" s="48"/>
    </row>
    <row r="21" spans="1:33" s="7" customFormat="1" ht="19.5" customHeight="1" x14ac:dyDescent="0.5">
      <c r="A21" s="64" t="s">
        <v>65</v>
      </c>
      <c r="B21" s="53">
        <f t="shared" si="4"/>
        <v>18.293499059999998</v>
      </c>
      <c r="C21" s="54">
        <f t="shared" si="4"/>
        <v>2.2984672000000002</v>
      </c>
      <c r="D21" s="55">
        <f t="shared" si="4"/>
        <v>1.78491891</v>
      </c>
      <c r="E21" s="56" t="s">
        <v>48</v>
      </c>
      <c r="F21" s="54">
        <f t="shared" si="4"/>
        <v>1.0517259999999999</v>
      </c>
      <c r="G21" s="53">
        <f t="shared" si="4"/>
        <v>4.0000000000000001E-3</v>
      </c>
      <c r="H21" s="57">
        <f t="shared" si="4"/>
        <v>110.69013393</v>
      </c>
      <c r="I21" s="53">
        <f t="shared" si="4"/>
        <v>22.958110999999999</v>
      </c>
      <c r="J21" s="55">
        <f t="shared" si="4"/>
        <v>17.788944000000001</v>
      </c>
      <c r="K21" s="58">
        <f t="shared" si="4"/>
        <v>12.858563720000001</v>
      </c>
      <c r="L21" s="55">
        <f t="shared" si="4"/>
        <v>37.287625749999997</v>
      </c>
      <c r="M21" s="55">
        <f t="shared" si="4"/>
        <v>9.5732273800000005</v>
      </c>
      <c r="N21" s="57">
        <f t="shared" si="4"/>
        <v>0.03</v>
      </c>
      <c r="O21" s="59" t="s">
        <v>66</v>
      </c>
      <c r="Q21" s="62"/>
      <c r="R21" s="51"/>
      <c r="S21" s="47">
        <v>18293499.059999999</v>
      </c>
      <c r="T21" s="48">
        <v>2298467.2000000002</v>
      </c>
      <c r="U21" s="48">
        <v>1784918.91</v>
      </c>
      <c r="V21" s="48">
        <v>0</v>
      </c>
      <c r="W21" s="48">
        <v>1051726</v>
      </c>
      <c r="X21" s="48">
        <v>4000</v>
      </c>
      <c r="Y21" s="48">
        <v>110690133.93000001</v>
      </c>
      <c r="Z21" s="47">
        <v>22958111</v>
      </c>
      <c r="AA21" s="48">
        <v>17788944</v>
      </c>
      <c r="AB21" s="48">
        <v>12858563.720000001</v>
      </c>
      <c r="AC21" s="48">
        <v>37287625.75</v>
      </c>
      <c r="AD21" s="48">
        <v>9573227.3800000008</v>
      </c>
      <c r="AE21" s="48">
        <v>30000</v>
      </c>
      <c r="AF21" s="48"/>
      <c r="AG21" s="48"/>
    </row>
    <row r="22" spans="1:33" s="7" customFormat="1" ht="19.5" customHeight="1" x14ac:dyDescent="0.5">
      <c r="A22" s="60" t="s">
        <v>67</v>
      </c>
      <c r="B22" s="53">
        <f t="shared" si="4"/>
        <v>43.039591139999999</v>
      </c>
      <c r="C22" s="54">
        <f t="shared" si="4"/>
        <v>1.2113383</v>
      </c>
      <c r="D22" s="55">
        <f t="shared" si="4"/>
        <v>0.58301977999999999</v>
      </c>
      <c r="E22" s="56" t="s">
        <v>48</v>
      </c>
      <c r="F22" s="54">
        <f t="shared" si="4"/>
        <v>7.535E-2</v>
      </c>
      <c r="G22" s="53">
        <f t="shared" si="4"/>
        <v>17.48995</v>
      </c>
      <c r="H22" s="57">
        <f t="shared" si="4"/>
        <v>0</v>
      </c>
      <c r="I22" s="53">
        <f t="shared" si="4"/>
        <v>9.2767113000000005</v>
      </c>
      <c r="J22" s="55">
        <f t="shared" si="4"/>
        <v>12.06820418</v>
      </c>
      <c r="K22" s="58">
        <f t="shared" si="4"/>
        <v>11.41711258</v>
      </c>
      <c r="L22" s="55">
        <f t="shared" si="4"/>
        <v>9.9296810000000004</v>
      </c>
      <c r="M22" s="55">
        <f t="shared" si="4"/>
        <v>4.0928319999999996</v>
      </c>
      <c r="N22" s="57">
        <f t="shared" si="4"/>
        <v>0</v>
      </c>
      <c r="O22" s="59" t="s">
        <v>68</v>
      </c>
      <c r="Q22" s="62"/>
      <c r="R22" s="51"/>
      <c r="S22" s="47">
        <v>43039591.140000001</v>
      </c>
      <c r="T22" s="48">
        <v>1211338.3</v>
      </c>
      <c r="U22" s="48">
        <v>583019.78</v>
      </c>
      <c r="V22" s="48">
        <v>0</v>
      </c>
      <c r="W22" s="48">
        <v>75350</v>
      </c>
      <c r="X22" s="48">
        <v>17489950</v>
      </c>
      <c r="Y22" s="48">
        <v>0</v>
      </c>
      <c r="Z22" s="47">
        <v>9276711.3000000007</v>
      </c>
      <c r="AA22" s="48">
        <v>12068204.18</v>
      </c>
      <c r="AB22" s="48">
        <v>11417112.58</v>
      </c>
      <c r="AC22" s="48">
        <v>9929681</v>
      </c>
      <c r="AD22" s="48">
        <v>4092832</v>
      </c>
      <c r="AE22" s="48">
        <v>0</v>
      </c>
      <c r="AF22" s="48"/>
      <c r="AG22" s="48"/>
    </row>
    <row r="23" spans="1:33" s="7" customFormat="1" ht="19.5" customHeight="1" x14ac:dyDescent="0.5">
      <c r="A23" s="63" t="s">
        <v>69</v>
      </c>
      <c r="B23" s="41">
        <f>SUM(B24:B27)</f>
        <v>49.403328250000001</v>
      </c>
      <c r="C23" s="42">
        <f>SUM(C24:C27)</f>
        <v>2.5885722900000001</v>
      </c>
      <c r="D23" s="43">
        <f>SUM(D24:D27)</f>
        <v>1.4889023899999998</v>
      </c>
      <c r="E23" s="50" t="s">
        <v>48</v>
      </c>
      <c r="F23" s="42">
        <f t="shared" ref="F23:N23" si="5">SUM(F24:F27)</f>
        <v>0.23728399999999999</v>
      </c>
      <c r="G23" s="41">
        <f t="shared" si="5"/>
        <v>33.566670999999999</v>
      </c>
      <c r="H23" s="44">
        <f t="shared" si="5"/>
        <v>72.800554280000014</v>
      </c>
      <c r="I23" s="41">
        <f t="shared" si="5"/>
        <v>20.573182999999997</v>
      </c>
      <c r="J23" s="43">
        <f t="shared" si="5"/>
        <v>32.875598430000004</v>
      </c>
      <c r="K23" s="45">
        <f t="shared" si="5"/>
        <v>24.735574930000002</v>
      </c>
      <c r="L23" s="43">
        <f t="shared" si="5"/>
        <v>34.152869029999998</v>
      </c>
      <c r="M23" s="43">
        <f t="shared" si="5"/>
        <v>10.176291319999999</v>
      </c>
      <c r="N23" s="44">
        <f t="shared" si="5"/>
        <v>9.0700000000000003E-2</v>
      </c>
      <c r="O23" s="65" t="s">
        <v>70</v>
      </c>
      <c r="Q23" s="62"/>
      <c r="R23" s="51"/>
      <c r="S23" s="47"/>
      <c r="T23" s="48"/>
      <c r="U23" s="48"/>
      <c r="V23" s="48"/>
      <c r="W23" s="48"/>
      <c r="X23" s="48"/>
      <c r="Y23" s="48"/>
      <c r="Z23" s="47"/>
      <c r="AA23" s="48"/>
      <c r="AB23" s="48"/>
      <c r="AC23" s="48"/>
      <c r="AD23" s="48"/>
      <c r="AE23" s="48"/>
      <c r="AF23" s="48"/>
      <c r="AG23" s="48"/>
    </row>
    <row r="24" spans="1:33" s="7" customFormat="1" ht="19.5" customHeight="1" x14ac:dyDescent="0.5">
      <c r="A24" s="64" t="s">
        <v>71</v>
      </c>
      <c r="B24" s="53">
        <f t="shared" ref="B24:N27" si="6">S24/1000000</f>
        <v>0.85545381999999992</v>
      </c>
      <c r="C24" s="54">
        <f t="shared" si="6"/>
        <v>0.28238181000000001</v>
      </c>
      <c r="D24" s="55">
        <f t="shared" si="6"/>
        <v>0.38716279999999997</v>
      </c>
      <c r="E24" s="56" t="s">
        <v>48</v>
      </c>
      <c r="F24" s="54">
        <f t="shared" si="6"/>
        <v>2.3026999999999999E-2</v>
      </c>
      <c r="G24" s="53">
        <f t="shared" si="6"/>
        <v>10.901577</v>
      </c>
      <c r="H24" s="57">
        <f t="shared" si="6"/>
        <v>19.469892050000002</v>
      </c>
      <c r="I24" s="53">
        <f t="shared" si="6"/>
        <v>6.4006559999999997</v>
      </c>
      <c r="J24" s="55">
        <f t="shared" si="6"/>
        <v>7.29897756</v>
      </c>
      <c r="K24" s="58">
        <f t="shared" si="6"/>
        <v>7.0334332100000001</v>
      </c>
      <c r="L24" s="55">
        <f t="shared" si="6"/>
        <v>4.7021818399999997</v>
      </c>
      <c r="M24" s="55">
        <f t="shared" si="6"/>
        <v>2.2046670000000002</v>
      </c>
      <c r="N24" s="57">
        <f t="shared" si="6"/>
        <v>0.03</v>
      </c>
      <c r="O24" s="52" t="s">
        <v>72</v>
      </c>
      <c r="Q24" s="62"/>
      <c r="R24" s="51"/>
      <c r="S24" s="47">
        <v>855453.82</v>
      </c>
      <c r="T24" s="48">
        <v>282381.81</v>
      </c>
      <c r="U24" s="48">
        <v>387162.8</v>
      </c>
      <c r="V24" s="48">
        <v>0</v>
      </c>
      <c r="W24" s="48">
        <v>23027</v>
      </c>
      <c r="X24" s="48">
        <v>10901577</v>
      </c>
      <c r="Y24" s="48">
        <v>19469892.050000001</v>
      </c>
      <c r="Z24" s="47">
        <v>6400656</v>
      </c>
      <c r="AA24" s="48">
        <v>7298977.5599999996</v>
      </c>
      <c r="AB24" s="48">
        <v>7033433.21</v>
      </c>
      <c r="AC24" s="48">
        <v>4702181.84</v>
      </c>
      <c r="AD24" s="48">
        <v>2204667</v>
      </c>
      <c r="AE24" s="48">
        <v>30000</v>
      </c>
      <c r="AF24" s="48"/>
      <c r="AG24" s="48"/>
    </row>
    <row r="25" spans="1:33" s="7" customFormat="1" ht="19.5" customHeight="1" x14ac:dyDescent="0.5">
      <c r="A25" s="64" t="s">
        <v>73</v>
      </c>
      <c r="B25" s="53">
        <f t="shared" si="6"/>
        <v>42.441464830000001</v>
      </c>
      <c r="C25" s="54">
        <f t="shared" si="6"/>
        <v>1.0564126</v>
      </c>
      <c r="D25" s="55">
        <f t="shared" si="6"/>
        <v>0.25957016999999999</v>
      </c>
      <c r="E25" s="56" t="s">
        <v>48</v>
      </c>
      <c r="F25" s="54">
        <f t="shared" si="6"/>
        <v>9.4555E-2</v>
      </c>
      <c r="G25" s="53">
        <f t="shared" si="6"/>
        <v>12.63453</v>
      </c>
      <c r="H25" s="57">
        <f t="shared" si="6"/>
        <v>0</v>
      </c>
      <c r="I25" s="53">
        <f t="shared" si="6"/>
        <v>5.2668540000000004</v>
      </c>
      <c r="J25" s="55">
        <f t="shared" si="6"/>
        <v>10.108684</v>
      </c>
      <c r="K25" s="58">
        <f t="shared" si="6"/>
        <v>8.58143426</v>
      </c>
      <c r="L25" s="55">
        <f t="shared" si="6"/>
        <v>14.004759999999999</v>
      </c>
      <c r="M25" s="55">
        <f t="shared" si="6"/>
        <v>4.4023303199999999</v>
      </c>
      <c r="N25" s="57">
        <f t="shared" si="6"/>
        <v>0.03</v>
      </c>
      <c r="O25" s="52" t="s">
        <v>74</v>
      </c>
      <c r="Q25" s="62"/>
      <c r="R25" s="51"/>
      <c r="S25" s="47">
        <v>42441464.829999998</v>
      </c>
      <c r="T25" s="48">
        <v>1056412.6000000001</v>
      </c>
      <c r="U25" s="48">
        <v>259570.17</v>
      </c>
      <c r="V25" s="48">
        <v>0</v>
      </c>
      <c r="W25" s="48">
        <v>94555</v>
      </c>
      <c r="X25" s="48">
        <v>12634530</v>
      </c>
      <c r="Y25" s="48">
        <v>0</v>
      </c>
      <c r="Z25" s="47">
        <v>5266854</v>
      </c>
      <c r="AA25" s="48">
        <v>10108684</v>
      </c>
      <c r="AB25" s="48">
        <v>8581434.2599999998</v>
      </c>
      <c r="AC25" s="48">
        <v>14004760</v>
      </c>
      <c r="AD25" s="48">
        <v>4402330.32</v>
      </c>
      <c r="AE25" s="48">
        <v>30000</v>
      </c>
      <c r="AF25" s="48"/>
      <c r="AG25" s="48"/>
    </row>
    <row r="26" spans="1:33" s="7" customFormat="1" ht="19.5" customHeight="1" x14ac:dyDescent="0.5">
      <c r="A26" s="64" t="s">
        <v>75</v>
      </c>
      <c r="B26" s="53">
        <f t="shared" si="6"/>
        <v>3.0706016699999998</v>
      </c>
      <c r="C26" s="54">
        <f t="shared" si="6"/>
        <v>0.29365565000000005</v>
      </c>
      <c r="D26" s="55">
        <f t="shared" si="6"/>
        <v>0.54924150999999999</v>
      </c>
      <c r="E26" s="56" t="s">
        <v>48</v>
      </c>
      <c r="F26" s="54">
        <f t="shared" si="6"/>
        <v>3.3E-3</v>
      </c>
      <c r="G26" s="53">
        <f t="shared" si="6"/>
        <v>0</v>
      </c>
      <c r="H26" s="57">
        <f t="shared" si="6"/>
        <v>33.181484410000003</v>
      </c>
      <c r="I26" s="53">
        <f t="shared" si="6"/>
        <v>4.4564579999999996</v>
      </c>
      <c r="J26" s="55">
        <f t="shared" si="6"/>
        <v>7.4684350000000004</v>
      </c>
      <c r="K26" s="58">
        <f t="shared" si="6"/>
        <v>5.2561607300000004</v>
      </c>
      <c r="L26" s="55">
        <f t="shared" si="6"/>
        <v>5.12422719</v>
      </c>
      <c r="M26" s="55">
        <f t="shared" si="6"/>
        <v>1.313687</v>
      </c>
      <c r="N26" s="57">
        <f t="shared" si="6"/>
        <v>3.0700000000000002E-2</v>
      </c>
      <c r="O26" s="52" t="s">
        <v>76</v>
      </c>
      <c r="Q26" s="62"/>
      <c r="R26" s="51"/>
      <c r="S26" s="47">
        <v>3070601.67</v>
      </c>
      <c r="T26" s="48">
        <v>293655.65000000002</v>
      </c>
      <c r="U26" s="48">
        <v>549241.51</v>
      </c>
      <c r="V26" s="48">
        <v>0</v>
      </c>
      <c r="W26" s="48">
        <v>3300</v>
      </c>
      <c r="X26" s="48">
        <v>0</v>
      </c>
      <c r="Y26" s="48">
        <v>33181484.41</v>
      </c>
      <c r="Z26" s="47">
        <v>4456458</v>
      </c>
      <c r="AA26" s="48">
        <v>7468435</v>
      </c>
      <c r="AB26" s="48">
        <v>5256160.7300000004</v>
      </c>
      <c r="AC26" s="48">
        <v>5124227.1900000004</v>
      </c>
      <c r="AD26" s="48">
        <v>1313687</v>
      </c>
      <c r="AE26" s="48">
        <v>30700</v>
      </c>
      <c r="AF26" s="48"/>
      <c r="AG26" s="48"/>
    </row>
    <row r="27" spans="1:33" s="7" customFormat="1" ht="19.5" customHeight="1" x14ac:dyDescent="0.5">
      <c r="A27" s="60" t="s">
        <v>77</v>
      </c>
      <c r="B27" s="53">
        <f t="shared" si="6"/>
        <v>3.0358079300000003</v>
      </c>
      <c r="C27" s="54">
        <f t="shared" si="6"/>
        <v>0.95612222999999996</v>
      </c>
      <c r="D27" s="66">
        <f t="shared" si="6"/>
        <v>0.29292790999999996</v>
      </c>
      <c r="E27" s="56" t="s">
        <v>48</v>
      </c>
      <c r="F27" s="54">
        <f t="shared" si="6"/>
        <v>0.11640200000000001</v>
      </c>
      <c r="G27" s="53">
        <f t="shared" si="6"/>
        <v>10.030564</v>
      </c>
      <c r="H27" s="57">
        <f t="shared" si="6"/>
        <v>20.149177820000002</v>
      </c>
      <c r="I27" s="53">
        <f t="shared" si="6"/>
        <v>4.4492149999999997</v>
      </c>
      <c r="J27" s="55">
        <f t="shared" si="6"/>
        <v>7.9995018700000005</v>
      </c>
      <c r="K27" s="58">
        <f t="shared" si="6"/>
        <v>3.8645467299999998</v>
      </c>
      <c r="L27" s="55">
        <f t="shared" si="6"/>
        <v>10.3217</v>
      </c>
      <c r="M27" s="55">
        <f t="shared" si="6"/>
        <v>2.2556069999999999</v>
      </c>
      <c r="N27" s="57">
        <f t="shared" si="6"/>
        <v>0</v>
      </c>
      <c r="O27" s="52" t="s">
        <v>78</v>
      </c>
      <c r="Q27" s="62"/>
      <c r="R27" s="51"/>
      <c r="S27" s="47">
        <v>3035807.93</v>
      </c>
      <c r="T27" s="48">
        <v>956122.23</v>
      </c>
      <c r="U27" s="48">
        <v>292927.90999999997</v>
      </c>
      <c r="V27" s="48">
        <v>0</v>
      </c>
      <c r="W27" s="48">
        <v>116402</v>
      </c>
      <c r="X27" s="48">
        <v>10030564</v>
      </c>
      <c r="Y27" s="48">
        <v>20149177.82</v>
      </c>
      <c r="Z27" s="47">
        <v>4449215</v>
      </c>
      <c r="AA27" s="48">
        <v>7999501.8700000001</v>
      </c>
      <c r="AB27" s="48">
        <v>3864546.73</v>
      </c>
      <c r="AC27" s="48">
        <v>10321700</v>
      </c>
      <c r="AD27" s="48">
        <v>2255607</v>
      </c>
      <c r="AE27" s="48">
        <v>0</v>
      </c>
      <c r="AF27" s="48"/>
      <c r="AG27" s="48"/>
    </row>
    <row r="28" spans="1:33" s="7" customFormat="1" ht="21" customHeight="1" x14ac:dyDescent="0.5">
      <c r="A28" s="1" t="s">
        <v>79</v>
      </c>
      <c r="B28" s="2"/>
      <c r="C28" s="2"/>
      <c r="D28" s="2"/>
      <c r="E28" s="3"/>
      <c r="F28" s="2"/>
      <c r="G28" s="2"/>
      <c r="H28" s="4"/>
      <c r="I28" s="2"/>
      <c r="J28" s="2"/>
      <c r="K28" s="2"/>
      <c r="L28" s="5"/>
      <c r="M28" s="5"/>
      <c r="N28" s="67"/>
      <c r="Q28" s="62"/>
      <c r="S28" s="47"/>
      <c r="T28" s="48"/>
      <c r="U28" s="48"/>
      <c r="V28" s="48"/>
      <c r="W28" s="48"/>
      <c r="X28" s="48"/>
      <c r="Y28" s="48"/>
      <c r="Z28" s="47"/>
      <c r="AA28" s="48"/>
      <c r="AB28" s="48"/>
      <c r="AC28" s="48"/>
      <c r="AD28" s="48"/>
      <c r="AE28" s="48"/>
      <c r="AF28" s="48"/>
      <c r="AG28" s="48"/>
    </row>
    <row r="29" spans="1:33" s="7" customFormat="1" ht="21" customHeight="1" x14ac:dyDescent="0.5">
      <c r="A29" s="68" t="s">
        <v>1</v>
      </c>
      <c r="B29" s="2"/>
      <c r="C29" s="2"/>
      <c r="D29" s="2"/>
      <c r="E29" s="3"/>
      <c r="F29" s="2"/>
      <c r="G29" s="2"/>
      <c r="H29" s="4"/>
      <c r="I29" s="2"/>
      <c r="J29" s="2"/>
      <c r="K29" s="2"/>
      <c r="L29" s="5"/>
      <c r="M29" s="5"/>
      <c r="N29" s="67"/>
      <c r="Q29" s="62"/>
      <c r="S29" s="47"/>
      <c r="T29" s="48"/>
      <c r="U29" s="48"/>
      <c r="V29" s="48"/>
      <c r="W29" s="48"/>
      <c r="X29" s="48"/>
      <c r="Y29" s="48"/>
      <c r="Z29" s="47"/>
      <c r="AA29" s="48"/>
      <c r="AB29" s="48"/>
      <c r="AC29" s="48"/>
      <c r="AD29" s="48"/>
      <c r="AE29" s="48"/>
      <c r="AF29" s="48"/>
      <c r="AG29" s="48"/>
    </row>
    <row r="30" spans="1:33" s="7" customFormat="1" ht="21" customHeight="1" x14ac:dyDescent="0.35">
      <c r="A30" s="69" t="s">
        <v>80</v>
      </c>
      <c r="B30" s="2"/>
      <c r="C30" s="2"/>
      <c r="D30" s="2"/>
      <c r="E30" s="3"/>
      <c r="F30" s="2"/>
      <c r="G30" s="2"/>
      <c r="H30" s="4"/>
      <c r="I30" s="2"/>
      <c r="J30" s="2"/>
      <c r="K30" s="2"/>
      <c r="L30" s="5"/>
      <c r="M30" s="5"/>
      <c r="N30" s="67"/>
      <c r="O30" s="12" t="s">
        <v>4</v>
      </c>
      <c r="Q30" s="62"/>
      <c r="S30" s="47"/>
      <c r="T30" s="48"/>
      <c r="U30" s="48"/>
      <c r="V30" s="48"/>
      <c r="W30" s="48"/>
      <c r="X30" s="48"/>
      <c r="Y30" s="48"/>
      <c r="Z30" s="47"/>
      <c r="AA30" s="48"/>
      <c r="AB30" s="48"/>
      <c r="AC30" s="48"/>
      <c r="AD30" s="48"/>
      <c r="AE30" s="48"/>
      <c r="AF30" s="48"/>
      <c r="AG30" s="48"/>
    </row>
    <row r="31" spans="1:33" s="7" customFormat="1" ht="20.25" customHeight="1" x14ac:dyDescent="0.5">
      <c r="A31" s="14" t="s">
        <v>5</v>
      </c>
      <c r="B31" s="15" t="s">
        <v>6</v>
      </c>
      <c r="C31" s="16"/>
      <c r="D31" s="16"/>
      <c r="E31" s="16"/>
      <c r="F31" s="16"/>
      <c r="G31" s="16"/>
      <c r="H31" s="17"/>
      <c r="I31" s="18" t="s">
        <v>7</v>
      </c>
      <c r="J31" s="19"/>
      <c r="K31" s="19"/>
      <c r="L31" s="19"/>
      <c r="M31" s="19"/>
      <c r="N31" s="14"/>
      <c r="O31" s="20"/>
      <c r="Q31" s="62"/>
      <c r="S31" s="47"/>
      <c r="T31" s="48"/>
      <c r="U31" s="48"/>
      <c r="V31" s="48"/>
      <c r="W31" s="48"/>
      <c r="X31" s="48"/>
      <c r="Y31" s="48"/>
      <c r="Z31" s="47"/>
      <c r="AA31" s="48"/>
      <c r="AB31" s="48"/>
      <c r="AC31" s="48"/>
      <c r="AD31" s="48"/>
      <c r="AE31" s="48"/>
      <c r="AF31" s="48"/>
      <c r="AG31" s="48"/>
    </row>
    <row r="32" spans="1:33" s="7" customFormat="1" ht="20.25" customHeight="1" x14ac:dyDescent="0.5">
      <c r="A32" s="21"/>
      <c r="B32" s="22" t="s">
        <v>8</v>
      </c>
      <c r="C32" s="23"/>
      <c r="D32" s="23"/>
      <c r="E32" s="23"/>
      <c r="F32" s="23"/>
      <c r="G32" s="23"/>
      <c r="H32" s="24"/>
      <c r="I32" s="25" t="s">
        <v>9</v>
      </c>
      <c r="J32" s="26"/>
      <c r="K32" s="26"/>
      <c r="L32" s="26"/>
      <c r="M32" s="26"/>
      <c r="N32" s="27"/>
      <c r="O32" s="28" t="s">
        <v>10</v>
      </c>
      <c r="Q32" s="70"/>
      <c r="S32" s="47"/>
      <c r="T32" s="48"/>
      <c r="U32" s="48"/>
      <c r="V32" s="48"/>
      <c r="W32" s="48"/>
      <c r="X32" s="48"/>
      <c r="Y32" s="48"/>
      <c r="Z32" s="47"/>
      <c r="AA32" s="48"/>
      <c r="AB32" s="48"/>
      <c r="AC32" s="48"/>
      <c r="AD32" s="48"/>
      <c r="AE32" s="48"/>
      <c r="AF32" s="48"/>
      <c r="AG32" s="48"/>
    </row>
    <row r="33" spans="1:33" s="7" customFormat="1" ht="20.25" customHeight="1" x14ac:dyDescent="0.5">
      <c r="A33" s="21"/>
      <c r="B33" s="29"/>
      <c r="C33" s="29" t="s">
        <v>11</v>
      </c>
      <c r="D33" s="29"/>
      <c r="E33" s="29" t="s">
        <v>12</v>
      </c>
      <c r="F33" s="30"/>
      <c r="G33" s="31"/>
      <c r="H33" s="32"/>
      <c r="I33" s="33"/>
      <c r="J33" s="33"/>
      <c r="K33" s="33"/>
      <c r="L33" s="33"/>
      <c r="M33" s="33"/>
      <c r="N33" s="33"/>
      <c r="O33" s="28" t="s">
        <v>13</v>
      </c>
      <c r="Q33" s="70"/>
      <c r="S33" s="47"/>
      <c r="T33" s="48"/>
      <c r="U33" s="48"/>
      <c r="V33" s="48"/>
      <c r="W33" s="48"/>
      <c r="X33" s="48"/>
      <c r="Y33" s="48"/>
      <c r="Z33" s="47"/>
      <c r="AA33" s="48"/>
      <c r="AB33" s="48"/>
      <c r="AC33" s="48"/>
      <c r="AD33" s="48"/>
      <c r="AE33" s="48"/>
      <c r="AF33" s="48"/>
      <c r="AG33" s="48"/>
    </row>
    <row r="34" spans="1:33" s="7" customFormat="1" ht="20.25" customHeight="1" x14ac:dyDescent="0.5">
      <c r="A34" s="21"/>
      <c r="B34" s="29" t="s">
        <v>14</v>
      </c>
      <c r="C34" s="29" t="s">
        <v>15</v>
      </c>
      <c r="D34" s="29" t="s">
        <v>16</v>
      </c>
      <c r="E34" s="34" t="s">
        <v>17</v>
      </c>
      <c r="F34" s="30" t="s">
        <v>18</v>
      </c>
      <c r="G34" s="30" t="s">
        <v>19</v>
      </c>
      <c r="H34" s="30" t="s">
        <v>20</v>
      </c>
      <c r="I34" s="29" t="s">
        <v>21</v>
      </c>
      <c r="J34" s="35" t="s">
        <v>22</v>
      </c>
      <c r="K34" s="35" t="s">
        <v>23</v>
      </c>
      <c r="L34" s="35" t="s">
        <v>24</v>
      </c>
      <c r="M34" s="29" t="s">
        <v>25</v>
      </c>
      <c r="N34" s="29" t="s">
        <v>7</v>
      </c>
      <c r="O34" s="28" t="s">
        <v>26</v>
      </c>
      <c r="Q34" s="70"/>
      <c r="S34" s="47"/>
      <c r="T34" s="48"/>
      <c r="U34" s="48"/>
      <c r="V34" s="48"/>
      <c r="W34" s="48"/>
      <c r="X34" s="48"/>
      <c r="Y34" s="48"/>
      <c r="Z34" s="47"/>
      <c r="AA34" s="48"/>
      <c r="AB34" s="48"/>
      <c r="AC34" s="48"/>
      <c r="AD34" s="48"/>
      <c r="AE34" s="48"/>
      <c r="AF34" s="48"/>
      <c r="AG34" s="48"/>
    </row>
    <row r="35" spans="1:33" s="7" customFormat="1" ht="20.25" customHeight="1" x14ac:dyDescent="0.5">
      <c r="A35" s="21"/>
      <c r="B35" s="29" t="s">
        <v>27</v>
      </c>
      <c r="C35" s="29" t="s">
        <v>28</v>
      </c>
      <c r="D35" s="29" t="s">
        <v>29</v>
      </c>
      <c r="E35" s="34" t="s">
        <v>30</v>
      </c>
      <c r="F35" s="30" t="s">
        <v>31</v>
      </c>
      <c r="G35" s="30" t="s">
        <v>32</v>
      </c>
      <c r="H35" s="30" t="s">
        <v>33</v>
      </c>
      <c r="I35" s="29" t="s">
        <v>34</v>
      </c>
      <c r="J35" s="35" t="s">
        <v>35</v>
      </c>
      <c r="K35" s="35" t="s">
        <v>36</v>
      </c>
      <c r="L35" s="35" t="s">
        <v>37</v>
      </c>
      <c r="M35" s="30" t="s">
        <v>32</v>
      </c>
      <c r="N35" s="29" t="s">
        <v>20</v>
      </c>
      <c r="O35" s="28" t="s">
        <v>38</v>
      </c>
      <c r="Q35" s="71" t="s">
        <v>81</v>
      </c>
      <c r="S35" s="47"/>
      <c r="T35" s="48"/>
      <c r="U35" s="48"/>
      <c r="V35" s="48"/>
      <c r="W35" s="48"/>
      <c r="X35" s="48"/>
      <c r="Y35" s="48"/>
      <c r="Z35" s="47"/>
      <c r="AA35" s="48"/>
      <c r="AB35" s="48"/>
      <c r="AC35" s="48"/>
      <c r="AD35" s="48"/>
      <c r="AE35" s="48"/>
      <c r="AF35" s="48"/>
      <c r="AG35" s="48"/>
    </row>
    <row r="36" spans="1:33" s="7" customFormat="1" ht="20.25" customHeight="1" x14ac:dyDescent="0.5">
      <c r="A36" s="21"/>
      <c r="B36" s="29" t="s">
        <v>39</v>
      </c>
      <c r="C36" s="34" t="s">
        <v>40</v>
      </c>
      <c r="D36" s="29"/>
      <c r="E36" s="29" t="s">
        <v>41</v>
      </c>
      <c r="F36" s="30"/>
      <c r="G36" s="30"/>
      <c r="H36" s="30"/>
      <c r="I36" s="35" t="s">
        <v>42</v>
      </c>
      <c r="J36" s="35"/>
      <c r="K36" s="35"/>
      <c r="L36" s="35"/>
      <c r="M36" s="29"/>
      <c r="N36" s="29" t="s">
        <v>33</v>
      </c>
      <c r="O36" s="36"/>
      <c r="Q36" s="71"/>
      <c r="S36" s="47"/>
      <c r="T36" s="48"/>
      <c r="U36" s="48"/>
      <c r="V36" s="48"/>
      <c r="W36" s="48"/>
      <c r="X36" s="48"/>
      <c r="Y36" s="48"/>
      <c r="Z36" s="47"/>
      <c r="AA36" s="48"/>
      <c r="AB36" s="48"/>
      <c r="AC36" s="48"/>
      <c r="AD36" s="48"/>
      <c r="AE36" s="48"/>
      <c r="AF36" s="48"/>
      <c r="AG36" s="48"/>
    </row>
    <row r="37" spans="1:33" s="7" customFormat="1" ht="20.25" customHeight="1" x14ac:dyDescent="0.5">
      <c r="A37" s="27"/>
      <c r="B37" s="37"/>
      <c r="C37" s="37" t="s">
        <v>43</v>
      </c>
      <c r="D37" s="37"/>
      <c r="E37" s="37" t="s">
        <v>44</v>
      </c>
      <c r="F37" s="38"/>
      <c r="G37" s="38"/>
      <c r="H37" s="38"/>
      <c r="I37" s="37"/>
      <c r="J37" s="37"/>
      <c r="K37" s="37"/>
      <c r="L37" s="37"/>
      <c r="M37" s="37"/>
      <c r="N37" s="37"/>
      <c r="O37" s="39"/>
      <c r="Q37" s="71"/>
      <c r="S37" s="47"/>
      <c r="T37" s="48"/>
      <c r="U37" s="48"/>
      <c r="V37" s="48"/>
      <c r="W37" s="48"/>
      <c r="X37" s="48"/>
      <c r="Y37" s="48"/>
      <c r="Z37" s="47"/>
      <c r="AA37" s="48"/>
      <c r="AB37" s="48"/>
      <c r="AC37" s="48"/>
      <c r="AD37" s="48"/>
      <c r="AE37" s="48"/>
      <c r="AF37" s="48"/>
      <c r="AG37" s="48"/>
    </row>
    <row r="38" spans="1:33" s="7" customFormat="1" ht="21" customHeight="1" x14ac:dyDescent="0.5">
      <c r="A38" s="65" t="s">
        <v>82</v>
      </c>
      <c r="B38" s="41">
        <f>SUM(B39)</f>
        <v>6.3081619299999998</v>
      </c>
      <c r="C38" s="42">
        <f t="shared" ref="C38:N38" si="7">SUM(C39)</f>
        <v>1.7218127299999999</v>
      </c>
      <c r="D38" s="43">
        <f t="shared" si="7"/>
        <v>1.1994399899999999</v>
      </c>
      <c r="E38" s="42">
        <f t="shared" si="7"/>
        <v>2.7218157500000002</v>
      </c>
      <c r="F38" s="42">
        <f t="shared" si="7"/>
        <v>0.16561899999999999</v>
      </c>
      <c r="G38" s="41">
        <f t="shared" si="7"/>
        <v>16.161453000000002</v>
      </c>
      <c r="H38" s="44">
        <f t="shared" si="7"/>
        <v>42.937549829999995</v>
      </c>
      <c r="I38" s="41">
        <f t="shared" si="7"/>
        <v>6.7158870000000004</v>
      </c>
      <c r="J38" s="43">
        <f t="shared" si="7"/>
        <v>11.623270949999998</v>
      </c>
      <c r="K38" s="45">
        <f t="shared" si="7"/>
        <v>13.098441080000001</v>
      </c>
      <c r="L38" s="43">
        <f t="shared" si="7"/>
        <v>0.414605</v>
      </c>
      <c r="M38" s="43">
        <f t="shared" si="7"/>
        <v>3.8064</v>
      </c>
      <c r="N38" s="44">
        <f t="shared" si="7"/>
        <v>0</v>
      </c>
      <c r="O38" s="65" t="s">
        <v>83</v>
      </c>
      <c r="Q38" s="71"/>
      <c r="R38" s="51"/>
      <c r="S38" s="47"/>
      <c r="T38" s="48"/>
      <c r="U38" s="48"/>
      <c r="V38" s="48"/>
      <c r="W38" s="48"/>
      <c r="X38" s="48"/>
      <c r="Y38" s="48"/>
      <c r="Z38" s="47"/>
      <c r="AA38" s="48"/>
      <c r="AB38" s="48"/>
      <c r="AC38" s="48"/>
      <c r="AD38" s="48"/>
      <c r="AE38" s="48"/>
      <c r="AF38" s="48"/>
      <c r="AG38" s="48"/>
    </row>
    <row r="39" spans="1:33" s="7" customFormat="1" ht="20.25" customHeight="1" x14ac:dyDescent="0.5">
      <c r="A39" s="72" t="s">
        <v>84</v>
      </c>
      <c r="B39" s="53">
        <f t="shared" ref="B39:N39" si="8">S39/1000000</f>
        <v>6.3081619299999998</v>
      </c>
      <c r="C39" s="54">
        <f t="shared" si="8"/>
        <v>1.7218127299999999</v>
      </c>
      <c r="D39" s="55">
        <f t="shared" si="8"/>
        <v>1.1994399899999999</v>
      </c>
      <c r="E39" s="73">
        <f t="shared" si="8"/>
        <v>2.7218157500000002</v>
      </c>
      <c r="F39" s="54">
        <f t="shared" si="8"/>
        <v>0.16561899999999999</v>
      </c>
      <c r="G39" s="53">
        <f t="shared" si="8"/>
        <v>16.161453000000002</v>
      </c>
      <c r="H39" s="57">
        <f t="shared" si="8"/>
        <v>42.937549829999995</v>
      </c>
      <c r="I39" s="53">
        <f t="shared" si="8"/>
        <v>6.7158870000000004</v>
      </c>
      <c r="J39" s="55">
        <f t="shared" si="8"/>
        <v>11.623270949999998</v>
      </c>
      <c r="K39" s="58">
        <f t="shared" si="8"/>
        <v>13.098441080000001</v>
      </c>
      <c r="L39" s="55">
        <f t="shared" si="8"/>
        <v>0.414605</v>
      </c>
      <c r="M39" s="55">
        <f t="shared" si="8"/>
        <v>3.8064</v>
      </c>
      <c r="N39" s="57">
        <f t="shared" si="8"/>
        <v>0</v>
      </c>
      <c r="O39" s="52" t="s">
        <v>85</v>
      </c>
      <c r="Q39" s="71"/>
      <c r="R39" s="51"/>
      <c r="S39" s="47">
        <v>6308161.9299999997</v>
      </c>
      <c r="T39" s="48">
        <v>1721812.73</v>
      </c>
      <c r="U39" s="48">
        <v>1199439.99</v>
      </c>
      <c r="V39" s="48">
        <v>2721815.75</v>
      </c>
      <c r="W39" s="48">
        <v>165619</v>
      </c>
      <c r="X39" s="48">
        <v>16161453</v>
      </c>
      <c r="Y39" s="48">
        <v>42937549.829999998</v>
      </c>
      <c r="Z39" s="47">
        <v>6715887</v>
      </c>
      <c r="AA39" s="48">
        <v>11623270.949999999</v>
      </c>
      <c r="AB39" s="48">
        <v>13098441.08</v>
      </c>
      <c r="AC39" s="48">
        <v>414605</v>
      </c>
      <c r="AD39" s="48">
        <v>3806400</v>
      </c>
      <c r="AE39" s="48">
        <v>0</v>
      </c>
      <c r="AF39" s="48"/>
      <c r="AG39" s="48"/>
    </row>
    <row r="40" spans="1:33" s="7" customFormat="1" ht="21" customHeight="1" x14ac:dyDescent="0.5">
      <c r="A40" s="65" t="s">
        <v>86</v>
      </c>
      <c r="B40" s="41">
        <f>SUM(B41:B48)</f>
        <v>392.05776070000002</v>
      </c>
      <c r="C40" s="42">
        <f t="shared" ref="C40:N40" si="9">SUM(C41:C48)</f>
        <v>11.262598799999999</v>
      </c>
      <c r="D40" s="43">
        <f t="shared" si="9"/>
        <v>10.215232840000002</v>
      </c>
      <c r="E40" s="42">
        <f t="shared" si="9"/>
        <v>7.5158199999999997</v>
      </c>
      <c r="F40" s="42">
        <f t="shared" si="9"/>
        <v>1.1136207899999999</v>
      </c>
      <c r="G40" s="41">
        <f t="shared" si="9"/>
        <v>148.68988127999998</v>
      </c>
      <c r="H40" s="44">
        <f t="shared" si="9"/>
        <v>141.55733452999999</v>
      </c>
      <c r="I40" s="41">
        <f t="shared" si="9"/>
        <v>59.529491000000007</v>
      </c>
      <c r="J40" s="43">
        <f t="shared" si="9"/>
        <v>122.24323142999998</v>
      </c>
      <c r="K40" s="45">
        <f t="shared" si="9"/>
        <v>94.672995290000003</v>
      </c>
      <c r="L40" s="43">
        <f t="shared" si="9"/>
        <v>219.4061753</v>
      </c>
      <c r="M40" s="43">
        <f t="shared" si="9"/>
        <v>25.631916629999999</v>
      </c>
      <c r="N40" s="44">
        <f t="shared" si="9"/>
        <v>0.09</v>
      </c>
      <c r="O40" s="65" t="s">
        <v>87</v>
      </c>
      <c r="Q40" s="71"/>
      <c r="R40" s="51"/>
      <c r="S40" s="47"/>
      <c r="T40" s="48"/>
      <c r="U40" s="48"/>
      <c r="V40" s="48"/>
      <c r="W40" s="48"/>
      <c r="X40" s="48"/>
      <c r="Y40" s="48"/>
      <c r="Z40" s="47"/>
      <c r="AA40" s="48"/>
      <c r="AB40" s="48"/>
      <c r="AC40" s="48"/>
      <c r="AD40" s="48"/>
      <c r="AE40" s="48"/>
      <c r="AF40" s="48"/>
      <c r="AG40" s="48"/>
    </row>
    <row r="41" spans="1:33" s="7" customFormat="1" ht="20.25" customHeight="1" x14ac:dyDescent="0.5">
      <c r="A41" s="52" t="s">
        <v>88</v>
      </c>
      <c r="B41" s="53">
        <f t="shared" ref="B41:N48" si="10">S41/1000000</f>
        <v>129.97748300000001</v>
      </c>
      <c r="C41" s="54">
        <f t="shared" si="10"/>
        <v>3.6184623500000002</v>
      </c>
      <c r="D41" s="55">
        <f t="shared" si="10"/>
        <v>3.79150871</v>
      </c>
      <c r="E41" s="73">
        <f t="shared" si="10"/>
        <v>0.61303700000000005</v>
      </c>
      <c r="F41" s="54">
        <f t="shared" si="10"/>
        <v>0.15068041000000001</v>
      </c>
      <c r="G41" s="53">
        <f t="shared" si="10"/>
        <v>12.493231</v>
      </c>
      <c r="H41" s="57">
        <f t="shared" si="10"/>
        <v>63.17253418</v>
      </c>
      <c r="I41" s="53">
        <f t="shared" si="10"/>
        <v>9.517258</v>
      </c>
      <c r="J41" s="55">
        <f t="shared" si="10"/>
        <v>26.536110000000001</v>
      </c>
      <c r="K41" s="58">
        <f t="shared" si="10"/>
        <v>19.304359379999998</v>
      </c>
      <c r="L41" s="55">
        <f t="shared" si="10"/>
        <v>101.905967</v>
      </c>
      <c r="M41" s="55">
        <f t="shared" si="10"/>
        <v>5.0504444299999998</v>
      </c>
      <c r="N41" s="57">
        <f t="shared" si="10"/>
        <v>0.03</v>
      </c>
      <c r="O41" s="59" t="s">
        <v>89</v>
      </c>
      <c r="Q41" s="71"/>
      <c r="R41" s="51"/>
      <c r="S41" s="47">
        <v>129977483</v>
      </c>
      <c r="T41" s="48">
        <v>3618462.35</v>
      </c>
      <c r="U41" s="48">
        <v>3791508.71</v>
      </c>
      <c r="V41" s="48">
        <v>613037</v>
      </c>
      <c r="W41" s="48">
        <v>150680.41</v>
      </c>
      <c r="X41" s="48">
        <v>12493231</v>
      </c>
      <c r="Y41" s="48">
        <v>63172534.18</v>
      </c>
      <c r="Z41" s="47">
        <v>9517258</v>
      </c>
      <c r="AA41" s="48">
        <v>26536110</v>
      </c>
      <c r="AB41" s="48">
        <v>19304359.379999999</v>
      </c>
      <c r="AC41" s="48">
        <v>101905967</v>
      </c>
      <c r="AD41" s="48">
        <v>5050444.43</v>
      </c>
      <c r="AE41" s="48">
        <v>30000</v>
      </c>
      <c r="AF41" s="48"/>
      <c r="AG41" s="48"/>
    </row>
    <row r="42" spans="1:33" s="7" customFormat="1" ht="20.25" customHeight="1" x14ac:dyDescent="0.5">
      <c r="A42" s="72" t="s">
        <v>90</v>
      </c>
      <c r="B42" s="53">
        <f t="shared" si="10"/>
        <v>61.856475689999996</v>
      </c>
      <c r="C42" s="54">
        <f t="shared" si="10"/>
        <v>2.5243547999999998</v>
      </c>
      <c r="D42" s="55">
        <f t="shared" si="10"/>
        <v>0.93150277999999997</v>
      </c>
      <c r="E42" s="73">
        <f t="shared" si="10"/>
        <v>3.4679600000000002</v>
      </c>
      <c r="F42" s="54">
        <f t="shared" si="10"/>
        <v>0.103725</v>
      </c>
      <c r="G42" s="53">
        <f t="shared" si="10"/>
        <v>13.063312</v>
      </c>
      <c r="H42" s="57">
        <f t="shared" si="10"/>
        <v>0</v>
      </c>
      <c r="I42" s="53">
        <f t="shared" si="10"/>
        <v>8.7830150000000007</v>
      </c>
      <c r="J42" s="55">
        <f t="shared" si="10"/>
        <v>15.684982</v>
      </c>
      <c r="K42" s="58">
        <f t="shared" si="10"/>
        <v>18.99713444</v>
      </c>
      <c r="L42" s="55">
        <f t="shared" si="10"/>
        <v>10.806485159999999</v>
      </c>
      <c r="M42" s="55">
        <f t="shared" si="10"/>
        <v>1.5442800000000001</v>
      </c>
      <c r="N42" s="57">
        <f t="shared" si="10"/>
        <v>0.03</v>
      </c>
      <c r="O42" s="59" t="s">
        <v>91</v>
      </c>
      <c r="Q42" s="71"/>
      <c r="R42" s="51"/>
      <c r="S42" s="47">
        <v>61856475.689999998</v>
      </c>
      <c r="T42" s="48">
        <v>2524354.7999999998</v>
      </c>
      <c r="U42" s="48">
        <v>931502.78</v>
      </c>
      <c r="V42" s="48">
        <v>3467960</v>
      </c>
      <c r="W42" s="48">
        <v>103725</v>
      </c>
      <c r="X42" s="48">
        <v>13063312</v>
      </c>
      <c r="Y42" s="48">
        <v>0</v>
      </c>
      <c r="Z42" s="47">
        <v>8783015</v>
      </c>
      <c r="AA42" s="48">
        <v>15684982</v>
      </c>
      <c r="AB42" s="48">
        <v>18997134.440000001</v>
      </c>
      <c r="AC42" s="48">
        <v>10806485.16</v>
      </c>
      <c r="AD42" s="48">
        <v>1544280</v>
      </c>
      <c r="AE42" s="48">
        <v>30000</v>
      </c>
      <c r="AF42" s="48"/>
      <c r="AG42" s="48"/>
    </row>
    <row r="43" spans="1:33" s="7" customFormat="1" ht="20.25" customHeight="1" x14ac:dyDescent="0.5">
      <c r="A43" s="52" t="s">
        <v>92</v>
      </c>
      <c r="B43" s="53">
        <f t="shared" si="10"/>
        <v>5.4887886400000001</v>
      </c>
      <c r="C43" s="54">
        <f t="shared" si="10"/>
        <v>0.85658344999999991</v>
      </c>
      <c r="D43" s="55">
        <f t="shared" si="10"/>
        <v>0.59430214000000003</v>
      </c>
      <c r="E43" s="73">
        <f t="shared" si="10"/>
        <v>3.2125680000000001</v>
      </c>
      <c r="F43" s="54">
        <f t="shared" si="10"/>
        <v>4.8500000000000001E-2</v>
      </c>
      <c r="G43" s="53">
        <f t="shared" si="10"/>
        <v>18.525490000000001</v>
      </c>
      <c r="H43" s="57">
        <f t="shared" si="10"/>
        <v>39.634282749999997</v>
      </c>
      <c r="I43" s="53">
        <f t="shared" si="10"/>
        <v>9.2276579999999999</v>
      </c>
      <c r="J43" s="55">
        <f t="shared" si="10"/>
        <v>15.879399099999999</v>
      </c>
      <c r="K43" s="58">
        <f t="shared" si="10"/>
        <v>13.526256179999999</v>
      </c>
      <c r="L43" s="55">
        <f t="shared" si="10"/>
        <v>3.4488819100000003</v>
      </c>
      <c r="M43" s="55">
        <f t="shared" si="10"/>
        <v>3.8793199999999999</v>
      </c>
      <c r="N43" s="57">
        <f t="shared" si="10"/>
        <v>0</v>
      </c>
      <c r="O43" s="59" t="s">
        <v>93</v>
      </c>
      <c r="Q43" s="71"/>
      <c r="R43" s="51"/>
      <c r="S43" s="47">
        <v>5488788.6399999997</v>
      </c>
      <c r="T43" s="48">
        <v>856583.45</v>
      </c>
      <c r="U43" s="48">
        <v>594302.14</v>
      </c>
      <c r="V43" s="48">
        <v>3212568</v>
      </c>
      <c r="W43" s="48">
        <v>48500</v>
      </c>
      <c r="X43" s="48">
        <v>18525490</v>
      </c>
      <c r="Y43" s="48">
        <v>39634282.75</v>
      </c>
      <c r="Z43" s="47">
        <v>9227658</v>
      </c>
      <c r="AA43" s="48">
        <v>15879399.1</v>
      </c>
      <c r="AB43" s="48">
        <v>13526256.18</v>
      </c>
      <c r="AC43" s="48">
        <v>3448881.91</v>
      </c>
      <c r="AD43" s="48">
        <v>3879320</v>
      </c>
      <c r="AE43" s="48">
        <v>0</v>
      </c>
      <c r="AF43" s="48"/>
      <c r="AG43" s="48"/>
    </row>
    <row r="44" spans="1:33" s="7" customFormat="1" ht="20.25" customHeight="1" x14ac:dyDescent="0.5">
      <c r="A44" s="72" t="s">
        <v>94</v>
      </c>
      <c r="B44" s="53">
        <f t="shared" si="10"/>
        <v>18.12442472</v>
      </c>
      <c r="C44" s="54">
        <f t="shared" si="10"/>
        <v>0.20825305</v>
      </c>
      <c r="D44" s="55">
        <f t="shared" si="10"/>
        <v>0.20190829999999999</v>
      </c>
      <c r="E44" s="56" t="s">
        <v>48</v>
      </c>
      <c r="F44" s="54">
        <f t="shared" si="10"/>
        <v>5.1009999999999998E-4</v>
      </c>
      <c r="G44" s="53">
        <f t="shared" si="10"/>
        <v>9.3958860000000008</v>
      </c>
      <c r="H44" s="57">
        <f t="shared" si="10"/>
        <v>0</v>
      </c>
      <c r="I44" s="53">
        <f t="shared" si="10"/>
        <v>5.5206989999999996</v>
      </c>
      <c r="J44" s="55">
        <f t="shared" si="10"/>
        <v>6.9172729999999998</v>
      </c>
      <c r="K44" s="58">
        <f t="shared" si="10"/>
        <v>4.4501631900000005</v>
      </c>
      <c r="L44" s="55">
        <f t="shared" si="10"/>
        <v>1.0203899999999999</v>
      </c>
      <c r="M44" s="55">
        <f t="shared" si="10"/>
        <v>3.164142</v>
      </c>
      <c r="N44" s="57">
        <f t="shared" si="10"/>
        <v>0</v>
      </c>
      <c r="O44" s="59" t="s">
        <v>95</v>
      </c>
      <c r="Q44" s="71"/>
      <c r="R44" s="51"/>
      <c r="S44" s="47">
        <v>18124424.719999999</v>
      </c>
      <c r="T44" s="48">
        <v>208253.05</v>
      </c>
      <c r="U44" s="48">
        <v>201908.3</v>
      </c>
      <c r="V44" s="48">
        <v>0</v>
      </c>
      <c r="W44" s="48">
        <v>510.1</v>
      </c>
      <c r="X44" s="48">
        <v>9395886</v>
      </c>
      <c r="Y44" s="48">
        <v>0</v>
      </c>
      <c r="Z44" s="47">
        <v>5520699</v>
      </c>
      <c r="AA44" s="48">
        <v>6917273</v>
      </c>
      <c r="AB44" s="48">
        <v>4450163.1900000004</v>
      </c>
      <c r="AC44" s="48">
        <v>1020390</v>
      </c>
      <c r="AD44" s="48">
        <v>3164142</v>
      </c>
      <c r="AE44" s="48">
        <v>0</v>
      </c>
      <c r="AF44" s="48"/>
      <c r="AG44" s="48"/>
    </row>
    <row r="45" spans="1:33" s="7" customFormat="1" ht="20.25" customHeight="1" x14ac:dyDescent="0.5">
      <c r="A45" s="52" t="s">
        <v>96</v>
      </c>
      <c r="B45" s="53">
        <f t="shared" si="10"/>
        <v>171.25548402000001</v>
      </c>
      <c r="C45" s="54">
        <f t="shared" si="10"/>
        <v>2.9199862999999997</v>
      </c>
      <c r="D45" s="55">
        <f t="shared" si="10"/>
        <v>3.5763382300000002</v>
      </c>
      <c r="E45" s="56" t="s">
        <v>48</v>
      </c>
      <c r="F45" s="54">
        <f t="shared" si="10"/>
        <v>0.24145</v>
      </c>
      <c r="G45" s="53">
        <f t="shared" si="10"/>
        <v>17.831675000000001</v>
      </c>
      <c r="H45" s="57">
        <f t="shared" si="10"/>
        <v>0</v>
      </c>
      <c r="I45" s="53">
        <f t="shared" si="10"/>
        <v>7.0048019999999998</v>
      </c>
      <c r="J45" s="55">
        <f t="shared" si="10"/>
        <v>26.390145579999999</v>
      </c>
      <c r="K45" s="58">
        <f t="shared" si="10"/>
        <v>18.987919229999999</v>
      </c>
      <c r="L45" s="55">
        <f t="shared" si="10"/>
        <v>84.847861230000007</v>
      </c>
      <c r="M45" s="55">
        <f t="shared" si="10"/>
        <v>6.7092461999999999</v>
      </c>
      <c r="N45" s="57">
        <f t="shared" si="10"/>
        <v>0.03</v>
      </c>
      <c r="O45" s="59" t="s">
        <v>97</v>
      </c>
      <c r="Q45" s="71"/>
      <c r="R45" s="51"/>
      <c r="S45" s="47">
        <v>171255484.02000001</v>
      </c>
      <c r="T45" s="48">
        <v>2919986.3</v>
      </c>
      <c r="U45" s="48">
        <v>3576338.23</v>
      </c>
      <c r="V45" s="48">
        <v>0</v>
      </c>
      <c r="W45" s="48">
        <v>241450</v>
      </c>
      <c r="X45" s="48">
        <v>17831675</v>
      </c>
      <c r="Y45" s="48">
        <v>0</v>
      </c>
      <c r="Z45" s="47">
        <v>7004802</v>
      </c>
      <c r="AA45" s="48">
        <v>26390145.579999998</v>
      </c>
      <c r="AB45" s="48">
        <v>18987919.23</v>
      </c>
      <c r="AC45" s="48">
        <v>84847861.230000004</v>
      </c>
      <c r="AD45" s="48">
        <v>6709246.2000000002</v>
      </c>
      <c r="AE45" s="48">
        <v>30000</v>
      </c>
      <c r="AF45" s="48"/>
      <c r="AG45" s="48"/>
    </row>
    <row r="46" spans="1:33" s="7" customFormat="1" ht="20.25" customHeight="1" x14ac:dyDescent="0.5">
      <c r="A46" s="72" t="s">
        <v>98</v>
      </c>
      <c r="B46" s="53">
        <f t="shared" si="10"/>
        <v>1.1888393000000002</v>
      </c>
      <c r="C46" s="54">
        <f t="shared" si="10"/>
        <v>0.32258815999999996</v>
      </c>
      <c r="D46" s="55">
        <f t="shared" si="10"/>
        <v>0.27346838000000001</v>
      </c>
      <c r="E46" s="73">
        <f t="shared" si="10"/>
        <v>0.22225500000000001</v>
      </c>
      <c r="F46" s="54">
        <f t="shared" si="10"/>
        <v>3.3E-3</v>
      </c>
      <c r="G46" s="53">
        <f t="shared" si="10"/>
        <v>9.2079880000000003</v>
      </c>
      <c r="H46" s="57">
        <f t="shared" si="10"/>
        <v>17.746595079999999</v>
      </c>
      <c r="I46" s="53">
        <f t="shared" si="10"/>
        <v>4.2908439999999999</v>
      </c>
      <c r="J46" s="55">
        <f t="shared" si="10"/>
        <v>7.8301567500000004</v>
      </c>
      <c r="K46" s="58">
        <f t="shared" si="10"/>
        <v>6.0874284699999999</v>
      </c>
      <c r="L46" s="58">
        <f t="shared" si="10"/>
        <v>3.5949</v>
      </c>
      <c r="M46" s="55">
        <f t="shared" si="10"/>
        <v>1.582484</v>
      </c>
      <c r="N46" s="57">
        <f t="shared" si="10"/>
        <v>0</v>
      </c>
      <c r="O46" s="59" t="s">
        <v>99</v>
      </c>
      <c r="Q46" s="71"/>
      <c r="R46" s="51"/>
      <c r="S46" s="47">
        <v>1188839.3</v>
      </c>
      <c r="T46" s="48">
        <v>322588.15999999997</v>
      </c>
      <c r="U46" s="48">
        <v>273468.38</v>
      </c>
      <c r="V46" s="48">
        <v>222255</v>
      </c>
      <c r="W46" s="48">
        <v>3300</v>
      </c>
      <c r="X46" s="48">
        <v>9207988</v>
      </c>
      <c r="Y46" s="48">
        <v>17746595.079999998</v>
      </c>
      <c r="Z46" s="47">
        <v>4290844</v>
      </c>
      <c r="AA46" s="48">
        <v>7830156.75</v>
      </c>
      <c r="AB46" s="48">
        <v>6087428.4699999997</v>
      </c>
      <c r="AC46" s="48">
        <v>3594900</v>
      </c>
      <c r="AD46" s="48">
        <v>1582484</v>
      </c>
      <c r="AE46" s="48">
        <v>0</v>
      </c>
      <c r="AF46" s="48"/>
      <c r="AG46" s="48"/>
    </row>
    <row r="47" spans="1:33" s="7" customFormat="1" ht="20.25" customHeight="1" x14ac:dyDescent="0.5">
      <c r="A47" s="72" t="s">
        <v>100</v>
      </c>
      <c r="B47" s="53">
        <f t="shared" si="10"/>
        <v>3.9131603799999999</v>
      </c>
      <c r="C47" s="54">
        <f t="shared" si="10"/>
        <v>0.64683705000000002</v>
      </c>
      <c r="D47" s="55">
        <f t="shared" si="10"/>
        <v>0.55098205</v>
      </c>
      <c r="E47" s="56" t="s">
        <v>48</v>
      </c>
      <c r="F47" s="54">
        <f t="shared" si="10"/>
        <v>0.55945528</v>
      </c>
      <c r="G47" s="53">
        <f t="shared" si="10"/>
        <v>55.973167279999998</v>
      </c>
      <c r="H47" s="57">
        <f t="shared" si="10"/>
        <v>0</v>
      </c>
      <c r="I47" s="53">
        <f t="shared" si="10"/>
        <v>8.2906510000000004</v>
      </c>
      <c r="J47" s="55">
        <f t="shared" si="10"/>
        <v>14.089852</v>
      </c>
      <c r="K47" s="58">
        <f t="shared" si="10"/>
        <v>8.1211450900000006</v>
      </c>
      <c r="L47" s="55">
        <f t="shared" si="10"/>
        <v>9.5473979999999994</v>
      </c>
      <c r="M47" s="55">
        <f t="shared" si="10"/>
        <v>2.738</v>
      </c>
      <c r="N47" s="57">
        <f t="shared" si="10"/>
        <v>0</v>
      </c>
      <c r="O47" s="74" t="s">
        <v>101</v>
      </c>
      <c r="Q47" s="71"/>
      <c r="R47" s="51"/>
      <c r="S47" s="47">
        <v>3913160.38</v>
      </c>
      <c r="T47" s="48">
        <v>646837.05000000005</v>
      </c>
      <c r="U47" s="48">
        <v>550982.05000000005</v>
      </c>
      <c r="V47" s="48">
        <v>0</v>
      </c>
      <c r="W47" s="48">
        <v>559455.28</v>
      </c>
      <c r="X47" s="48">
        <v>55973167.280000001</v>
      </c>
      <c r="Y47" s="48">
        <v>0</v>
      </c>
      <c r="Z47" s="47">
        <v>8290651</v>
      </c>
      <c r="AA47" s="48">
        <v>14089852</v>
      </c>
      <c r="AB47" s="48">
        <v>8121145.0899999999</v>
      </c>
      <c r="AC47" s="48">
        <v>9547398</v>
      </c>
      <c r="AD47" s="48">
        <v>2738000</v>
      </c>
      <c r="AE47" s="48">
        <v>0</v>
      </c>
      <c r="AF47" s="48"/>
      <c r="AG47" s="48"/>
    </row>
    <row r="48" spans="1:33" s="7" customFormat="1" ht="20.25" customHeight="1" x14ac:dyDescent="0.5">
      <c r="A48" s="72" t="s">
        <v>102</v>
      </c>
      <c r="B48" s="53">
        <f t="shared" si="10"/>
        <v>0.25310495</v>
      </c>
      <c r="C48" s="54">
        <f t="shared" si="10"/>
        <v>0.16553364000000001</v>
      </c>
      <c r="D48" s="55">
        <f t="shared" si="10"/>
        <v>0.29522225000000002</v>
      </c>
      <c r="E48" s="56" t="s">
        <v>48</v>
      </c>
      <c r="F48" s="54">
        <f t="shared" si="10"/>
        <v>6.0000000000000001E-3</v>
      </c>
      <c r="G48" s="53">
        <f t="shared" si="10"/>
        <v>12.199132000000001</v>
      </c>
      <c r="H48" s="57">
        <f t="shared" si="10"/>
        <v>21.00392252</v>
      </c>
      <c r="I48" s="53">
        <f t="shared" si="10"/>
        <v>6.8945639999999999</v>
      </c>
      <c r="J48" s="55">
        <f t="shared" si="10"/>
        <v>8.9153129999999994</v>
      </c>
      <c r="K48" s="58">
        <f t="shared" si="10"/>
        <v>5.19858931</v>
      </c>
      <c r="L48" s="55">
        <f t="shared" si="10"/>
        <v>4.2342919999999999</v>
      </c>
      <c r="M48" s="55">
        <f t="shared" si="10"/>
        <v>0.96399999999999997</v>
      </c>
      <c r="N48" s="57">
        <f t="shared" si="10"/>
        <v>0</v>
      </c>
      <c r="O48" s="59" t="s">
        <v>103</v>
      </c>
      <c r="Q48" s="71"/>
      <c r="R48" s="51"/>
      <c r="S48" s="47">
        <v>253104.95</v>
      </c>
      <c r="T48" s="48">
        <v>165533.64000000001</v>
      </c>
      <c r="U48" s="48">
        <v>295222.25</v>
      </c>
      <c r="V48" s="48">
        <v>0</v>
      </c>
      <c r="W48" s="48">
        <v>6000</v>
      </c>
      <c r="X48" s="48">
        <v>12199132</v>
      </c>
      <c r="Y48" s="48">
        <v>21003922.52</v>
      </c>
      <c r="Z48" s="47">
        <v>6894564</v>
      </c>
      <c r="AA48" s="48">
        <v>8915313</v>
      </c>
      <c r="AB48" s="48">
        <v>5198589.3099999996</v>
      </c>
      <c r="AC48" s="48">
        <v>4234292</v>
      </c>
      <c r="AD48" s="48">
        <v>964000</v>
      </c>
      <c r="AE48" s="48">
        <v>0</v>
      </c>
      <c r="AF48" s="48"/>
      <c r="AG48" s="48"/>
    </row>
    <row r="49" spans="1:33" s="7" customFormat="1" ht="21" customHeight="1" x14ac:dyDescent="0.5">
      <c r="A49" s="49" t="s">
        <v>104</v>
      </c>
      <c r="B49" s="41">
        <f>SUM(B50:B52,B63:B75)</f>
        <v>165.24922437000001</v>
      </c>
      <c r="C49" s="42">
        <f t="shared" ref="C49:N49" si="11">SUM(C50:C52,C63:C75)</f>
        <v>5.9100683400000014</v>
      </c>
      <c r="D49" s="43">
        <f t="shared" si="11"/>
        <v>5.9923158100000009</v>
      </c>
      <c r="E49" s="42">
        <f t="shared" si="11"/>
        <v>20.536965149999997</v>
      </c>
      <c r="F49" s="42">
        <f t="shared" si="11"/>
        <v>0.59173807999999994</v>
      </c>
      <c r="G49" s="41">
        <f t="shared" si="11"/>
        <v>270.58517770000003</v>
      </c>
      <c r="H49" s="44">
        <f t="shared" si="11"/>
        <v>252.38049780999998</v>
      </c>
      <c r="I49" s="41">
        <f t="shared" si="11"/>
        <v>153.91142920999999</v>
      </c>
      <c r="J49" s="43">
        <f t="shared" si="11"/>
        <v>155.30943895999999</v>
      </c>
      <c r="K49" s="45">
        <f t="shared" si="11"/>
        <v>117.81528251999998</v>
      </c>
      <c r="L49" s="43">
        <f t="shared" si="11"/>
        <v>104.78389605</v>
      </c>
      <c r="M49" s="43">
        <f t="shared" si="11"/>
        <v>36.4588112</v>
      </c>
      <c r="N49" s="44">
        <f t="shared" si="11"/>
        <v>2.73767</v>
      </c>
      <c r="O49" s="49" t="s">
        <v>105</v>
      </c>
      <c r="Q49" s="71"/>
      <c r="R49" s="51"/>
      <c r="S49" s="47"/>
      <c r="T49" s="48"/>
      <c r="U49" s="48"/>
      <c r="V49" s="48"/>
      <c r="W49" s="48"/>
      <c r="X49" s="48"/>
      <c r="Y49" s="48"/>
      <c r="Z49" s="47"/>
      <c r="AA49" s="48"/>
      <c r="AB49" s="48"/>
      <c r="AC49" s="48"/>
      <c r="AD49" s="48"/>
      <c r="AE49" s="48"/>
      <c r="AF49" s="48"/>
      <c r="AG49" s="48"/>
    </row>
    <row r="50" spans="1:33" s="7" customFormat="1" ht="20.25" customHeight="1" x14ac:dyDescent="0.5">
      <c r="A50" s="52" t="s">
        <v>106</v>
      </c>
      <c r="B50" s="53">
        <f t="shared" ref="B50:N52" si="12">S50/1000000</f>
        <v>0.92704203000000007</v>
      </c>
      <c r="C50" s="54">
        <f t="shared" si="12"/>
        <v>0.62256422</v>
      </c>
      <c r="D50" s="55">
        <f t="shared" si="12"/>
        <v>0.50629082000000003</v>
      </c>
      <c r="E50" s="56" t="s">
        <v>48</v>
      </c>
      <c r="F50" s="54">
        <f t="shared" si="12"/>
        <v>7.1900000000000002E-3</v>
      </c>
      <c r="G50" s="53">
        <f t="shared" si="12"/>
        <v>15.116984</v>
      </c>
      <c r="H50" s="57">
        <f t="shared" si="12"/>
        <v>28.071002510000003</v>
      </c>
      <c r="I50" s="53">
        <f t="shared" si="12"/>
        <v>9.0531380000000006</v>
      </c>
      <c r="J50" s="55">
        <f t="shared" si="12"/>
        <v>12.165440800000001</v>
      </c>
      <c r="K50" s="58">
        <f t="shared" si="12"/>
        <v>8.3661316600000006</v>
      </c>
      <c r="L50" s="55">
        <f t="shared" si="12"/>
        <v>7.3020135999999995</v>
      </c>
      <c r="M50" s="55">
        <f t="shared" si="12"/>
        <v>2.00745</v>
      </c>
      <c r="N50" s="57">
        <f t="shared" si="12"/>
        <v>0.03</v>
      </c>
      <c r="O50" s="52" t="s">
        <v>107</v>
      </c>
      <c r="Q50" s="71"/>
      <c r="R50" s="51"/>
      <c r="S50" s="47">
        <v>927042.03</v>
      </c>
      <c r="T50" s="48">
        <v>622564.22</v>
      </c>
      <c r="U50" s="48">
        <v>506290.82</v>
      </c>
      <c r="V50" s="48">
        <v>0</v>
      </c>
      <c r="W50" s="48">
        <v>7190</v>
      </c>
      <c r="X50" s="48">
        <v>15116984</v>
      </c>
      <c r="Y50" s="48">
        <v>28071002.510000002</v>
      </c>
      <c r="Z50" s="47">
        <v>9053138</v>
      </c>
      <c r="AA50" s="48">
        <v>12165440.800000001</v>
      </c>
      <c r="AB50" s="48">
        <v>8366131.6600000001</v>
      </c>
      <c r="AC50" s="48">
        <v>7302013.5999999996</v>
      </c>
      <c r="AD50" s="48">
        <v>2007450</v>
      </c>
      <c r="AE50" s="48">
        <v>30000</v>
      </c>
      <c r="AF50" s="48" t="s">
        <v>108</v>
      </c>
      <c r="AG50" s="48"/>
    </row>
    <row r="51" spans="1:33" s="7" customFormat="1" ht="20.25" customHeight="1" thickBot="1" x14ac:dyDescent="0.55000000000000004">
      <c r="A51" s="72" t="s">
        <v>109</v>
      </c>
      <c r="B51" s="53">
        <f t="shared" si="12"/>
        <v>18.469263179999999</v>
      </c>
      <c r="C51" s="54">
        <f t="shared" si="12"/>
        <v>0.23821544</v>
      </c>
      <c r="D51" s="55">
        <f t="shared" si="12"/>
        <v>0.38136873999999998</v>
      </c>
      <c r="E51" s="73">
        <f t="shared" si="12"/>
        <v>0.57603700000000002</v>
      </c>
      <c r="F51" s="54">
        <f t="shared" si="12"/>
        <v>9.0600000000000001E-4</v>
      </c>
      <c r="G51" s="53">
        <f t="shared" si="12"/>
        <v>10.6191</v>
      </c>
      <c r="H51" s="57">
        <f t="shared" si="12"/>
        <v>0</v>
      </c>
      <c r="I51" s="53">
        <f t="shared" si="12"/>
        <v>6.7852439999999996</v>
      </c>
      <c r="J51" s="55">
        <f t="shared" si="12"/>
        <v>7.3692630000000001</v>
      </c>
      <c r="K51" s="58">
        <f t="shared" si="12"/>
        <v>2.9086338299999999</v>
      </c>
      <c r="L51" s="55">
        <f t="shared" si="12"/>
        <v>7.1645325</v>
      </c>
      <c r="M51" s="55">
        <f t="shared" si="12"/>
        <v>1.1904999999999999</v>
      </c>
      <c r="N51" s="57">
        <f t="shared" si="12"/>
        <v>0</v>
      </c>
      <c r="O51" s="74" t="s">
        <v>110</v>
      </c>
      <c r="Q51" s="75"/>
      <c r="R51" s="51"/>
      <c r="S51" s="47">
        <v>18469263.18</v>
      </c>
      <c r="T51" s="48">
        <v>238215.44</v>
      </c>
      <c r="U51" s="48">
        <v>381368.74</v>
      </c>
      <c r="V51" s="48">
        <v>576037</v>
      </c>
      <c r="W51" s="48">
        <v>906</v>
      </c>
      <c r="X51" s="48">
        <v>10619100</v>
      </c>
      <c r="Y51" s="48">
        <v>0</v>
      </c>
      <c r="Z51" s="47">
        <v>6785244</v>
      </c>
      <c r="AA51" s="48">
        <v>7369263</v>
      </c>
      <c r="AB51" s="48">
        <v>2908633.83</v>
      </c>
      <c r="AC51" s="48">
        <v>7164532.5</v>
      </c>
      <c r="AD51" s="48">
        <v>1190500</v>
      </c>
      <c r="AE51" s="48">
        <v>0</v>
      </c>
      <c r="AF51" s="48"/>
      <c r="AG51" s="48"/>
    </row>
    <row r="52" spans="1:33" s="7" customFormat="1" ht="22.5" customHeight="1" thickTop="1" x14ac:dyDescent="0.5">
      <c r="A52" s="76" t="s">
        <v>111</v>
      </c>
      <c r="B52" s="53">
        <f t="shared" si="12"/>
        <v>0.6040698000000001</v>
      </c>
      <c r="C52" s="54">
        <f t="shared" si="12"/>
        <v>0.39619878999999997</v>
      </c>
      <c r="D52" s="55">
        <f t="shared" si="12"/>
        <v>0.32819307000000003</v>
      </c>
      <c r="E52" s="56" t="s">
        <v>48</v>
      </c>
      <c r="F52" s="54">
        <f t="shared" si="12"/>
        <v>4.4900000000000002E-2</v>
      </c>
      <c r="G52" s="53">
        <f t="shared" si="12"/>
        <v>17.150019</v>
      </c>
      <c r="H52" s="57">
        <f t="shared" si="12"/>
        <v>29.17237841</v>
      </c>
      <c r="I52" s="53">
        <f t="shared" si="12"/>
        <v>7.049436</v>
      </c>
      <c r="J52" s="55">
        <f t="shared" si="12"/>
        <v>12.60407899</v>
      </c>
      <c r="K52" s="58">
        <f t="shared" si="12"/>
        <v>8.6572153900000011</v>
      </c>
      <c r="L52" s="55">
        <f t="shared" si="12"/>
        <v>6.9440355999999994</v>
      </c>
      <c r="M52" s="55">
        <f t="shared" si="12"/>
        <v>2.1431230000000001</v>
      </c>
      <c r="N52" s="57">
        <f t="shared" si="12"/>
        <v>0.03</v>
      </c>
      <c r="O52" s="77" t="s">
        <v>112</v>
      </c>
      <c r="Q52" s="78">
        <v>175</v>
      </c>
      <c r="R52" s="51"/>
      <c r="S52" s="47">
        <v>604069.80000000005</v>
      </c>
      <c r="T52" s="48">
        <v>396198.79</v>
      </c>
      <c r="U52" s="48">
        <v>328193.07</v>
      </c>
      <c r="V52" s="48">
        <v>0</v>
      </c>
      <c r="W52" s="48">
        <v>44900</v>
      </c>
      <c r="X52" s="48">
        <v>17150019</v>
      </c>
      <c r="Y52" s="48">
        <v>29172378.41</v>
      </c>
      <c r="Z52" s="47">
        <v>7049436</v>
      </c>
      <c r="AA52" s="48">
        <v>12604078.99</v>
      </c>
      <c r="AB52" s="48">
        <v>8657215.3900000006</v>
      </c>
      <c r="AC52" s="48">
        <v>6944035.5999999996</v>
      </c>
      <c r="AD52" s="48">
        <v>2143123</v>
      </c>
      <c r="AE52" s="48">
        <v>30000</v>
      </c>
      <c r="AF52" s="48" t="s">
        <v>113</v>
      </c>
      <c r="AG52" s="48"/>
    </row>
    <row r="53" spans="1:33" s="7" customFormat="1" ht="22.5" customHeight="1" thickBot="1" x14ac:dyDescent="0.55000000000000004">
      <c r="A53" s="1" t="s">
        <v>79</v>
      </c>
      <c r="B53" s="2"/>
      <c r="C53" s="2"/>
      <c r="D53" s="2"/>
      <c r="E53" s="3"/>
      <c r="F53" s="2"/>
      <c r="G53" s="2"/>
      <c r="H53" s="4"/>
      <c r="I53" s="2"/>
      <c r="J53" s="2"/>
      <c r="K53" s="2"/>
      <c r="L53" s="5"/>
      <c r="M53" s="5"/>
      <c r="N53" s="67"/>
      <c r="Q53" s="8">
        <v>176</v>
      </c>
      <c r="S53" s="47"/>
      <c r="T53" s="48"/>
      <c r="U53" s="48"/>
      <c r="V53" s="48"/>
      <c r="W53" s="48"/>
      <c r="X53" s="48"/>
      <c r="Y53" s="48"/>
      <c r="Z53" s="47"/>
      <c r="AA53" s="48"/>
      <c r="AB53" s="48"/>
      <c r="AC53" s="48"/>
      <c r="AD53" s="48"/>
      <c r="AE53" s="48"/>
      <c r="AF53" s="48"/>
      <c r="AG53" s="48"/>
    </row>
    <row r="54" spans="1:33" s="7" customFormat="1" ht="19.5" customHeight="1" thickTop="1" x14ac:dyDescent="0.5">
      <c r="A54" s="68" t="s">
        <v>1</v>
      </c>
      <c r="B54" s="2"/>
      <c r="C54" s="2"/>
      <c r="D54" s="2"/>
      <c r="E54" s="3"/>
      <c r="F54" s="2"/>
      <c r="G54" s="2"/>
      <c r="H54" s="4"/>
      <c r="I54" s="2"/>
      <c r="J54" s="2"/>
      <c r="K54" s="2"/>
      <c r="L54" s="5"/>
      <c r="M54" s="5"/>
      <c r="N54" s="67"/>
      <c r="Q54" s="11" t="s">
        <v>2</v>
      </c>
      <c r="S54" s="47"/>
      <c r="T54" s="48"/>
      <c r="U54" s="48"/>
      <c r="V54" s="48"/>
      <c r="W54" s="48"/>
      <c r="X54" s="48"/>
      <c r="Y54" s="48"/>
      <c r="Z54" s="47"/>
      <c r="AA54" s="48"/>
      <c r="AB54" s="48"/>
      <c r="AC54" s="48"/>
      <c r="AD54" s="48"/>
      <c r="AE54" s="48"/>
      <c r="AF54" s="48"/>
      <c r="AG54" s="48"/>
    </row>
    <row r="55" spans="1:33" s="7" customFormat="1" ht="19.5" customHeight="1" x14ac:dyDescent="0.35">
      <c r="A55" s="69" t="s">
        <v>80</v>
      </c>
      <c r="B55" s="2"/>
      <c r="C55" s="2"/>
      <c r="D55" s="2"/>
      <c r="E55" s="3"/>
      <c r="F55" s="2"/>
      <c r="G55" s="2"/>
      <c r="H55" s="4"/>
      <c r="I55" s="2"/>
      <c r="J55" s="2"/>
      <c r="K55" s="2"/>
      <c r="L55" s="5"/>
      <c r="M55" s="5"/>
      <c r="N55" s="67"/>
      <c r="O55" s="12" t="s">
        <v>4</v>
      </c>
      <c r="Q55" s="13"/>
      <c r="S55" s="47"/>
      <c r="T55" s="48"/>
      <c r="U55" s="48"/>
      <c r="V55" s="48"/>
      <c r="W55" s="48"/>
      <c r="X55" s="48"/>
      <c r="Y55" s="48"/>
      <c r="Z55" s="47"/>
      <c r="AA55" s="48"/>
      <c r="AB55" s="48"/>
      <c r="AC55" s="48"/>
      <c r="AD55" s="48"/>
      <c r="AE55" s="48"/>
      <c r="AF55" s="48"/>
      <c r="AG55" s="48"/>
    </row>
    <row r="56" spans="1:33" s="7" customFormat="1" ht="18.75" customHeight="1" x14ac:dyDescent="0.5">
      <c r="A56" s="14" t="s">
        <v>5</v>
      </c>
      <c r="B56" s="15" t="s">
        <v>6</v>
      </c>
      <c r="C56" s="16"/>
      <c r="D56" s="16"/>
      <c r="E56" s="16"/>
      <c r="F56" s="16"/>
      <c r="G56" s="16"/>
      <c r="H56" s="17"/>
      <c r="I56" s="18" t="s">
        <v>7</v>
      </c>
      <c r="J56" s="19"/>
      <c r="K56" s="19"/>
      <c r="L56" s="19"/>
      <c r="M56" s="19"/>
      <c r="N56" s="14"/>
      <c r="O56" s="20"/>
      <c r="Q56" s="13"/>
      <c r="S56" s="47"/>
      <c r="T56" s="48"/>
      <c r="U56" s="48"/>
      <c r="V56" s="48"/>
      <c r="W56" s="48"/>
      <c r="X56" s="48"/>
      <c r="Y56" s="48"/>
      <c r="Z56" s="47"/>
      <c r="AA56" s="48"/>
      <c r="AB56" s="48"/>
      <c r="AC56" s="48"/>
      <c r="AD56" s="48"/>
      <c r="AE56" s="48"/>
      <c r="AF56" s="48"/>
      <c r="AG56" s="48"/>
    </row>
    <row r="57" spans="1:33" s="7" customFormat="1" ht="18" customHeight="1" x14ac:dyDescent="0.5">
      <c r="A57" s="21"/>
      <c r="B57" s="22" t="s">
        <v>8</v>
      </c>
      <c r="C57" s="23"/>
      <c r="D57" s="23"/>
      <c r="E57" s="23"/>
      <c r="F57" s="23"/>
      <c r="G57" s="23"/>
      <c r="H57" s="24"/>
      <c r="I57" s="25" t="s">
        <v>9</v>
      </c>
      <c r="J57" s="26"/>
      <c r="K57" s="26"/>
      <c r="L57" s="26"/>
      <c r="M57" s="26"/>
      <c r="N57" s="27"/>
      <c r="O57" s="28" t="s">
        <v>10</v>
      </c>
      <c r="Q57" s="13"/>
      <c r="S57" s="47"/>
      <c r="T57" s="48"/>
      <c r="U57" s="48"/>
      <c r="V57" s="48"/>
      <c r="W57" s="48"/>
      <c r="X57" s="48"/>
      <c r="Y57" s="48"/>
      <c r="Z57" s="47"/>
      <c r="AA57" s="48"/>
      <c r="AB57" s="48"/>
      <c r="AC57" s="48"/>
      <c r="AD57" s="48"/>
      <c r="AE57" s="48"/>
      <c r="AF57" s="48"/>
      <c r="AG57" s="48"/>
    </row>
    <row r="58" spans="1:33" s="7" customFormat="1" ht="18" customHeight="1" x14ac:dyDescent="0.5">
      <c r="A58" s="21"/>
      <c r="B58" s="29"/>
      <c r="C58" s="29" t="s">
        <v>11</v>
      </c>
      <c r="D58" s="29"/>
      <c r="E58" s="29" t="s">
        <v>12</v>
      </c>
      <c r="F58" s="30"/>
      <c r="G58" s="31"/>
      <c r="H58" s="32"/>
      <c r="I58" s="33"/>
      <c r="J58" s="33"/>
      <c r="K58" s="33"/>
      <c r="L58" s="33"/>
      <c r="M58" s="33"/>
      <c r="N58" s="33"/>
      <c r="O58" s="28" t="s">
        <v>13</v>
      </c>
      <c r="Q58" s="13"/>
      <c r="S58" s="47"/>
      <c r="T58" s="48"/>
      <c r="U58" s="48"/>
      <c r="V58" s="48"/>
      <c r="W58" s="48"/>
      <c r="X58" s="48"/>
      <c r="Y58" s="48"/>
      <c r="Z58" s="47"/>
      <c r="AA58" s="48"/>
      <c r="AB58" s="48"/>
      <c r="AC58" s="48"/>
      <c r="AD58" s="48"/>
      <c r="AE58" s="48"/>
      <c r="AF58" s="48"/>
      <c r="AG58" s="48"/>
    </row>
    <row r="59" spans="1:33" s="7" customFormat="1" ht="18.75" customHeight="1" x14ac:dyDescent="0.5">
      <c r="A59" s="21"/>
      <c r="B59" s="29" t="s">
        <v>14</v>
      </c>
      <c r="C59" s="29" t="s">
        <v>15</v>
      </c>
      <c r="D59" s="29" t="s">
        <v>16</v>
      </c>
      <c r="E59" s="34" t="s">
        <v>17</v>
      </c>
      <c r="F59" s="30" t="s">
        <v>18</v>
      </c>
      <c r="G59" s="30" t="s">
        <v>19</v>
      </c>
      <c r="H59" s="30" t="s">
        <v>20</v>
      </c>
      <c r="I59" s="29" t="s">
        <v>21</v>
      </c>
      <c r="J59" s="35" t="s">
        <v>22</v>
      </c>
      <c r="K59" s="35" t="s">
        <v>23</v>
      </c>
      <c r="L59" s="35" t="s">
        <v>24</v>
      </c>
      <c r="M59" s="29" t="s">
        <v>25</v>
      </c>
      <c r="N59" s="29" t="s">
        <v>7</v>
      </c>
      <c r="O59" s="28" t="s">
        <v>26</v>
      </c>
      <c r="Q59" s="13"/>
      <c r="S59" s="47"/>
      <c r="T59" s="48"/>
      <c r="U59" s="48"/>
      <c r="V59" s="48"/>
      <c r="W59" s="48"/>
      <c r="X59" s="48"/>
      <c r="Y59" s="48"/>
      <c r="Z59" s="47"/>
      <c r="AA59" s="48"/>
      <c r="AB59" s="48"/>
      <c r="AC59" s="48"/>
      <c r="AD59" s="48"/>
      <c r="AE59" s="48"/>
      <c r="AF59" s="48"/>
      <c r="AG59" s="48"/>
    </row>
    <row r="60" spans="1:33" s="7" customFormat="1" ht="18" customHeight="1" x14ac:dyDescent="0.5">
      <c r="A60" s="21"/>
      <c r="B60" s="29" t="s">
        <v>27</v>
      </c>
      <c r="C60" s="29" t="s">
        <v>28</v>
      </c>
      <c r="D60" s="29" t="s">
        <v>29</v>
      </c>
      <c r="E60" s="34" t="s">
        <v>30</v>
      </c>
      <c r="F60" s="30" t="s">
        <v>31</v>
      </c>
      <c r="G60" s="30" t="s">
        <v>32</v>
      </c>
      <c r="H60" s="30" t="s">
        <v>33</v>
      </c>
      <c r="I60" s="29" t="s">
        <v>34</v>
      </c>
      <c r="J60" s="35" t="s">
        <v>35</v>
      </c>
      <c r="K60" s="35" t="s">
        <v>36</v>
      </c>
      <c r="L60" s="35" t="s">
        <v>37</v>
      </c>
      <c r="M60" s="30" t="s">
        <v>32</v>
      </c>
      <c r="N60" s="29" t="s">
        <v>20</v>
      </c>
      <c r="O60" s="28" t="s">
        <v>38</v>
      </c>
      <c r="Q60" s="13"/>
      <c r="S60" s="47"/>
      <c r="T60" s="48"/>
      <c r="U60" s="48"/>
      <c r="V60" s="48"/>
      <c r="W60" s="48"/>
      <c r="X60" s="48"/>
      <c r="Y60" s="48"/>
      <c r="Z60" s="47"/>
      <c r="AA60" s="48"/>
      <c r="AB60" s="48"/>
      <c r="AC60" s="48"/>
      <c r="AD60" s="48"/>
      <c r="AE60" s="48"/>
      <c r="AF60" s="48"/>
      <c r="AG60" s="48"/>
    </row>
    <row r="61" spans="1:33" s="7" customFormat="1" ht="18" customHeight="1" x14ac:dyDescent="0.5">
      <c r="A61" s="21"/>
      <c r="B61" s="29" t="s">
        <v>39</v>
      </c>
      <c r="C61" s="34" t="s">
        <v>40</v>
      </c>
      <c r="D61" s="29"/>
      <c r="E61" s="29" t="s">
        <v>41</v>
      </c>
      <c r="F61" s="30"/>
      <c r="G61" s="30"/>
      <c r="H61" s="30"/>
      <c r="I61" s="35" t="s">
        <v>42</v>
      </c>
      <c r="J61" s="35"/>
      <c r="K61" s="35"/>
      <c r="L61" s="35"/>
      <c r="M61" s="29"/>
      <c r="N61" s="29" t="s">
        <v>33</v>
      </c>
      <c r="O61" s="36"/>
      <c r="Q61" s="13"/>
      <c r="S61" s="47"/>
      <c r="T61" s="48"/>
      <c r="U61" s="48"/>
      <c r="V61" s="48"/>
      <c r="W61" s="48"/>
      <c r="X61" s="48"/>
      <c r="Y61" s="48"/>
      <c r="Z61" s="47"/>
      <c r="AA61" s="48"/>
      <c r="AB61" s="48"/>
      <c r="AC61" s="48"/>
      <c r="AD61" s="48"/>
      <c r="AE61" s="48"/>
      <c r="AF61" s="48"/>
      <c r="AG61" s="48"/>
    </row>
    <row r="62" spans="1:33" s="7" customFormat="1" ht="18" customHeight="1" x14ac:dyDescent="0.5">
      <c r="A62" s="27"/>
      <c r="B62" s="37"/>
      <c r="C62" s="37" t="s">
        <v>43</v>
      </c>
      <c r="D62" s="37"/>
      <c r="E62" s="37" t="s">
        <v>44</v>
      </c>
      <c r="F62" s="38"/>
      <c r="G62" s="38"/>
      <c r="H62" s="38"/>
      <c r="I62" s="37"/>
      <c r="J62" s="37"/>
      <c r="K62" s="37"/>
      <c r="L62" s="37"/>
      <c r="M62" s="37"/>
      <c r="N62" s="37"/>
      <c r="O62" s="39"/>
      <c r="Q62" s="13"/>
      <c r="S62" s="47"/>
      <c r="T62" s="48"/>
      <c r="U62" s="48"/>
      <c r="V62" s="48"/>
      <c r="W62" s="48"/>
      <c r="X62" s="48"/>
      <c r="Y62" s="48"/>
      <c r="Z62" s="47"/>
      <c r="AA62" s="48"/>
      <c r="AB62" s="48"/>
      <c r="AC62" s="48"/>
      <c r="AD62" s="48"/>
      <c r="AE62" s="48"/>
      <c r="AF62" s="48"/>
      <c r="AG62" s="48"/>
    </row>
    <row r="63" spans="1:33" s="7" customFormat="1" ht="20.25" customHeight="1" x14ac:dyDescent="0.5">
      <c r="A63" s="72" t="s">
        <v>114</v>
      </c>
      <c r="B63" s="53">
        <f t="shared" ref="B63:N75" si="13">S63/1000000</f>
        <v>0.85029293000000006</v>
      </c>
      <c r="C63" s="54">
        <f t="shared" si="13"/>
        <v>0.46122200000000002</v>
      </c>
      <c r="D63" s="55">
        <f t="shared" si="13"/>
        <v>0.58417968999999992</v>
      </c>
      <c r="E63" s="56" t="s">
        <v>48</v>
      </c>
      <c r="F63" s="54">
        <f t="shared" si="13"/>
        <v>2.4414999999999999E-2</v>
      </c>
      <c r="G63" s="53">
        <f t="shared" si="13"/>
        <v>25.472023</v>
      </c>
      <c r="H63" s="57">
        <f t="shared" si="13"/>
        <v>40.354875079999999</v>
      </c>
      <c r="I63" s="53">
        <f t="shared" si="13"/>
        <v>18.118359999999999</v>
      </c>
      <c r="J63" s="55">
        <f t="shared" si="13"/>
        <v>12.58465174</v>
      </c>
      <c r="K63" s="58">
        <f t="shared" si="13"/>
        <v>10.33653161</v>
      </c>
      <c r="L63" s="55">
        <f t="shared" si="13"/>
        <v>7.9238840000000001</v>
      </c>
      <c r="M63" s="55">
        <f t="shared" si="13"/>
        <v>4.0450224300000004</v>
      </c>
      <c r="N63" s="57">
        <f t="shared" si="13"/>
        <v>1.847E-2</v>
      </c>
      <c r="O63" s="52" t="s">
        <v>115</v>
      </c>
      <c r="Q63" s="13"/>
      <c r="R63" s="51"/>
      <c r="S63" s="47">
        <v>850292.93</v>
      </c>
      <c r="T63" s="48">
        <v>461222</v>
      </c>
      <c r="U63" s="48">
        <v>584179.68999999994</v>
      </c>
      <c r="V63" s="48">
        <v>0</v>
      </c>
      <c r="W63" s="48">
        <v>24415</v>
      </c>
      <c r="X63" s="48">
        <v>25472023</v>
      </c>
      <c r="Y63" s="48">
        <v>40354875.079999998</v>
      </c>
      <c r="Z63" s="47">
        <v>18118360</v>
      </c>
      <c r="AA63" s="48">
        <v>12584651.74</v>
      </c>
      <c r="AB63" s="48">
        <v>10336531.609999999</v>
      </c>
      <c r="AC63" s="48">
        <v>7923884</v>
      </c>
      <c r="AD63" s="48">
        <v>4045022.43</v>
      </c>
      <c r="AE63" s="48">
        <v>18470</v>
      </c>
      <c r="AF63" s="48"/>
      <c r="AG63" s="48"/>
    </row>
    <row r="64" spans="1:33" s="7" customFormat="1" ht="20.25" customHeight="1" x14ac:dyDescent="0.5">
      <c r="A64" s="72" t="s">
        <v>116</v>
      </c>
      <c r="B64" s="53">
        <f t="shared" si="13"/>
        <v>1.2400615100000001</v>
      </c>
      <c r="C64" s="54">
        <f t="shared" si="13"/>
        <v>5.526176E-2</v>
      </c>
      <c r="D64" s="55">
        <f t="shared" si="13"/>
        <v>0.52238765999999992</v>
      </c>
      <c r="E64" s="56" t="s">
        <v>48</v>
      </c>
      <c r="F64" s="54">
        <f t="shared" si="13"/>
        <v>1.6160399999999998E-2</v>
      </c>
      <c r="G64" s="53">
        <f t="shared" si="13"/>
        <v>21.060849000000001</v>
      </c>
      <c r="H64" s="57">
        <f t="shared" si="13"/>
        <v>32.216873630000002</v>
      </c>
      <c r="I64" s="53">
        <f t="shared" si="13"/>
        <v>10.83489825</v>
      </c>
      <c r="J64" s="55">
        <f t="shared" si="13"/>
        <v>8.1276879999999991</v>
      </c>
      <c r="K64" s="58">
        <f t="shared" si="13"/>
        <v>10.13161315</v>
      </c>
      <c r="L64" s="55">
        <f t="shared" si="13"/>
        <v>7.172695</v>
      </c>
      <c r="M64" s="55">
        <f t="shared" si="13"/>
        <v>4.79938368</v>
      </c>
      <c r="N64" s="57">
        <f t="shared" si="13"/>
        <v>0</v>
      </c>
      <c r="O64" s="52" t="s">
        <v>117</v>
      </c>
      <c r="Q64" s="61"/>
      <c r="R64" s="79"/>
      <c r="S64" s="47">
        <v>1240061.51</v>
      </c>
      <c r="T64" s="48">
        <v>55261.760000000002</v>
      </c>
      <c r="U64" s="48">
        <v>522387.66</v>
      </c>
      <c r="V64" s="48">
        <v>0</v>
      </c>
      <c r="W64" s="48">
        <v>16160.4</v>
      </c>
      <c r="X64" s="48">
        <v>21060849</v>
      </c>
      <c r="Y64" s="48">
        <v>32216873.629999999</v>
      </c>
      <c r="Z64" s="47">
        <v>10834898.25</v>
      </c>
      <c r="AA64" s="48">
        <v>8127688</v>
      </c>
      <c r="AB64" s="48">
        <v>10131613.15</v>
      </c>
      <c r="AC64" s="48">
        <v>7172695</v>
      </c>
      <c r="AD64" s="48">
        <v>4799383.68</v>
      </c>
      <c r="AE64" s="48">
        <v>0</v>
      </c>
      <c r="AF64" s="48"/>
      <c r="AG64" s="48"/>
    </row>
    <row r="65" spans="1:33" s="7" customFormat="1" ht="20.25" customHeight="1" x14ac:dyDescent="0.5">
      <c r="A65" s="72" t="s">
        <v>118</v>
      </c>
      <c r="B65" s="53">
        <f t="shared" si="13"/>
        <v>19.068984480000001</v>
      </c>
      <c r="C65" s="54">
        <f t="shared" si="13"/>
        <v>7.5763499999999998E-2</v>
      </c>
      <c r="D65" s="55">
        <f t="shared" si="13"/>
        <v>0.32480724</v>
      </c>
      <c r="E65" s="56" t="s">
        <v>48</v>
      </c>
      <c r="F65" s="54">
        <f t="shared" si="13"/>
        <v>5.1E-5</v>
      </c>
      <c r="G65" s="53">
        <f t="shared" si="13"/>
        <v>11.447537000000001</v>
      </c>
      <c r="H65" s="57">
        <f t="shared" si="13"/>
        <v>0</v>
      </c>
      <c r="I65" s="53">
        <f t="shared" si="13"/>
        <v>7.2974639999999997</v>
      </c>
      <c r="J65" s="55">
        <f t="shared" si="13"/>
        <v>7.3728389999999999</v>
      </c>
      <c r="K65" s="58">
        <f t="shared" si="13"/>
        <v>4.5125305199999994</v>
      </c>
      <c r="L65" s="55">
        <f t="shared" si="13"/>
        <v>5.2887884999999999</v>
      </c>
      <c r="M65" s="55">
        <f t="shared" si="13"/>
        <v>1.0880000000000001</v>
      </c>
      <c r="N65" s="57">
        <f t="shared" si="13"/>
        <v>0</v>
      </c>
      <c r="O65" s="52" t="s">
        <v>119</v>
      </c>
      <c r="Q65" s="62"/>
      <c r="R65" s="51"/>
      <c r="S65" s="47">
        <v>19068984.48</v>
      </c>
      <c r="T65" s="48">
        <v>75763.5</v>
      </c>
      <c r="U65" s="48">
        <v>324807.24</v>
      </c>
      <c r="V65" s="48">
        <v>0</v>
      </c>
      <c r="W65" s="48">
        <v>51</v>
      </c>
      <c r="X65" s="48">
        <v>11447537</v>
      </c>
      <c r="Y65" s="48">
        <v>0</v>
      </c>
      <c r="Z65" s="47">
        <v>7297464</v>
      </c>
      <c r="AA65" s="48">
        <v>7372839</v>
      </c>
      <c r="AB65" s="48">
        <v>4512530.5199999996</v>
      </c>
      <c r="AC65" s="48">
        <v>5288788.5</v>
      </c>
      <c r="AD65" s="48">
        <v>1088000</v>
      </c>
      <c r="AE65" s="48">
        <v>0</v>
      </c>
      <c r="AF65" s="48"/>
      <c r="AG65" s="48"/>
    </row>
    <row r="66" spans="1:33" s="7" customFormat="1" ht="20.25" customHeight="1" x14ac:dyDescent="0.5">
      <c r="A66" s="72" t="s">
        <v>120</v>
      </c>
      <c r="B66" s="53">
        <f t="shared" si="13"/>
        <v>18.14131643</v>
      </c>
      <c r="C66" s="54">
        <f t="shared" si="13"/>
        <v>3.4392720000000002E-2</v>
      </c>
      <c r="D66" s="55">
        <f t="shared" si="13"/>
        <v>0.15802851999999998</v>
      </c>
      <c r="E66" s="56" t="s">
        <v>48</v>
      </c>
      <c r="F66" s="54">
        <f t="shared" si="13"/>
        <v>4.7119000000000001E-2</v>
      </c>
      <c r="G66" s="53">
        <f t="shared" si="13"/>
        <v>12.06300856</v>
      </c>
      <c r="H66" s="57">
        <f t="shared" si="13"/>
        <v>4.7999999999999996E-3</v>
      </c>
      <c r="I66" s="53">
        <f t="shared" si="13"/>
        <v>5.6501910000000004</v>
      </c>
      <c r="J66" s="55">
        <f t="shared" si="13"/>
        <v>7.7843450000000001</v>
      </c>
      <c r="K66" s="58">
        <f t="shared" si="13"/>
        <v>7.9397189900000003</v>
      </c>
      <c r="L66" s="55">
        <f t="shared" si="13"/>
        <v>5.6932919200000001</v>
      </c>
      <c r="M66" s="55">
        <f t="shared" si="13"/>
        <v>0.108</v>
      </c>
      <c r="N66" s="57">
        <f t="shared" si="13"/>
        <v>0.03</v>
      </c>
      <c r="O66" s="74" t="s">
        <v>121</v>
      </c>
      <c r="Q66" s="62"/>
      <c r="R66" s="51"/>
      <c r="S66" s="47">
        <v>18141316.43</v>
      </c>
      <c r="T66" s="48">
        <v>34392.720000000001</v>
      </c>
      <c r="U66" s="48">
        <v>158028.51999999999</v>
      </c>
      <c r="V66" s="48">
        <v>0</v>
      </c>
      <c r="W66" s="48">
        <v>47119</v>
      </c>
      <c r="X66" s="48">
        <v>12063008.560000001</v>
      </c>
      <c r="Y66" s="48">
        <v>4800</v>
      </c>
      <c r="Z66" s="47">
        <v>5650191</v>
      </c>
      <c r="AA66" s="48">
        <v>7784345</v>
      </c>
      <c r="AB66" s="48">
        <v>7939718.9900000002</v>
      </c>
      <c r="AC66" s="48">
        <v>5693291.9199999999</v>
      </c>
      <c r="AD66" s="48">
        <v>108000</v>
      </c>
      <c r="AE66" s="48">
        <v>30000</v>
      </c>
      <c r="AF66" s="48"/>
      <c r="AG66" s="48"/>
    </row>
    <row r="67" spans="1:33" s="7" customFormat="1" ht="20.25" customHeight="1" x14ac:dyDescent="0.5">
      <c r="A67" s="52" t="s">
        <v>122</v>
      </c>
      <c r="B67" s="53">
        <f t="shared" si="13"/>
        <v>0.61778716</v>
      </c>
      <c r="C67" s="54">
        <f t="shared" si="13"/>
        <v>0.34476186999999997</v>
      </c>
      <c r="D67" s="55">
        <f t="shared" si="13"/>
        <v>0.45319443999999998</v>
      </c>
      <c r="E67" s="56" t="s">
        <v>48</v>
      </c>
      <c r="F67" s="54">
        <f t="shared" si="13"/>
        <v>5.8464300000000004E-2</v>
      </c>
      <c r="G67" s="53">
        <f t="shared" si="13"/>
        <v>21.579281000000002</v>
      </c>
      <c r="H67" s="57">
        <f t="shared" si="13"/>
        <v>35.351191530000001</v>
      </c>
      <c r="I67" s="53">
        <f t="shared" si="13"/>
        <v>9.6805420000000009</v>
      </c>
      <c r="J67" s="55">
        <f t="shared" si="13"/>
        <v>11.79926</v>
      </c>
      <c r="K67" s="58">
        <f t="shared" si="13"/>
        <v>7.8993860599999994</v>
      </c>
      <c r="L67" s="55">
        <f t="shared" si="13"/>
        <v>14.13315626</v>
      </c>
      <c r="M67" s="55">
        <f t="shared" si="13"/>
        <v>3.81483456</v>
      </c>
      <c r="N67" s="57">
        <f t="shared" si="13"/>
        <v>0.03</v>
      </c>
      <c r="O67" s="74" t="s">
        <v>123</v>
      </c>
      <c r="Q67" s="62"/>
      <c r="R67" s="51"/>
      <c r="S67" s="47">
        <v>617787.16</v>
      </c>
      <c r="T67" s="48">
        <v>344761.87</v>
      </c>
      <c r="U67" s="48">
        <v>453194.44</v>
      </c>
      <c r="V67" s="48">
        <v>0</v>
      </c>
      <c r="W67" s="48">
        <v>58464.3</v>
      </c>
      <c r="X67" s="48">
        <v>21579281</v>
      </c>
      <c r="Y67" s="48">
        <v>35351191.530000001</v>
      </c>
      <c r="Z67" s="47">
        <v>9680542</v>
      </c>
      <c r="AA67" s="48">
        <v>11799260</v>
      </c>
      <c r="AB67" s="48">
        <v>7899386.0599999996</v>
      </c>
      <c r="AC67" s="48">
        <v>14133156.26</v>
      </c>
      <c r="AD67" s="48">
        <v>3814834.56</v>
      </c>
      <c r="AE67" s="48">
        <v>30000</v>
      </c>
      <c r="AF67" s="48"/>
      <c r="AG67" s="48"/>
    </row>
    <row r="68" spans="1:33" s="7" customFormat="1" ht="20.25" customHeight="1" x14ac:dyDescent="0.5">
      <c r="A68" s="72" t="s">
        <v>124</v>
      </c>
      <c r="B68" s="53">
        <f t="shared" si="13"/>
        <v>2.0331173799999998</v>
      </c>
      <c r="C68" s="54">
        <f t="shared" si="13"/>
        <v>0.92955632999999993</v>
      </c>
      <c r="D68" s="55">
        <f t="shared" si="13"/>
        <v>0.33473453999999997</v>
      </c>
      <c r="E68" s="56" t="s">
        <v>48</v>
      </c>
      <c r="F68" s="54">
        <f t="shared" si="13"/>
        <v>9.8849999999999993E-2</v>
      </c>
      <c r="G68" s="53">
        <f t="shared" si="13"/>
        <v>12.290521999999999</v>
      </c>
      <c r="H68" s="57">
        <f t="shared" si="13"/>
        <v>23.441415289999998</v>
      </c>
      <c r="I68" s="53">
        <f t="shared" si="13"/>
        <v>7.289968</v>
      </c>
      <c r="J68" s="55">
        <f t="shared" si="13"/>
        <v>8.6629288199999994</v>
      </c>
      <c r="K68" s="58">
        <f t="shared" si="13"/>
        <v>6.3115470399999998</v>
      </c>
      <c r="L68" s="55">
        <f t="shared" si="13"/>
        <v>6.42504835</v>
      </c>
      <c r="M68" s="55">
        <f t="shared" si="13"/>
        <v>2.1605904200000001</v>
      </c>
      <c r="N68" s="57">
        <f t="shared" si="13"/>
        <v>0.03</v>
      </c>
      <c r="O68" s="52" t="s">
        <v>125</v>
      </c>
      <c r="Q68" s="62"/>
      <c r="R68" s="51"/>
      <c r="S68" s="47">
        <v>2033117.38</v>
      </c>
      <c r="T68" s="48">
        <v>929556.33</v>
      </c>
      <c r="U68" s="48">
        <v>334734.53999999998</v>
      </c>
      <c r="V68" s="48">
        <v>0</v>
      </c>
      <c r="W68" s="48">
        <v>98850</v>
      </c>
      <c r="X68" s="48">
        <v>12290522</v>
      </c>
      <c r="Y68" s="48">
        <v>23441415.289999999</v>
      </c>
      <c r="Z68" s="47">
        <v>7289968</v>
      </c>
      <c r="AA68" s="48">
        <v>8662928.8200000003</v>
      </c>
      <c r="AB68" s="48">
        <v>6311547.04</v>
      </c>
      <c r="AC68" s="48">
        <v>6425048.3499999996</v>
      </c>
      <c r="AD68" s="48">
        <v>2160590.42</v>
      </c>
      <c r="AE68" s="48">
        <v>30000</v>
      </c>
      <c r="AF68" s="48"/>
      <c r="AG68" s="48"/>
    </row>
    <row r="69" spans="1:33" s="7" customFormat="1" ht="20.25" customHeight="1" x14ac:dyDescent="0.5">
      <c r="A69" s="72" t="s">
        <v>126</v>
      </c>
      <c r="B69" s="53">
        <f t="shared" si="13"/>
        <v>0.43649073999999999</v>
      </c>
      <c r="C69" s="54">
        <f t="shared" si="13"/>
        <v>8.2555000000000003E-2</v>
      </c>
      <c r="D69" s="55">
        <f t="shared" si="13"/>
        <v>0.29106225000000002</v>
      </c>
      <c r="E69" s="56" t="s">
        <v>48</v>
      </c>
      <c r="F69" s="54">
        <f t="shared" si="13"/>
        <v>1.9789000000000001E-2</v>
      </c>
      <c r="G69" s="53">
        <f t="shared" si="13"/>
        <v>24.69718714</v>
      </c>
      <c r="H69" s="57">
        <f t="shared" si="13"/>
        <v>13.726787</v>
      </c>
      <c r="I69" s="53">
        <f t="shared" si="13"/>
        <v>8.1190270000000009</v>
      </c>
      <c r="J69" s="55">
        <f t="shared" si="13"/>
        <v>9.6596329999999995</v>
      </c>
      <c r="K69" s="58">
        <f t="shared" si="13"/>
        <v>4.7046663899999999</v>
      </c>
      <c r="L69" s="55">
        <f t="shared" si="13"/>
        <v>4.4012630799999997</v>
      </c>
      <c r="M69" s="55">
        <f t="shared" si="13"/>
        <v>1.7096</v>
      </c>
      <c r="N69" s="57">
        <f t="shared" si="13"/>
        <v>0.03</v>
      </c>
      <c r="O69" s="52" t="s">
        <v>127</v>
      </c>
      <c r="Q69" s="62"/>
      <c r="R69" s="51"/>
      <c r="S69" s="47">
        <v>436490.74</v>
      </c>
      <c r="T69" s="48">
        <v>82555</v>
      </c>
      <c r="U69" s="48">
        <v>291062.25</v>
      </c>
      <c r="V69" s="48">
        <v>0</v>
      </c>
      <c r="W69" s="48">
        <v>19789</v>
      </c>
      <c r="X69" s="48">
        <v>24697187.140000001</v>
      </c>
      <c r="Y69" s="48">
        <v>13726787</v>
      </c>
      <c r="Z69" s="47">
        <v>8119027</v>
      </c>
      <c r="AA69" s="48">
        <v>9659633</v>
      </c>
      <c r="AB69" s="48">
        <v>4704666.3899999997</v>
      </c>
      <c r="AC69" s="48">
        <v>4401263.08</v>
      </c>
      <c r="AD69" s="48">
        <v>1709600</v>
      </c>
      <c r="AE69" s="48">
        <v>30000</v>
      </c>
      <c r="AF69" s="48"/>
      <c r="AG69" s="48"/>
    </row>
    <row r="70" spans="1:33" s="7" customFormat="1" ht="20.25" customHeight="1" x14ac:dyDescent="0.5">
      <c r="A70" s="52" t="s">
        <v>128</v>
      </c>
      <c r="B70" s="53">
        <f t="shared" si="13"/>
        <v>3.2423360899999998</v>
      </c>
      <c r="C70" s="54">
        <f t="shared" si="13"/>
        <v>1.2133691100000001</v>
      </c>
      <c r="D70" s="55">
        <f t="shared" si="13"/>
        <v>0.70292567000000006</v>
      </c>
      <c r="E70" s="56" t="s">
        <v>48</v>
      </c>
      <c r="F70" s="54">
        <f t="shared" si="13"/>
        <v>0.14474500000000001</v>
      </c>
      <c r="G70" s="53">
        <f t="shared" si="13"/>
        <v>32.944398</v>
      </c>
      <c r="H70" s="57">
        <f t="shared" si="13"/>
        <v>0</v>
      </c>
      <c r="I70" s="53">
        <f t="shared" si="13"/>
        <v>21.561763500000001</v>
      </c>
      <c r="J70" s="55">
        <f t="shared" si="13"/>
        <v>16.715858999999998</v>
      </c>
      <c r="K70" s="58">
        <f t="shared" si="13"/>
        <v>19.608461329999997</v>
      </c>
      <c r="L70" s="55">
        <f t="shared" si="13"/>
        <v>15.82067033</v>
      </c>
      <c r="M70" s="55">
        <f t="shared" si="13"/>
        <v>5.2666899000000003</v>
      </c>
      <c r="N70" s="57">
        <f t="shared" si="13"/>
        <v>0.03</v>
      </c>
      <c r="O70" s="52" t="s">
        <v>129</v>
      </c>
      <c r="Q70" s="62"/>
      <c r="R70" s="51"/>
      <c r="S70" s="47">
        <v>3242336.09</v>
      </c>
      <c r="T70" s="48">
        <v>1213369.1100000001</v>
      </c>
      <c r="U70" s="48">
        <v>702925.67</v>
      </c>
      <c r="V70" s="48">
        <v>0</v>
      </c>
      <c r="W70" s="48">
        <v>144745</v>
      </c>
      <c r="X70" s="48">
        <v>32944398</v>
      </c>
      <c r="Y70" s="48">
        <v>0</v>
      </c>
      <c r="Z70" s="47">
        <v>21561763.5</v>
      </c>
      <c r="AA70" s="48">
        <v>16715859</v>
      </c>
      <c r="AB70" s="48">
        <v>19608461.329999998</v>
      </c>
      <c r="AC70" s="48">
        <v>15820670.33</v>
      </c>
      <c r="AD70" s="48">
        <v>5266689.9000000004</v>
      </c>
      <c r="AE70" s="48">
        <v>30000</v>
      </c>
      <c r="AF70" s="48" t="s">
        <v>108</v>
      </c>
      <c r="AG70" s="48"/>
    </row>
    <row r="71" spans="1:33" s="7" customFormat="1" ht="20.25" customHeight="1" x14ac:dyDescent="0.5">
      <c r="A71" s="72" t="s">
        <v>130</v>
      </c>
      <c r="B71" s="53">
        <f t="shared" si="13"/>
        <v>41.303984970000002</v>
      </c>
      <c r="C71" s="54">
        <f t="shared" si="13"/>
        <v>0.50079943000000005</v>
      </c>
      <c r="D71" s="55">
        <f t="shared" si="13"/>
        <v>0.26573193000000001</v>
      </c>
      <c r="E71" s="56" t="s">
        <v>48</v>
      </c>
      <c r="F71" s="54">
        <f t="shared" si="13"/>
        <v>2.3650999999999998E-3</v>
      </c>
      <c r="G71" s="53">
        <f t="shared" si="13"/>
        <v>22.893920999999999</v>
      </c>
      <c r="H71" s="57">
        <f t="shared" si="13"/>
        <v>0</v>
      </c>
      <c r="I71" s="53">
        <f t="shared" si="13"/>
        <v>13.361966000000001</v>
      </c>
      <c r="J71" s="55">
        <f t="shared" si="13"/>
        <v>10.318178</v>
      </c>
      <c r="K71" s="58">
        <f t="shared" si="13"/>
        <v>9.8404619800000006</v>
      </c>
      <c r="L71" s="55">
        <f t="shared" si="13"/>
        <v>8.6954811999999997</v>
      </c>
      <c r="M71" s="55">
        <f t="shared" si="13"/>
        <v>3.4613760400000002</v>
      </c>
      <c r="N71" s="57">
        <f t="shared" si="13"/>
        <v>2.4792000000000001</v>
      </c>
      <c r="O71" s="52" t="s">
        <v>131</v>
      </c>
      <c r="Q71" s="62"/>
      <c r="R71" s="79"/>
      <c r="S71" s="47">
        <v>41303984.969999999</v>
      </c>
      <c r="T71" s="48">
        <v>500799.43</v>
      </c>
      <c r="U71" s="48">
        <v>265731.93</v>
      </c>
      <c r="V71" s="48">
        <v>0</v>
      </c>
      <c r="W71" s="48">
        <v>2365.1</v>
      </c>
      <c r="X71" s="48">
        <v>22893921</v>
      </c>
      <c r="Y71" s="48">
        <v>0</v>
      </c>
      <c r="Z71" s="47">
        <v>13361966</v>
      </c>
      <c r="AA71" s="48">
        <v>10318178</v>
      </c>
      <c r="AB71" s="48">
        <v>9840461.9800000004</v>
      </c>
      <c r="AC71" s="48">
        <v>8695481.1999999993</v>
      </c>
      <c r="AD71" s="48">
        <v>3461376.04</v>
      </c>
      <c r="AE71" s="48">
        <v>2479200</v>
      </c>
      <c r="AF71" s="48"/>
      <c r="AG71" s="48"/>
    </row>
    <row r="72" spans="1:33" s="7" customFormat="1" ht="20.25" customHeight="1" x14ac:dyDescent="0.5">
      <c r="A72" s="52" t="s">
        <v>132</v>
      </c>
      <c r="B72" s="53">
        <f t="shared" si="13"/>
        <v>0.71477880000000005</v>
      </c>
      <c r="C72" s="54">
        <f t="shared" si="13"/>
        <v>0.22850529</v>
      </c>
      <c r="D72" s="55">
        <f t="shared" si="13"/>
        <v>0.38702205000000001</v>
      </c>
      <c r="E72" s="56" t="s">
        <v>48</v>
      </c>
      <c r="F72" s="54">
        <f>W72/1000000</f>
        <v>1.3854E-2</v>
      </c>
      <c r="G72" s="53">
        <f>X72/1000000</f>
        <v>14.666968000000001</v>
      </c>
      <c r="H72" s="57">
        <f>Y72/1000000</f>
        <v>32.133430089999997</v>
      </c>
      <c r="I72" s="53">
        <f t="shared" si="13"/>
        <v>11.404987</v>
      </c>
      <c r="J72" s="55">
        <f t="shared" si="13"/>
        <v>10.717907539999999</v>
      </c>
      <c r="K72" s="58">
        <f t="shared" si="13"/>
        <v>5.2033784599999997</v>
      </c>
      <c r="L72" s="55">
        <f t="shared" si="13"/>
        <v>5.1049181100000007</v>
      </c>
      <c r="M72" s="55">
        <f t="shared" si="13"/>
        <v>0.64285999999999999</v>
      </c>
      <c r="N72" s="57">
        <f t="shared" si="13"/>
        <v>0.03</v>
      </c>
      <c r="O72" s="59" t="s">
        <v>133</v>
      </c>
      <c r="Q72" s="62"/>
      <c r="R72" s="51"/>
      <c r="S72" s="47">
        <v>714778.8</v>
      </c>
      <c r="T72" s="48">
        <v>228505.29</v>
      </c>
      <c r="U72" s="48">
        <v>387022.05</v>
      </c>
      <c r="V72" s="48">
        <v>0</v>
      </c>
      <c r="W72" s="48">
        <v>13854</v>
      </c>
      <c r="X72" s="48">
        <v>14666968</v>
      </c>
      <c r="Y72" s="48">
        <v>32133430.09</v>
      </c>
      <c r="Z72" s="47">
        <v>11404987</v>
      </c>
      <c r="AA72" s="48">
        <v>10717907.539999999</v>
      </c>
      <c r="AB72" s="48">
        <v>5203378.46</v>
      </c>
      <c r="AC72" s="48">
        <v>5104918.1100000003</v>
      </c>
      <c r="AD72" s="48">
        <v>642860</v>
      </c>
      <c r="AE72" s="48">
        <v>30000</v>
      </c>
      <c r="AF72" s="48"/>
      <c r="AG72" s="48"/>
    </row>
    <row r="73" spans="1:33" s="7" customFormat="1" ht="20.25" customHeight="1" x14ac:dyDescent="0.5">
      <c r="A73" s="52" t="s">
        <v>134</v>
      </c>
      <c r="B73" s="53">
        <f t="shared" si="13"/>
        <v>0.13098874999999999</v>
      </c>
      <c r="C73" s="54">
        <f t="shared" si="13"/>
        <v>0.14441970000000001</v>
      </c>
      <c r="D73" s="55">
        <f t="shared" si="13"/>
        <v>0.28725931999999998</v>
      </c>
      <c r="E73" s="56" t="s">
        <v>48</v>
      </c>
      <c r="F73" s="54">
        <f t="shared" si="13"/>
        <v>0.10693928</v>
      </c>
      <c r="G73" s="53">
        <f t="shared" si="13"/>
        <v>10.316883000000001</v>
      </c>
      <c r="H73" s="57">
        <f t="shared" si="13"/>
        <v>17.907744269999998</v>
      </c>
      <c r="I73" s="53">
        <f t="shared" si="13"/>
        <v>6.2344679999999997</v>
      </c>
      <c r="J73" s="55">
        <f t="shared" si="13"/>
        <v>6.0177129999999996</v>
      </c>
      <c r="K73" s="58">
        <f t="shared" si="13"/>
        <v>4.0870751800000003</v>
      </c>
      <c r="L73" s="55">
        <f t="shared" si="13"/>
        <v>0.84475999999999996</v>
      </c>
      <c r="M73" s="55">
        <f t="shared" si="13"/>
        <v>0.92593999999999999</v>
      </c>
      <c r="N73" s="57">
        <f t="shared" si="13"/>
        <v>0</v>
      </c>
      <c r="O73" s="52" t="s">
        <v>135</v>
      </c>
      <c r="Q73" s="62"/>
      <c r="R73" s="51"/>
      <c r="S73" s="47">
        <v>130988.75</v>
      </c>
      <c r="T73" s="48">
        <v>144419.70000000001</v>
      </c>
      <c r="U73" s="48">
        <v>287259.32</v>
      </c>
      <c r="V73" s="48">
        <v>0</v>
      </c>
      <c r="W73" s="48">
        <v>106939.28</v>
      </c>
      <c r="X73" s="48">
        <v>10316883</v>
      </c>
      <c r="Y73" s="48">
        <v>17907744.27</v>
      </c>
      <c r="Z73" s="47">
        <v>6234468</v>
      </c>
      <c r="AA73" s="48">
        <v>6017713</v>
      </c>
      <c r="AB73" s="48">
        <v>4087075.18</v>
      </c>
      <c r="AC73" s="48">
        <v>844760</v>
      </c>
      <c r="AD73" s="48">
        <v>925940</v>
      </c>
      <c r="AE73" s="48">
        <v>0</v>
      </c>
      <c r="AF73" s="48"/>
      <c r="AG73" s="48"/>
    </row>
    <row r="74" spans="1:33" s="7" customFormat="1" ht="20.25" customHeight="1" x14ac:dyDescent="0.5">
      <c r="A74" s="52" t="s">
        <v>136</v>
      </c>
      <c r="B74" s="53">
        <f t="shared" si="13"/>
        <v>36.092601999999999</v>
      </c>
      <c r="C74" s="54">
        <f t="shared" si="13"/>
        <v>0.35285917999999999</v>
      </c>
      <c r="D74" s="55">
        <f t="shared" si="13"/>
        <v>0.27047746</v>
      </c>
      <c r="E74" s="73">
        <f t="shared" si="13"/>
        <v>19.960928149999997</v>
      </c>
      <c r="F74" s="54">
        <f t="shared" si="13"/>
        <v>5.3200000000000001E-3</v>
      </c>
      <c r="G74" s="53">
        <f t="shared" si="13"/>
        <v>9.7608470000000001</v>
      </c>
      <c r="H74" s="57">
        <f t="shared" si="13"/>
        <v>0</v>
      </c>
      <c r="I74" s="53">
        <f t="shared" si="13"/>
        <v>6.2139129999999998</v>
      </c>
      <c r="J74" s="55">
        <f t="shared" si="13"/>
        <v>7.2020780700000007</v>
      </c>
      <c r="K74" s="58">
        <f t="shared" si="13"/>
        <v>2.5152993100000001</v>
      </c>
      <c r="L74" s="55">
        <f t="shared" si="13"/>
        <v>0.25785760000000002</v>
      </c>
      <c r="M74" s="55">
        <f t="shared" si="13"/>
        <v>1.6067957900000001</v>
      </c>
      <c r="N74" s="57">
        <f t="shared" si="13"/>
        <v>0</v>
      </c>
      <c r="O74" s="74" t="s">
        <v>137</v>
      </c>
      <c r="Q74" s="62"/>
      <c r="R74" s="79"/>
      <c r="S74" s="47">
        <v>36092602</v>
      </c>
      <c r="T74" s="48">
        <v>352859.18</v>
      </c>
      <c r="U74" s="48">
        <v>270477.46000000002</v>
      </c>
      <c r="V74" s="48">
        <v>19960928.149999999</v>
      </c>
      <c r="W74" s="48">
        <v>5320</v>
      </c>
      <c r="X74" s="48">
        <v>9760847</v>
      </c>
      <c r="Y74" s="48">
        <v>0</v>
      </c>
      <c r="Z74" s="47">
        <v>6213913</v>
      </c>
      <c r="AA74" s="48">
        <v>7202078.0700000003</v>
      </c>
      <c r="AB74" s="48">
        <v>2515299.31</v>
      </c>
      <c r="AC74" s="48">
        <v>257857.6</v>
      </c>
      <c r="AD74" s="48">
        <v>1606795.79</v>
      </c>
      <c r="AE74" s="48">
        <v>0</v>
      </c>
      <c r="AF74" s="48"/>
      <c r="AG74" s="48"/>
    </row>
    <row r="75" spans="1:33" s="7" customFormat="1" ht="20.25" customHeight="1" x14ac:dyDescent="0.5">
      <c r="A75" s="72" t="s">
        <v>138</v>
      </c>
      <c r="B75" s="53">
        <f t="shared" si="13"/>
        <v>21.376108120000001</v>
      </c>
      <c r="C75" s="54">
        <f t="shared" si="13"/>
        <v>0.22962399999999999</v>
      </c>
      <c r="D75" s="55">
        <f t="shared" si="13"/>
        <v>0.19465241</v>
      </c>
      <c r="E75" s="56" t="s">
        <v>48</v>
      </c>
      <c r="F75" s="54">
        <f t="shared" si="13"/>
        <v>6.7000000000000002E-4</v>
      </c>
      <c r="G75" s="53">
        <f t="shared" si="13"/>
        <v>8.5056499999999993</v>
      </c>
      <c r="H75" s="57">
        <f t="shared" si="13"/>
        <v>0</v>
      </c>
      <c r="I75" s="53">
        <f t="shared" si="13"/>
        <v>5.25606346</v>
      </c>
      <c r="J75" s="55">
        <f t="shared" si="13"/>
        <v>6.2075750000000003</v>
      </c>
      <c r="K75" s="58">
        <f t="shared" si="13"/>
        <v>4.7926316199999999</v>
      </c>
      <c r="L75" s="55">
        <f t="shared" si="13"/>
        <v>1.6114999999999999</v>
      </c>
      <c r="M75" s="55">
        <f t="shared" si="13"/>
        <v>1.4886453799999999</v>
      </c>
      <c r="N75" s="57">
        <f t="shared" si="13"/>
        <v>0</v>
      </c>
      <c r="O75" s="52" t="s">
        <v>139</v>
      </c>
      <c r="Q75" s="62"/>
      <c r="R75" s="51"/>
      <c r="S75" s="47">
        <v>21376108.120000001</v>
      </c>
      <c r="T75" s="48">
        <v>229624</v>
      </c>
      <c r="U75" s="48">
        <v>194652.41</v>
      </c>
      <c r="V75" s="48">
        <v>0</v>
      </c>
      <c r="W75" s="48">
        <v>670</v>
      </c>
      <c r="X75" s="48">
        <v>8505650</v>
      </c>
      <c r="Y75" s="48">
        <v>0</v>
      </c>
      <c r="Z75" s="47">
        <v>5256063.46</v>
      </c>
      <c r="AA75" s="48">
        <v>6207575</v>
      </c>
      <c r="AB75" s="48">
        <v>4792631.62</v>
      </c>
      <c r="AC75" s="48">
        <v>1611500</v>
      </c>
      <c r="AD75" s="48">
        <v>1488645.38</v>
      </c>
      <c r="AE75" s="48">
        <v>0</v>
      </c>
      <c r="AF75" s="48"/>
      <c r="AG75" s="48"/>
    </row>
    <row r="76" spans="1:33" s="7" customFormat="1" ht="20.25" customHeight="1" x14ac:dyDescent="0.5">
      <c r="A76" s="65" t="s">
        <v>140</v>
      </c>
      <c r="B76" s="41">
        <f>SUM(B77:B78,B89:B90)</f>
        <v>134.20896363</v>
      </c>
      <c r="C76" s="42">
        <f t="shared" ref="C76:N76" si="14">SUM(C77:C78,C89:C90)</f>
        <v>25.729148369999997</v>
      </c>
      <c r="D76" s="43">
        <f t="shared" si="14"/>
        <v>10.40706892</v>
      </c>
      <c r="E76" s="42">
        <f t="shared" si="14"/>
        <v>1.0882897100000002</v>
      </c>
      <c r="F76" s="42">
        <f t="shared" si="14"/>
        <v>0.73642468999999999</v>
      </c>
      <c r="G76" s="41">
        <f t="shared" si="14"/>
        <v>87.114777000000004</v>
      </c>
      <c r="H76" s="44">
        <f t="shared" si="14"/>
        <v>318.97211912</v>
      </c>
      <c r="I76" s="41">
        <f t="shared" si="14"/>
        <v>23.274010547000003</v>
      </c>
      <c r="J76" s="43">
        <f t="shared" si="14"/>
        <v>82.348868260000003</v>
      </c>
      <c r="K76" s="45">
        <f t="shared" si="14"/>
        <v>111.18669361000001</v>
      </c>
      <c r="L76" s="43">
        <f t="shared" si="14"/>
        <v>150.6207694</v>
      </c>
      <c r="M76" s="43">
        <f t="shared" si="14"/>
        <v>36.60382851</v>
      </c>
      <c r="N76" s="44">
        <f t="shared" si="14"/>
        <v>0.50049112000000007</v>
      </c>
      <c r="O76" s="65" t="s">
        <v>141</v>
      </c>
      <c r="Q76" s="70"/>
      <c r="R76" s="80"/>
      <c r="S76" s="47"/>
      <c r="T76" s="48"/>
      <c r="U76" s="48"/>
      <c r="V76" s="48"/>
      <c r="W76" s="48"/>
      <c r="X76" s="48"/>
      <c r="Y76" s="48"/>
      <c r="Z76" s="47"/>
      <c r="AA76" s="48"/>
      <c r="AB76" s="48"/>
      <c r="AC76" s="48"/>
      <c r="AD76" s="48"/>
      <c r="AE76" s="48"/>
      <c r="AF76" s="48"/>
      <c r="AG76" s="48"/>
    </row>
    <row r="77" spans="1:33" s="7" customFormat="1" ht="20.25" customHeight="1" x14ac:dyDescent="0.5">
      <c r="A77" s="52" t="s">
        <v>142</v>
      </c>
      <c r="B77" s="53">
        <f t="shared" ref="B77:N78" si="15">S77/1000000</f>
        <v>3.4980425899999998</v>
      </c>
      <c r="C77" s="54">
        <f t="shared" si="15"/>
        <v>0.93609350000000002</v>
      </c>
      <c r="D77" s="55">
        <f t="shared" si="15"/>
        <v>0.65184667000000007</v>
      </c>
      <c r="E77" s="73">
        <f t="shared" si="15"/>
        <v>0.37737340000000003</v>
      </c>
      <c r="F77" s="54">
        <f t="shared" si="15"/>
        <v>0.11746717999999999</v>
      </c>
      <c r="G77" s="53">
        <f t="shared" si="15"/>
        <v>10.735445</v>
      </c>
      <c r="H77" s="57">
        <f t="shared" si="15"/>
        <v>33.575490689999995</v>
      </c>
      <c r="I77" s="53">
        <f t="shared" si="15"/>
        <v>6.1219786900000006</v>
      </c>
      <c r="J77" s="55">
        <f t="shared" si="15"/>
        <v>9.6102310000000006</v>
      </c>
      <c r="K77" s="58">
        <f t="shared" si="15"/>
        <v>9.1173812100000013</v>
      </c>
      <c r="L77" s="55">
        <f t="shared" si="15"/>
        <v>9.6654365000000002</v>
      </c>
      <c r="M77" s="55">
        <f t="shared" si="15"/>
        <v>1.8842846499999999</v>
      </c>
      <c r="N77" s="57">
        <f t="shared" si="15"/>
        <v>0.44049112000000001</v>
      </c>
      <c r="O77" s="59" t="s">
        <v>143</v>
      </c>
      <c r="Q77" s="70"/>
      <c r="R77" s="51"/>
      <c r="S77" s="47">
        <v>3498042.59</v>
      </c>
      <c r="T77" s="48">
        <v>936093.5</v>
      </c>
      <c r="U77" s="48">
        <v>651846.67000000004</v>
      </c>
      <c r="V77" s="48">
        <v>377373.4</v>
      </c>
      <c r="W77" s="48">
        <v>117467.18</v>
      </c>
      <c r="X77" s="48">
        <v>10735445</v>
      </c>
      <c r="Y77" s="48">
        <v>33575490.689999998</v>
      </c>
      <c r="Z77" s="47">
        <v>6121978.6900000004</v>
      </c>
      <c r="AA77" s="48">
        <v>9610231</v>
      </c>
      <c r="AB77" s="48">
        <v>9117381.2100000009</v>
      </c>
      <c r="AC77" s="48">
        <v>9665436.5</v>
      </c>
      <c r="AD77" s="48">
        <v>1884284.65</v>
      </c>
      <c r="AE77" s="48">
        <v>440491.12</v>
      </c>
      <c r="AF77" s="48"/>
      <c r="AG77" s="48"/>
    </row>
    <row r="78" spans="1:33" s="7" customFormat="1" ht="20.25" customHeight="1" x14ac:dyDescent="0.5">
      <c r="A78" s="72" t="s">
        <v>144</v>
      </c>
      <c r="B78" s="53">
        <f t="shared" si="15"/>
        <v>49.224271259999995</v>
      </c>
      <c r="C78" s="54">
        <f t="shared" si="15"/>
        <v>1.4847330000000001</v>
      </c>
      <c r="D78" s="55">
        <f t="shared" si="15"/>
        <v>2.2132568300000002</v>
      </c>
      <c r="E78" s="56" t="s">
        <v>48</v>
      </c>
      <c r="F78" s="54">
        <f t="shared" si="15"/>
        <v>0.33604699999999998</v>
      </c>
      <c r="G78" s="53">
        <f t="shared" si="15"/>
        <v>17.721682000000001</v>
      </c>
      <c r="H78" s="57">
        <f t="shared" si="15"/>
        <v>49.028933799999997</v>
      </c>
      <c r="I78" s="53">
        <f t="shared" si="15"/>
        <v>7.2836280000000002</v>
      </c>
      <c r="J78" s="55">
        <f t="shared" si="15"/>
        <v>17.117571809999998</v>
      </c>
      <c r="K78" s="58">
        <f t="shared" si="15"/>
        <v>13.396014630000002</v>
      </c>
      <c r="L78" s="55">
        <f t="shared" si="15"/>
        <v>40.334850000000003</v>
      </c>
      <c r="M78" s="55">
        <f t="shared" si="15"/>
        <v>4.1404737000000003</v>
      </c>
      <c r="N78" s="57">
        <f t="shared" si="15"/>
        <v>0.03</v>
      </c>
      <c r="O78" s="59" t="s">
        <v>145</v>
      </c>
      <c r="Q78" s="70"/>
      <c r="R78" s="51"/>
      <c r="S78" s="47">
        <v>49224271.259999998</v>
      </c>
      <c r="T78" s="48">
        <v>1484733</v>
      </c>
      <c r="U78" s="48">
        <v>2213256.83</v>
      </c>
      <c r="V78" s="48">
        <v>0</v>
      </c>
      <c r="W78" s="48">
        <v>336047</v>
      </c>
      <c r="X78" s="48">
        <v>17721682</v>
      </c>
      <c r="Y78" s="48">
        <v>49028933.799999997</v>
      </c>
      <c r="Z78" s="47">
        <v>7283628</v>
      </c>
      <c r="AA78" s="48">
        <v>17117571.809999999</v>
      </c>
      <c r="AB78" s="48">
        <v>13396014.630000001</v>
      </c>
      <c r="AC78" s="48">
        <v>40334850</v>
      </c>
      <c r="AD78" s="48">
        <v>4140473.7</v>
      </c>
      <c r="AE78" s="48">
        <v>30000</v>
      </c>
      <c r="AF78" s="48"/>
      <c r="AG78" s="48"/>
    </row>
    <row r="79" spans="1:33" s="7" customFormat="1" x14ac:dyDescent="0.5">
      <c r="A79" s="1" t="s">
        <v>79</v>
      </c>
      <c r="B79" s="2"/>
      <c r="C79" s="2"/>
      <c r="D79" s="2"/>
      <c r="E79" s="3"/>
      <c r="F79" s="2"/>
      <c r="G79" s="2"/>
      <c r="H79" s="4"/>
      <c r="I79" s="2"/>
      <c r="J79" s="2"/>
      <c r="K79" s="2"/>
      <c r="L79" s="5"/>
      <c r="M79" s="5"/>
      <c r="N79" s="67"/>
      <c r="Q79" s="62"/>
      <c r="S79" s="47"/>
      <c r="T79" s="48"/>
      <c r="U79" s="48"/>
      <c r="V79" s="48"/>
      <c r="W79" s="48"/>
      <c r="X79" s="48"/>
      <c r="Y79" s="48"/>
      <c r="Z79" s="47"/>
      <c r="AA79" s="48"/>
      <c r="AB79" s="48"/>
      <c r="AC79" s="48"/>
      <c r="AD79" s="48"/>
      <c r="AE79" s="48"/>
      <c r="AF79" s="48"/>
      <c r="AG79" s="48"/>
    </row>
    <row r="80" spans="1:33" s="7" customFormat="1" x14ac:dyDescent="0.5">
      <c r="A80" s="68" t="s">
        <v>1</v>
      </c>
      <c r="B80" s="2"/>
      <c r="C80" s="2"/>
      <c r="D80" s="2"/>
      <c r="E80" s="3"/>
      <c r="F80" s="2"/>
      <c r="G80" s="2"/>
      <c r="H80" s="4"/>
      <c r="I80" s="2"/>
      <c r="J80" s="2"/>
      <c r="K80" s="2"/>
      <c r="L80" s="5"/>
      <c r="M80" s="5"/>
      <c r="N80" s="67"/>
      <c r="Q80" s="62"/>
      <c r="S80" s="47"/>
      <c r="T80" s="48"/>
      <c r="U80" s="48"/>
      <c r="V80" s="48"/>
      <c r="W80" s="48"/>
      <c r="X80" s="48"/>
      <c r="Y80" s="48"/>
      <c r="Z80" s="47"/>
      <c r="AA80" s="48"/>
      <c r="AB80" s="48"/>
      <c r="AC80" s="48"/>
      <c r="AD80" s="48"/>
      <c r="AE80" s="48"/>
      <c r="AF80" s="48"/>
      <c r="AG80" s="48"/>
    </row>
    <row r="81" spans="1:33" s="7" customFormat="1" x14ac:dyDescent="0.35">
      <c r="A81" s="69" t="s">
        <v>80</v>
      </c>
      <c r="B81" s="2"/>
      <c r="C81" s="2"/>
      <c r="D81" s="2"/>
      <c r="E81" s="3"/>
      <c r="F81" s="2"/>
      <c r="G81" s="2"/>
      <c r="H81" s="4"/>
      <c r="I81" s="2"/>
      <c r="J81" s="2"/>
      <c r="K81" s="2"/>
      <c r="L81" s="5"/>
      <c r="M81" s="5"/>
      <c r="N81" s="67"/>
      <c r="O81" s="12" t="s">
        <v>4</v>
      </c>
      <c r="Q81" s="62"/>
      <c r="S81" s="47"/>
      <c r="T81" s="48"/>
      <c r="U81" s="48"/>
      <c r="V81" s="48"/>
      <c r="W81" s="48"/>
      <c r="X81" s="48"/>
      <c r="Y81" s="48"/>
      <c r="Z81" s="47"/>
      <c r="AA81" s="48"/>
      <c r="AB81" s="48"/>
      <c r="AC81" s="48"/>
      <c r="AD81" s="48"/>
      <c r="AE81" s="48"/>
      <c r="AF81" s="48"/>
      <c r="AG81" s="48"/>
    </row>
    <row r="82" spans="1:33" s="7" customFormat="1" ht="21" customHeight="1" x14ac:dyDescent="0.5">
      <c r="A82" s="14" t="s">
        <v>5</v>
      </c>
      <c r="B82" s="15" t="s">
        <v>6</v>
      </c>
      <c r="C82" s="16"/>
      <c r="D82" s="16"/>
      <c r="E82" s="16"/>
      <c r="F82" s="16"/>
      <c r="G82" s="16"/>
      <c r="H82" s="17"/>
      <c r="I82" s="18" t="s">
        <v>7</v>
      </c>
      <c r="J82" s="19"/>
      <c r="K82" s="19"/>
      <c r="L82" s="19"/>
      <c r="M82" s="19"/>
      <c r="N82" s="14"/>
      <c r="O82" s="20"/>
      <c r="Q82" s="62"/>
      <c r="S82" s="47"/>
      <c r="T82" s="48"/>
      <c r="U82" s="48"/>
      <c r="V82" s="48"/>
      <c r="W82" s="48"/>
      <c r="X82" s="48"/>
      <c r="Y82" s="48"/>
      <c r="Z82" s="47"/>
      <c r="AA82" s="48"/>
      <c r="AB82" s="48"/>
      <c r="AC82" s="48"/>
      <c r="AD82" s="48"/>
      <c r="AE82" s="48"/>
      <c r="AF82" s="48"/>
      <c r="AG82" s="48"/>
    </row>
    <row r="83" spans="1:33" s="7" customFormat="1" ht="21" customHeight="1" x14ac:dyDescent="0.5">
      <c r="A83" s="21"/>
      <c r="B83" s="22" t="s">
        <v>8</v>
      </c>
      <c r="C83" s="23"/>
      <c r="D83" s="23"/>
      <c r="E83" s="23"/>
      <c r="F83" s="23"/>
      <c r="G83" s="23"/>
      <c r="H83" s="24"/>
      <c r="I83" s="25" t="s">
        <v>9</v>
      </c>
      <c r="J83" s="26"/>
      <c r="K83" s="26"/>
      <c r="L83" s="26"/>
      <c r="M83" s="26"/>
      <c r="N83" s="27"/>
      <c r="O83" s="28" t="s">
        <v>10</v>
      </c>
      <c r="Q83" s="62"/>
      <c r="S83" s="47"/>
      <c r="T83" s="48"/>
      <c r="U83" s="48"/>
      <c r="V83" s="48"/>
      <c r="W83" s="48"/>
      <c r="X83" s="48"/>
      <c r="Y83" s="48"/>
      <c r="Z83" s="47"/>
      <c r="AA83" s="48"/>
      <c r="AB83" s="48"/>
      <c r="AC83" s="48"/>
      <c r="AD83" s="48"/>
      <c r="AE83" s="48"/>
      <c r="AF83" s="48"/>
      <c r="AG83" s="48"/>
    </row>
    <row r="84" spans="1:33" s="7" customFormat="1" ht="21" customHeight="1" x14ac:dyDescent="0.5">
      <c r="A84" s="21"/>
      <c r="B84" s="29"/>
      <c r="C84" s="29" t="s">
        <v>11</v>
      </c>
      <c r="D84" s="29"/>
      <c r="E84" s="29" t="s">
        <v>12</v>
      </c>
      <c r="F84" s="30"/>
      <c r="G84" s="31"/>
      <c r="H84" s="32"/>
      <c r="I84" s="33"/>
      <c r="J84" s="33"/>
      <c r="K84" s="33"/>
      <c r="L84" s="33"/>
      <c r="M84" s="33"/>
      <c r="N84" s="33"/>
      <c r="O84" s="28" t="s">
        <v>13</v>
      </c>
      <c r="Q84" s="62"/>
      <c r="S84" s="47"/>
      <c r="T84" s="48"/>
      <c r="U84" s="48"/>
      <c r="V84" s="48"/>
      <c r="W84" s="48"/>
      <c r="X84" s="48"/>
      <c r="Y84" s="48"/>
      <c r="Z84" s="47"/>
      <c r="AA84" s="48"/>
      <c r="AB84" s="48"/>
      <c r="AC84" s="48"/>
      <c r="AD84" s="48"/>
      <c r="AE84" s="48"/>
      <c r="AF84" s="48"/>
      <c r="AG84" s="48"/>
    </row>
    <row r="85" spans="1:33" s="7" customFormat="1" ht="21" customHeight="1" x14ac:dyDescent="0.5">
      <c r="A85" s="21"/>
      <c r="B85" s="29" t="s">
        <v>14</v>
      </c>
      <c r="C85" s="29" t="s">
        <v>15</v>
      </c>
      <c r="D85" s="29" t="s">
        <v>16</v>
      </c>
      <c r="E85" s="34" t="s">
        <v>17</v>
      </c>
      <c r="F85" s="30" t="s">
        <v>18</v>
      </c>
      <c r="G85" s="30" t="s">
        <v>19</v>
      </c>
      <c r="H85" s="30" t="s">
        <v>20</v>
      </c>
      <c r="I85" s="29" t="s">
        <v>21</v>
      </c>
      <c r="J85" s="35" t="s">
        <v>22</v>
      </c>
      <c r="K85" s="35" t="s">
        <v>23</v>
      </c>
      <c r="L85" s="35" t="s">
        <v>24</v>
      </c>
      <c r="M85" s="29" t="s">
        <v>25</v>
      </c>
      <c r="N85" s="29" t="s">
        <v>7</v>
      </c>
      <c r="O85" s="28" t="s">
        <v>26</v>
      </c>
      <c r="Q85" s="62"/>
      <c r="S85" s="47"/>
      <c r="T85" s="48"/>
      <c r="U85" s="48"/>
      <c r="V85" s="48"/>
      <c r="W85" s="48"/>
      <c r="X85" s="48"/>
      <c r="Y85" s="48"/>
      <c r="Z85" s="47"/>
      <c r="AA85" s="48"/>
      <c r="AB85" s="48"/>
      <c r="AC85" s="48"/>
      <c r="AD85" s="48"/>
      <c r="AE85" s="48"/>
      <c r="AF85" s="48"/>
      <c r="AG85" s="48"/>
    </row>
    <row r="86" spans="1:33" s="7" customFormat="1" ht="21" customHeight="1" x14ac:dyDescent="0.5">
      <c r="A86" s="21"/>
      <c r="B86" s="29" t="s">
        <v>27</v>
      </c>
      <c r="C86" s="29" t="s">
        <v>28</v>
      </c>
      <c r="D86" s="29" t="s">
        <v>29</v>
      </c>
      <c r="E86" s="34" t="s">
        <v>30</v>
      </c>
      <c r="F86" s="30" t="s">
        <v>31</v>
      </c>
      <c r="G86" s="30" t="s">
        <v>32</v>
      </c>
      <c r="H86" s="30" t="s">
        <v>33</v>
      </c>
      <c r="I86" s="29" t="s">
        <v>34</v>
      </c>
      <c r="J86" s="35" t="s">
        <v>35</v>
      </c>
      <c r="K86" s="35" t="s">
        <v>36</v>
      </c>
      <c r="L86" s="35" t="s">
        <v>37</v>
      </c>
      <c r="M86" s="30" t="s">
        <v>32</v>
      </c>
      <c r="N86" s="29" t="s">
        <v>20</v>
      </c>
      <c r="O86" s="28" t="s">
        <v>38</v>
      </c>
      <c r="Q86" s="62"/>
      <c r="S86" s="47"/>
      <c r="T86" s="48"/>
      <c r="U86" s="48"/>
      <c r="V86" s="48"/>
      <c r="W86" s="48"/>
      <c r="X86" s="48"/>
      <c r="Y86" s="48"/>
      <c r="Z86" s="47"/>
      <c r="AA86" s="48"/>
      <c r="AB86" s="48"/>
      <c r="AC86" s="48"/>
      <c r="AD86" s="48"/>
      <c r="AE86" s="48"/>
      <c r="AF86" s="48"/>
      <c r="AG86" s="48"/>
    </row>
    <row r="87" spans="1:33" s="7" customFormat="1" ht="21" customHeight="1" x14ac:dyDescent="0.5">
      <c r="A87" s="21"/>
      <c r="B87" s="29" t="s">
        <v>39</v>
      </c>
      <c r="C87" s="34" t="s">
        <v>40</v>
      </c>
      <c r="D87" s="29"/>
      <c r="E87" s="29" t="s">
        <v>41</v>
      </c>
      <c r="F87" s="30"/>
      <c r="G87" s="30"/>
      <c r="H87" s="30"/>
      <c r="I87" s="35" t="s">
        <v>42</v>
      </c>
      <c r="J87" s="35"/>
      <c r="K87" s="35"/>
      <c r="L87" s="35"/>
      <c r="M87" s="29"/>
      <c r="N87" s="29" t="s">
        <v>33</v>
      </c>
      <c r="O87" s="36"/>
      <c r="Q87" s="62"/>
      <c r="S87" s="47"/>
      <c r="T87" s="48"/>
      <c r="U87" s="48"/>
      <c r="V87" s="48"/>
      <c r="W87" s="48"/>
      <c r="X87" s="48"/>
      <c r="Y87" s="48"/>
      <c r="Z87" s="47"/>
      <c r="AA87" s="48"/>
      <c r="AB87" s="48"/>
      <c r="AC87" s="48"/>
      <c r="AD87" s="48"/>
      <c r="AE87" s="48"/>
      <c r="AF87" s="48"/>
      <c r="AG87" s="48"/>
    </row>
    <row r="88" spans="1:33" s="7" customFormat="1" ht="21" customHeight="1" x14ac:dyDescent="0.5">
      <c r="A88" s="27"/>
      <c r="B88" s="37"/>
      <c r="C88" s="37" t="s">
        <v>43</v>
      </c>
      <c r="D88" s="37"/>
      <c r="E88" s="37" t="s">
        <v>44</v>
      </c>
      <c r="F88" s="38"/>
      <c r="G88" s="38"/>
      <c r="H88" s="38"/>
      <c r="I88" s="37"/>
      <c r="J88" s="37"/>
      <c r="K88" s="37"/>
      <c r="L88" s="37"/>
      <c r="M88" s="37"/>
      <c r="N88" s="37"/>
      <c r="O88" s="39"/>
      <c r="Q88" s="62"/>
      <c r="S88" s="47"/>
      <c r="T88" s="48"/>
      <c r="U88" s="48"/>
      <c r="V88" s="48"/>
      <c r="W88" s="48"/>
      <c r="X88" s="48"/>
      <c r="Y88" s="48"/>
      <c r="Z88" s="47"/>
      <c r="AA88" s="48"/>
      <c r="AB88" s="48"/>
      <c r="AC88" s="48"/>
      <c r="AD88" s="48"/>
      <c r="AE88" s="48"/>
      <c r="AF88" s="48"/>
      <c r="AG88" s="48"/>
    </row>
    <row r="89" spans="1:33" s="7" customFormat="1" ht="21" customHeight="1" x14ac:dyDescent="0.5">
      <c r="A89" s="52" t="s">
        <v>146</v>
      </c>
      <c r="B89" s="53">
        <f t="shared" ref="B89:N90" si="16">S89/1000000</f>
        <v>26.013646550000001</v>
      </c>
      <c r="C89" s="54">
        <f t="shared" si="16"/>
        <v>8.1925179999999997</v>
      </c>
      <c r="D89" s="55">
        <f t="shared" si="16"/>
        <v>2.4925556800000002</v>
      </c>
      <c r="E89" s="56" t="s">
        <v>48</v>
      </c>
      <c r="F89" s="54">
        <f t="shared" si="16"/>
        <v>7.7740000000000004E-2</v>
      </c>
      <c r="G89" s="53">
        <f t="shared" si="16"/>
        <v>35.100096000000001</v>
      </c>
      <c r="H89" s="57">
        <f t="shared" si="16"/>
        <v>99.021724810000009</v>
      </c>
      <c r="I89" s="53">
        <f t="shared" si="16"/>
        <v>2.2164956999999999E-2</v>
      </c>
      <c r="J89" s="55">
        <f t="shared" si="16"/>
        <v>28.09496</v>
      </c>
      <c r="K89" s="58">
        <f t="shared" si="16"/>
        <v>27.818599030000001</v>
      </c>
      <c r="L89" s="55">
        <f t="shared" si="16"/>
        <v>29.768118899999997</v>
      </c>
      <c r="M89" s="55">
        <f t="shared" si="16"/>
        <v>11.232406050000002</v>
      </c>
      <c r="N89" s="57">
        <f t="shared" si="16"/>
        <v>0.03</v>
      </c>
      <c r="O89" s="59" t="s">
        <v>147</v>
      </c>
      <c r="Q89" s="70"/>
      <c r="R89" s="51"/>
      <c r="S89" s="47">
        <v>26013646.550000001</v>
      </c>
      <c r="T89" s="48">
        <v>8192518</v>
      </c>
      <c r="U89" s="48">
        <v>2492555.6800000002</v>
      </c>
      <c r="V89" s="48">
        <v>0</v>
      </c>
      <c r="W89" s="48">
        <v>77740</v>
      </c>
      <c r="X89" s="48">
        <v>35100096</v>
      </c>
      <c r="Y89" s="48">
        <v>99021724.810000002</v>
      </c>
      <c r="Z89" s="47">
        <v>22164.956999999999</v>
      </c>
      <c r="AA89" s="48">
        <v>28094960</v>
      </c>
      <c r="AB89" s="48">
        <v>27818599.030000001</v>
      </c>
      <c r="AC89" s="48">
        <v>29768118.899999999</v>
      </c>
      <c r="AD89" s="48">
        <v>11232406.050000001</v>
      </c>
      <c r="AE89" s="48">
        <v>30000</v>
      </c>
      <c r="AF89" s="48"/>
      <c r="AG89" s="48"/>
    </row>
    <row r="90" spans="1:33" s="7" customFormat="1" ht="21" customHeight="1" x14ac:dyDescent="0.5">
      <c r="A90" s="52" t="s">
        <v>148</v>
      </c>
      <c r="B90" s="53">
        <f t="shared" si="16"/>
        <v>55.473003229999996</v>
      </c>
      <c r="C90" s="54">
        <f t="shared" si="16"/>
        <v>15.115803869999999</v>
      </c>
      <c r="D90" s="55">
        <f t="shared" si="16"/>
        <v>5.0494097400000006</v>
      </c>
      <c r="E90" s="73">
        <f t="shared" si="16"/>
        <v>0.71091631000000011</v>
      </c>
      <c r="F90" s="54">
        <f t="shared" si="16"/>
        <v>0.20517051</v>
      </c>
      <c r="G90" s="53">
        <f t="shared" si="16"/>
        <v>23.557554</v>
      </c>
      <c r="H90" s="57">
        <f t="shared" si="16"/>
        <v>137.34596981999999</v>
      </c>
      <c r="I90" s="53">
        <f t="shared" si="16"/>
        <v>9.8462389000000012</v>
      </c>
      <c r="J90" s="55">
        <f t="shared" si="16"/>
        <v>27.526105449999999</v>
      </c>
      <c r="K90" s="58">
        <f t="shared" si="16"/>
        <v>60.854698740000003</v>
      </c>
      <c r="L90" s="55">
        <f t="shared" si="16"/>
        <v>70.852363999999994</v>
      </c>
      <c r="M90" s="55">
        <f t="shared" si="16"/>
        <v>19.346664109999999</v>
      </c>
      <c r="N90" s="57">
        <f t="shared" si="16"/>
        <v>0</v>
      </c>
      <c r="O90" s="59" t="s">
        <v>149</v>
      </c>
      <c r="Q90" s="70"/>
      <c r="R90" s="51"/>
      <c r="S90" s="47">
        <v>55473003.229999997</v>
      </c>
      <c r="T90" s="48">
        <v>15115803.869999999</v>
      </c>
      <c r="U90" s="48">
        <v>5049409.74</v>
      </c>
      <c r="V90" s="48">
        <v>710916.31</v>
      </c>
      <c r="W90" s="48">
        <v>205170.51</v>
      </c>
      <c r="X90" s="48">
        <v>23557554</v>
      </c>
      <c r="Y90" s="48">
        <v>137345969.81999999</v>
      </c>
      <c r="Z90" s="47">
        <v>9846238.9000000004</v>
      </c>
      <c r="AA90" s="48">
        <v>27526105.449999999</v>
      </c>
      <c r="AB90" s="48">
        <v>60854698.740000002</v>
      </c>
      <c r="AC90" s="48">
        <v>70852364</v>
      </c>
      <c r="AD90" s="48">
        <v>19346664.109999999</v>
      </c>
      <c r="AE90" s="48">
        <v>0</v>
      </c>
      <c r="AF90" s="48"/>
      <c r="AG90" s="48"/>
    </row>
    <row r="91" spans="1:33" s="7" customFormat="1" ht="22.5" customHeight="1" x14ac:dyDescent="0.5">
      <c r="A91" s="49" t="s">
        <v>150</v>
      </c>
      <c r="B91" s="41">
        <f>SUM(B92:B93)</f>
        <v>13.298616990000001</v>
      </c>
      <c r="C91" s="42">
        <f t="shared" ref="C91:N91" si="17">SUM(C92:C93)</f>
        <v>4.1425177</v>
      </c>
      <c r="D91" s="43">
        <f t="shared" si="17"/>
        <v>4.0721786299999998</v>
      </c>
      <c r="E91" s="42">
        <f t="shared" si="17"/>
        <v>1.36967032</v>
      </c>
      <c r="F91" s="42">
        <f t="shared" si="17"/>
        <v>0.41889300000000002</v>
      </c>
      <c r="G91" s="41">
        <f t="shared" si="17"/>
        <v>62.618818000000005</v>
      </c>
      <c r="H91" s="44">
        <f t="shared" si="17"/>
        <v>176.49979550999998</v>
      </c>
      <c r="I91" s="41">
        <f t="shared" si="17"/>
        <v>38.963756000000004</v>
      </c>
      <c r="J91" s="43">
        <f t="shared" si="17"/>
        <v>50.041734619999993</v>
      </c>
      <c r="K91" s="45">
        <f t="shared" si="17"/>
        <v>42.02019877</v>
      </c>
      <c r="L91" s="43">
        <f t="shared" si="17"/>
        <v>71.029591310000001</v>
      </c>
      <c r="M91" s="43">
        <f t="shared" si="17"/>
        <v>7.7840899999999991</v>
      </c>
      <c r="N91" s="44">
        <f t="shared" si="17"/>
        <v>0.03</v>
      </c>
      <c r="O91" s="65" t="s">
        <v>151</v>
      </c>
      <c r="Q91" s="71" t="s">
        <v>81</v>
      </c>
      <c r="R91" s="80"/>
      <c r="S91" s="47"/>
      <c r="T91" s="48"/>
      <c r="U91" s="48"/>
      <c r="V91" s="48"/>
      <c r="W91" s="48"/>
      <c r="X91" s="48"/>
      <c r="Y91" s="48"/>
      <c r="Z91" s="47"/>
      <c r="AA91" s="48"/>
      <c r="AB91" s="48"/>
      <c r="AC91" s="48"/>
      <c r="AD91" s="48"/>
      <c r="AE91" s="48"/>
      <c r="AF91" s="48"/>
      <c r="AG91" s="48"/>
    </row>
    <row r="92" spans="1:33" s="7" customFormat="1" ht="21" customHeight="1" x14ac:dyDescent="0.5">
      <c r="A92" s="52" t="s">
        <v>152</v>
      </c>
      <c r="B92" s="53">
        <f t="shared" ref="B92:N93" si="18">S92/1000000</f>
        <v>10.220208710000001</v>
      </c>
      <c r="C92" s="54">
        <f t="shared" si="18"/>
        <v>3.6154887000000002</v>
      </c>
      <c r="D92" s="55">
        <f t="shared" si="18"/>
        <v>3.3565628199999997</v>
      </c>
      <c r="E92" s="73">
        <f t="shared" si="18"/>
        <v>1.36967032</v>
      </c>
      <c r="F92" s="54">
        <f t="shared" si="18"/>
        <v>0.418875</v>
      </c>
      <c r="G92" s="53">
        <f t="shared" si="18"/>
        <v>47.577671000000002</v>
      </c>
      <c r="H92" s="57">
        <f t="shared" si="18"/>
        <v>148.98390025999998</v>
      </c>
      <c r="I92" s="53">
        <f t="shared" si="18"/>
        <v>30.959522</v>
      </c>
      <c r="J92" s="55">
        <f t="shared" si="18"/>
        <v>38.563080619999994</v>
      </c>
      <c r="K92" s="58">
        <f>AB92/1000000</f>
        <v>35.84249054</v>
      </c>
      <c r="L92" s="55">
        <f t="shared" si="18"/>
        <v>70.323554999999999</v>
      </c>
      <c r="M92" s="55">
        <f t="shared" si="18"/>
        <v>5.9000899999999996</v>
      </c>
      <c r="N92" s="57">
        <f t="shared" si="18"/>
        <v>0.03</v>
      </c>
      <c r="O92" s="52" t="s">
        <v>153</v>
      </c>
      <c r="Q92" s="71"/>
      <c r="R92" s="79"/>
      <c r="S92" s="47">
        <v>10220208.710000001</v>
      </c>
      <c r="T92" s="48">
        <v>3615488.7</v>
      </c>
      <c r="U92" s="48">
        <v>3356562.82</v>
      </c>
      <c r="V92" s="48">
        <v>1369670.32</v>
      </c>
      <c r="W92" s="48">
        <v>418875</v>
      </c>
      <c r="X92" s="48">
        <v>47577671</v>
      </c>
      <c r="Y92" s="48">
        <v>148983900.25999999</v>
      </c>
      <c r="Z92" s="47">
        <v>30959522</v>
      </c>
      <c r="AA92" s="48">
        <v>38563080.619999997</v>
      </c>
      <c r="AB92" s="48">
        <v>35842490.539999999</v>
      </c>
      <c r="AC92" s="48">
        <v>70323555</v>
      </c>
      <c r="AD92" s="48">
        <v>5900090</v>
      </c>
      <c r="AE92" s="48">
        <v>30000</v>
      </c>
      <c r="AF92" s="48"/>
      <c r="AG92" s="48"/>
    </row>
    <row r="93" spans="1:33" s="7" customFormat="1" ht="21" customHeight="1" x14ac:dyDescent="0.5">
      <c r="A93" s="72" t="s">
        <v>154</v>
      </c>
      <c r="B93" s="53">
        <f t="shared" si="18"/>
        <v>3.0784082799999997</v>
      </c>
      <c r="C93" s="54">
        <f t="shared" si="18"/>
        <v>0.52702899999999997</v>
      </c>
      <c r="D93" s="55">
        <f t="shared" si="18"/>
        <v>0.71561581000000007</v>
      </c>
      <c r="E93" s="56" t="s">
        <v>48</v>
      </c>
      <c r="F93" s="54">
        <f t="shared" si="18"/>
        <v>1.8E-5</v>
      </c>
      <c r="G93" s="53">
        <f t="shared" si="18"/>
        <v>15.041147</v>
      </c>
      <c r="H93" s="57">
        <f t="shared" si="18"/>
        <v>27.51589525</v>
      </c>
      <c r="I93" s="53">
        <f t="shared" si="18"/>
        <v>8.0042340000000003</v>
      </c>
      <c r="J93" s="55">
        <f t="shared" si="18"/>
        <v>11.478654000000001</v>
      </c>
      <c r="K93" s="58">
        <f>AB93/1000000</f>
        <v>6.1777082300000004</v>
      </c>
      <c r="L93" s="55">
        <f t="shared" si="18"/>
        <v>0.70603631000000011</v>
      </c>
      <c r="M93" s="55">
        <f t="shared" si="18"/>
        <v>1.8839999999999999</v>
      </c>
      <c r="N93" s="57">
        <f t="shared" si="18"/>
        <v>0</v>
      </c>
      <c r="O93" s="52" t="s">
        <v>155</v>
      </c>
      <c r="Q93" s="71"/>
      <c r="R93" s="80"/>
      <c r="S93" s="47">
        <v>3078408.28</v>
      </c>
      <c r="T93" s="48">
        <v>527029</v>
      </c>
      <c r="U93" s="48">
        <v>715615.81</v>
      </c>
      <c r="V93" s="48">
        <v>0</v>
      </c>
      <c r="W93" s="48">
        <v>18</v>
      </c>
      <c r="X93" s="48">
        <v>15041147</v>
      </c>
      <c r="Y93" s="48">
        <v>27515895.25</v>
      </c>
      <c r="Z93" s="47">
        <v>8004234</v>
      </c>
      <c r="AA93" s="48">
        <v>11478654</v>
      </c>
      <c r="AB93" s="48">
        <v>6177708.2300000004</v>
      </c>
      <c r="AC93" s="48">
        <v>706036.31</v>
      </c>
      <c r="AD93" s="48">
        <v>1884000</v>
      </c>
      <c r="AE93" s="48">
        <v>0</v>
      </c>
      <c r="AF93" s="48"/>
      <c r="AG93" s="48"/>
    </row>
    <row r="94" spans="1:33" s="7" customFormat="1" ht="22.5" customHeight="1" x14ac:dyDescent="0.5">
      <c r="A94" s="65" t="s">
        <v>156</v>
      </c>
      <c r="B94" s="41">
        <f>SUM(B95:B99)</f>
        <v>49.946574699999999</v>
      </c>
      <c r="C94" s="42">
        <f t="shared" ref="C94:N94" si="19">SUM(C95:C99)</f>
        <v>2.4498220500000003</v>
      </c>
      <c r="D94" s="43">
        <f t="shared" si="19"/>
        <v>1.62201387</v>
      </c>
      <c r="E94" s="42">
        <f>SUM(E95:E99)</f>
        <v>0.76533099999999998</v>
      </c>
      <c r="F94" s="42">
        <f t="shared" si="19"/>
        <v>0.32400848000000004</v>
      </c>
      <c r="G94" s="41">
        <f t="shared" si="19"/>
        <v>91.757861000000005</v>
      </c>
      <c r="H94" s="44">
        <f t="shared" si="19"/>
        <v>58.334599319999995</v>
      </c>
      <c r="I94" s="41">
        <f t="shared" si="19"/>
        <v>52.105623220000005</v>
      </c>
      <c r="J94" s="43">
        <f t="shared" si="19"/>
        <v>51.751063869999996</v>
      </c>
      <c r="K94" s="45">
        <f t="shared" si="19"/>
        <v>37.128811220000003</v>
      </c>
      <c r="L94" s="43">
        <f t="shared" si="19"/>
        <v>44.38230472</v>
      </c>
      <c r="M94" s="43">
        <f t="shared" si="19"/>
        <v>16.260715830000002</v>
      </c>
      <c r="N94" s="44">
        <f t="shared" si="19"/>
        <v>0.218</v>
      </c>
      <c r="O94" s="49" t="s">
        <v>157</v>
      </c>
      <c r="Q94" s="71"/>
      <c r="R94" s="80"/>
      <c r="S94" s="47"/>
      <c r="T94" s="48"/>
      <c r="U94" s="48"/>
      <c r="V94" s="48"/>
      <c r="W94" s="48"/>
      <c r="X94" s="48"/>
      <c r="Y94" s="48"/>
      <c r="Z94" s="47"/>
      <c r="AA94" s="48"/>
      <c r="AB94" s="48"/>
      <c r="AC94" s="48"/>
      <c r="AD94" s="48"/>
      <c r="AE94" s="48"/>
      <c r="AF94" s="48"/>
      <c r="AG94" s="48"/>
    </row>
    <row r="95" spans="1:33" s="7" customFormat="1" ht="21" customHeight="1" x14ac:dyDescent="0.5">
      <c r="A95" s="81" t="s">
        <v>158</v>
      </c>
      <c r="B95" s="53">
        <f t="shared" ref="B95:N101" si="20">S95/1000000</f>
        <v>42.234166309999999</v>
      </c>
      <c r="C95" s="54">
        <f t="shared" si="20"/>
        <v>1.0318404000000001</v>
      </c>
      <c r="D95" s="55">
        <f t="shared" si="20"/>
        <v>0.37061359999999999</v>
      </c>
      <c r="E95" s="56" t="s">
        <v>48</v>
      </c>
      <c r="F95" s="54">
        <f t="shared" si="20"/>
        <v>6.4409999999999995E-2</v>
      </c>
      <c r="G95" s="53">
        <f t="shared" si="20"/>
        <v>21.954076000000001</v>
      </c>
      <c r="H95" s="57">
        <f t="shared" si="20"/>
        <v>0</v>
      </c>
      <c r="I95" s="53">
        <f t="shared" si="20"/>
        <v>13.13301622</v>
      </c>
      <c r="J95" s="55">
        <f t="shared" si="20"/>
        <v>12.16822</v>
      </c>
      <c r="K95" s="58">
        <f t="shared" si="20"/>
        <v>8.1863927800000003</v>
      </c>
      <c r="L95" s="55">
        <f t="shared" si="20"/>
        <v>11.608853</v>
      </c>
      <c r="M95" s="55">
        <f t="shared" si="20"/>
        <v>3.01572</v>
      </c>
      <c r="N95" s="57">
        <f t="shared" si="20"/>
        <v>0.03</v>
      </c>
      <c r="O95" s="74" t="s">
        <v>159</v>
      </c>
      <c r="Q95" s="71"/>
      <c r="R95" s="80"/>
      <c r="S95" s="47">
        <v>42234166.310000002</v>
      </c>
      <c r="T95" s="48">
        <v>1031840.4</v>
      </c>
      <c r="U95" s="48">
        <v>370613.6</v>
      </c>
      <c r="V95" s="48">
        <v>0</v>
      </c>
      <c r="W95" s="48">
        <v>64410</v>
      </c>
      <c r="X95" s="48">
        <v>21954076</v>
      </c>
      <c r="Y95" s="48">
        <v>0</v>
      </c>
      <c r="Z95" s="47">
        <v>13133016.220000001</v>
      </c>
      <c r="AA95" s="48">
        <v>12168220</v>
      </c>
      <c r="AB95" s="48">
        <v>8186392.7800000003</v>
      </c>
      <c r="AC95" s="48">
        <v>11608853</v>
      </c>
      <c r="AD95" s="48">
        <v>3015720</v>
      </c>
      <c r="AE95" s="48">
        <v>30000</v>
      </c>
      <c r="AF95" s="48"/>
      <c r="AG95" s="48"/>
    </row>
    <row r="96" spans="1:33" s="7" customFormat="1" ht="21" customHeight="1" x14ac:dyDescent="0.5">
      <c r="A96" s="72" t="s">
        <v>160</v>
      </c>
      <c r="B96" s="53">
        <f t="shared" si="20"/>
        <v>0.84475056999999998</v>
      </c>
      <c r="C96" s="54">
        <f t="shared" si="20"/>
        <v>0.13483971</v>
      </c>
      <c r="D96" s="55">
        <f t="shared" si="20"/>
        <v>0.18323498000000002</v>
      </c>
      <c r="E96" s="56" t="s">
        <v>48</v>
      </c>
      <c r="F96" s="54">
        <f t="shared" si="20"/>
        <v>3.7900000000000003E-2</v>
      </c>
      <c r="G96" s="53">
        <f t="shared" si="20"/>
        <v>15.829200999999999</v>
      </c>
      <c r="H96" s="57">
        <f t="shared" si="20"/>
        <v>28.799930839999998</v>
      </c>
      <c r="I96" s="53">
        <f t="shared" si="20"/>
        <v>9.5931890000000006</v>
      </c>
      <c r="J96" s="55">
        <f t="shared" si="20"/>
        <v>8.5249319999999997</v>
      </c>
      <c r="K96" s="58">
        <f t="shared" si="20"/>
        <v>8.2504783200000009</v>
      </c>
      <c r="L96" s="55">
        <f t="shared" si="20"/>
        <v>16.318999999999999</v>
      </c>
      <c r="M96" s="55">
        <f t="shared" si="20"/>
        <v>2.9702893500000003</v>
      </c>
      <c r="N96" s="57">
        <f t="shared" si="20"/>
        <v>0</v>
      </c>
      <c r="O96" s="52" t="s">
        <v>161</v>
      </c>
      <c r="Q96" s="71"/>
      <c r="R96" s="80"/>
      <c r="S96" s="47">
        <v>844750.57</v>
      </c>
      <c r="T96" s="48">
        <v>134839.71</v>
      </c>
      <c r="U96" s="48">
        <v>183234.98</v>
      </c>
      <c r="V96" s="48">
        <v>0</v>
      </c>
      <c r="W96" s="48">
        <v>37900</v>
      </c>
      <c r="X96" s="48">
        <v>15829201</v>
      </c>
      <c r="Y96" s="48">
        <v>28799930.84</v>
      </c>
      <c r="Z96" s="47">
        <v>9593189</v>
      </c>
      <c r="AA96" s="48">
        <v>8524932</v>
      </c>
      <c r="AB96" s="48">
        <v>8250478.3200000003</v>
      </c>
      <c r="AC96" s="48">
        <v>16319000</v>
      </c>
      <c r="AD96" s="48">
        <v>2970289.35</v>
      </c>
      <c r="AE96" s="48">
        <v>0</v>
      </c>
      <c r="AF96" s="48"/>
      <c r="AG96" s="48"/>
    </row>
    <row r="97" spans="1:33" s="7" customFormat="1" ht="21" customHeight="1" x14ac:dyDescent="0.5">
      <c r="A97" s="52" t="s">
        <v>162</v>
      </c>
      <c r="B97" s="53">
        <f t="shared" si="20"/>
        <v>4.4132944099999998</v>
      </c>
      <c r="C97" s="54">
        <f t="shared" si="20"/>
        <v>0.78600806000000001</v>
      </c>
      <c r="D97" s="55">
        <f t="shared" si="20"/>
        <v>0.42901890000000004</v>
      </c>
      <c r="E97" s="73">
        <f t="shared" si="20"/>
        <v>0.76533099999999998</v>
      </c>
      <c r="F97" s="54">
        <f t="shared" si="20"/>
        <v>0.15430748</v>
      </c>
      <c r="G97" s="53">
        <f t="shared" si="20"/>
        <v>18.446967999999998</v>
      </c>
      <c r="H97" s="57">
        <f t="shared" si="20"/>
        <v>0</v>
      </c>
      <c r="I97" s="53">
        <f t="shared" si="20"/>
        <v>9.8100889999999996</v>
      </c>
      <c r="J97" s="55">
        <f t="shared" si="20"/>
        <v>13.293101869999999</v>
      </c>
      <c r="K97" s="58">
        <f t="shared" si="20"/>
        <v>9.6869581799999995</v>
      </c>
      <c r="L97" s="55">
        <f t="shared" si="20"/>
        <v>9.8163</v>
      </c>
      <c r="M97" s="55">
        <f t="shared" si="20"/>
        <v>3.5178799999999999</v>
      </c>
      <c r="N97" s="57">
        <f t="shared" si="20"/>
        <v>0.03</v>
      </c>
      <c r="O97" s="52" t="s">
        <v>163</v>
      </c>
      <c r="Q97" s="71"/>
      <c r="R97" s="80"/>
      <c r="S97" s="47">
        <v>4413294.41</v>
      </c>
      <c r="T97" s="48">
        <v>786008.06</v>
      </c>
      <c r="U97" s="48">
        <v>429018.9</v>
      </c>
      <c r="V97" s="48">
        <v>765331</v>
      </c>
      <c r="W97" s="48">
        <v>154307.48000000001</v>
      </c>
      <c r="X97" s="48">
        <v>18446968</v>
      </c>
      <c r="Y97" s="48">
        <v>0</v>
      </c>
      <c r="Z97" s="47">
        <v>9810089</v>
      </c>
      <c r="AA97" s="48">
        <v>13293101.869999999</v>
      </c>
      <c r="AB97" s="48">
        <v>9686958.1799999997</v>
      </c>
      <c r="AC97" s="48">
        <v>9816300</v>
      </c>
      <c r="AD97" s="48">
        <v>3517880</v>
      </c>
      <c r="AE97" s="48">
        <v>30000</v>
      </c>
      <c r="AF97" s="48"/>
      <c r="AG97" s="48"/>
    </row>
    <row r="98" spans="1:33" s="7" customFormat="1" ht="21" customHeight="1" x14ac:dyDescent="0.5">
      <c r="A98" s="52" t="s">
        <v>164</v>
      </c>
      <c r="B98" s="53">
        <f t="shared" si="20"/>
        <v>1.7963147099999999</v>
      </c>
      <c r="C98" s="54">
        <f t="shared" si="20"/>
        <v>0.24306111999999999</v>
      </c>
      <c r="D98" s="55">
        <f t="shared" si="20"/>
        <v>0.34082616999999998</v>
      </c>
      <c r="E98" s="56" t="s">
        <v>48</v>
      </c>
      <c r="F98" s="54">
        <f t="shared" si="20"/>
        <v>6.5391000000000005E-2</v>
      </c>
      <c r="G98" s="53">
        <f t="shared" si="20"/>
        <v>16.758559000000002</v>
      </c>
      <c r="H98" s="57">
        <f t="shared" si="20"/>
        <v>29.534668480000001</v>
      </c>
      <c r="I98" s="53">
        <f t="shared" si="20"/>
        <v>9.3688079999999996</v>
      </c>
      <c r="J98" s="55">
        <f t="shared" si="20"/>
        <v>8.502243</v>
      </c>
      <c r="K98" s="58">
        <f t="shared" si="20"/>
        <v>6.0568467000000004</v>
      </c>
      <c r="L98" s="55">
        <f t="shared" si="20"/>
        <v>4.7493999999999996</v>
      </c>
      <c r="M98" s="55">
        <f t="shared" si="20"/>
        <v>3.6825058999999998</v>
      </c>
      <c r="N98" s="57">
        <f t="shared" si="20"/>
        <v>0.128</v>
      </c>
      <c r="O98" s="52" t="s">
        <v>165</v>
      </c>
      <c r="Q98" s="71"/>
      <c r="R98" s="80"/>
      <c r="S98" s="47">
        <v>1796314.71</v>
      </c>
      <c r="T98" s="48">
        <v>243061.12</v>
      </c>
      <c r="U98" s="48">
        <v>340826.17</v>
      </c>
      <c r="V98" s="48">
        <v>0</v>
      </c>
      <c r="W98" s="48">
        <v>65391</v>
      </c>
      <c r="X98" s="48">
        <v>16758559</v>
      </c>
      <c r="Y98" s="48">
        <v>29534668.48</v>
      </c>
      <c r="Z98" s="47">
        <v>9368808</v>
      </c>
      <c r="AA98" s="48">
        <v>8502243</v>
      </c>
      <c r="AB98" s="48">
        <v>6056846.7000000002</v>
      </c>
      <c r="AC98" s="48">
        <v>4749400</v>
      </c>
      <c r="AD98" s="48">
        <v>3682505.9</v>
      </c>
      <c r="AE98" s="48">
        <v>128000</v>
      </c>
      <c r="AF98" s="48"/>
      <c r="AG98" s="48"/>
    </row>
    <row r="99" spans="1:33" s="7" customFormat="1" ht="21" customHeight="1" x14ac:dyDescent="0.5">
      <c r="A99" s="72" t="s">
        <v>166</v>
      </c>
      <c r="B99" s="53">
        <f t="shared" si="20"/>
        <v>0.65804869999999993</v>
      </c>
      <c r="C99" s="54">
        <f t="shared" si="20"/>
        <v>0.25407276000000001</v>
      </c>
      <c r="D99" s="55">
        <f t="shared" si="20"/>
        <v>0.29832021999999997</v>
      </c>
      <c r="E99" s="56" t="s">
        <v>48</v>
      </c>
      <c r="F99" s="54">
        <f t="shared" si="20"/>
        <v>2E-3</v>
      </c>
      <c r="G99" s="53">
        <f t="shared" si="20"/>
        <v>18.769057</v>
      </c>
      <c r="H99" s="57">
        <f t="shared" si="20"/>
        <v>0</v>
      </c>
      <c r="I99" s="53">
        <f t="shared" si="20"/>
        <v>10.200521</v>
      </c>
      <c r="J99" s="55">
        <f t="shared" si="20"/>
        <v>9.2625670000000007</v>
      </c>
      <c r="K99" s="58">
        <f t="shared" si="20"/>
        <v>4.94813524</v>
      </c>
      <c r="L99" s="55">
        <f t="shared" si="20"/>
        <v>1.8887517199999999</v>
      </c>
      <c r="M99" s="55">
        <f t="shared" si="20"/>
        <v>3.0743205800000002</v>
      </c>
      <c r="N99" s="57">
        <f t="shared" si="20"/>
        <v>0.03</v>
      </c>
      <c r="O99" s="52" t="s">
        <v>167</v>
      </c>
      <c r="Q99" s="71"/>
      <c r="R99" s="80"/>
      <c r="S99" s="47">
        <v>658048.69999999995</v>
      </c>
      <c r="T99" s="48">
        <v>254072.76</v>
      </c>
      <c r="U99" s="48">
        <v>298320.21999999997</v>
      </c>
      <c r="V99" s="48">
        <v>0</v>
      </c>
      <c r="W99" s="48">
        <v>2000</v>
      </c>
      <c r="X99" s="48">
        <v>18769057</v>
      </c>
      <c r="Y99" s="48">
        <v>0</v>
      </c>
      <c r="Z99" s="47">
        <v>10200521</v>
      </c>
      <c r="AA99" s="48">
        <v>9262567</v>
      </c>
      <c r="AB99" s="48">
        <v>4948135.24</v>
      </c>
      <c r="AC99" s="48">
        <v>1888751.72</v>
      </c>
      <c r="AD99" s="48">
        <v>3074320.58</v>
      </c>
      <c r="AE99" s="48">
        <v>30000</v>
      </c>
      <c r="AF99" s="48"/>
      <c r="AG99" s="48"/>
    </row>
    <row r="100" spans="1:33" s="7" customFormat="1" ht="22.5" customHeight="1" x14ac:dyDescent="0.5">
      <c r="A100" s="65" t="s">
        <v>168</v>
      </c>
      <c r="B100" s="53">
        <f>SUM(B101)</f>
        <v>2.7022703799999999</v>
      </c>
      <c r="C100" s="54">
        <f t="shared" ref="C100:N100" si="21">SUM(C101)</f>
        <v>0.26108254000000003</v>
      </c>
      <c r="D100" s="55">
        <f t="shared" si="21"/>
        <v>0.61306234999999998</v>
      </c>
      <c r="E100" s="50" t="s">
        <v>48</v>
      </c>
      <c r="F100" s="54">
        <f t="shared" si="21"/>
        <v>5.1299999999999998E-2</v>
      </c>
      <c r="G100" s="53">
        <f t="shared" si="21"/>
        <v>21.037834</v>
      </c>
      <c r="H100" s="57">
        <f t="shared" si="21"/>
        <v>49.238281569999998</v>
      </c>
      <c r="I100" s="53">
        <f t="shared" si="21"/>
        <v>14.2501765</v>
      </c>
      <c r="J100" s="55">
        <f t="shared" si="21"/>
        <v>10.44899</v>
      </c>
      <c r="K100" s="58">
        <f t="shared" si="21"/>
        <v>6.6115379699999997</v>
      </c>
      <c r="L100" s="55">
        <f t="shared" si="21"/>
        <v>15.885252400000001</v>
      </c>
      <c r="M100" s="55">
        <f t="shared" si="21"/>
        <v>5.8806199000000001</v>
      </c>
      <c r="N100" s="57">
        <f t="shared" si="21"/>
        <v>0</v>
      </c>
      <c r="O100" s="65" t="s">
        <v>169</v>
      </c>
      <c r="Q100" s="71"/>
      <c r="R100" s="80"/>
      <c r="S100" s="47"/>
      <c r="T100" s="48"/>
      <c r="U100" s="48"/>
      <c r="V100" s="48"/>
      <c r="W100" s="48"/>
      <c r="X100" s="48"/>
      <c r="Y100" s="48"/>
      <c r="Z100" s="47"/>
      <c r="AA100" s="48"/>
      <c r="AB100" s="48"/>
      <c r="AC100" s="48"/>
      <c r="AD100" s="48"/>
      <c r="AE100" s="48"/>
      <c r="AF100" s="48"/>
      <c r="AG100" s="48"/>
    </row>
    <row r="101" spans="1:33" s="7" customFormat="1" ht="21" customHeight="1" thickBot="1" x14ac:dyDescent="0.55000000000000004">
      <c r="A101" s="82" t="s">
        <v>170</v>
      </c>
      <c r="B101" s="83">
        <f t="shared" si="20"/>
        <v>2.7022703799999999</v>
      </c>
      <c r="C101" s="84">
        <f t="shared" si="20"/>
        <v>0.26108254000000003</v>
      </c>
      <c r="D101" s="85">
        <f t="shared" si="20"/>
        <v>0.61306234999999998</v>
      </c>
      <c r="E101" s="86" t="s">
        <v>48</v>
      </c>
      <c r="F101" s="84">
        <f t="shared" si="20"/>
        <v>5.1299999999999998E-2</v>
      </c>
      <c r="G101" s="83">
        <f t="shared" si="20"/>
        <v>21.037834</v>
      </c>
      <c r="H101" s="87">
        <f t="shared" si="20"/>
        <v>49.238281569999998</v>
      </c>
      <c r="I101" s="83">
        <f t="shared" si="20"/>
        <v>14.2501765</v>
      </c>
      <c r="J101" s="85">
        <f t="shared" si="20"/>
        <v>10.44899</v>
      </c>
      <c r="K101" s="88">
        <f t="shared" si="20"/>
        <v>6.6115379699999997</v>
      </c>
      <c r="L101" s="85">
        <f t="shared" si="20"/>
        <v>15.885252400000001</v>
      </c>
      <c r="M101" s="85">
        <f t="shared" si="20"/>
        <v>5.8806199000000001</v>
      </c>
      <c r="N101" s="87">
        <f t="shared" si="20"/>
        <v>0</v>
      </c>
      <c r="O101" s="89" t="s">
        <v>171</v>
      </c>
      <c r="Q101" s="71"/>
      <c r="R101" s="80"/>
      <c r="S101" s="47">
        <v>2702270.38</v>
      </c>
      <c r="T101" s="48">
        <v>261082.54</v>
      </c>
      <c r="U101" s="48">
        <v>613062.35</v>
      </c>
      <c r="V101" s="48">
        <v>0</v>
      </c>
      <c r="W101" s="48">
        <v>51300</v>
      </c>
      <c r="X101" s="48">
        <v>21037834</v>
      </c>
      <c r="Y101" s="48">
        <v>49238281.57</v>
      </c>
      <c r="Z101" s="47">
        <v>14250176.5</v>
      </c>
      <c r="AA101" s="48">
        <v>10448990</v>
      </c>
      <c r="AB101" s="48">
        <v>6611537.9699999997</v>
      </c>
      <c r="AC101" s="48">
        <v>15885252.4</v>
      </c>
      <c r="AD101" s="48">
        <v>5880619.9000000004</v>
      </c>
      <c r="AE101" s="48">
        <v>0</v>
      </c>
      <c r="AF101" s="48"/>
      <c r="AG101" s="48"/>
    </row>
    <row r="102" spans="1:33" s="7" customFormat="1" ht="22.5" customHeight="1" thickTop="1" x14ac:dyDescent="0.4">
      <c r="A102" s="90" t="s">
        <v>172</v>
      </c>
      <c r="B102" s="91"/>
      <c r="C102" s="67"/>
      <c r="E102" s="92"/>
      <c r="I102" s="93" t="s">
        <v>173</v>
      </c>
      <c r="O102" s="94"/>
      <c r="Q102" s="78">
        <v>177</v>
      </c>
      <c r="S102" s="47"/>
      <c r="T102" s="48"/>
      <c r="U102" s="48"/>
      <c r="V102" s="48"/>
      <c r="W102" s="48"/>
      <c r="X102" s="48"/>
      <c r="Y102" s="48"/>
      <c r="Z102" s="47"/>
      <c r="AA102" s="48"/>
      <c r="AB102" s="48"/>
      <c r="AC102" s="48"/>
      <c r="AD102" s="48"/>
      <c r="AE102" s="48"/>
      <c r="AF102" s="48"/>
      <c r="AG102" s="48"/>
    </row>
    <row r="103" spans="1:33" s="7" customFormat="1" ht="22.5" customHeight="1" x14ac:dyDescent="0.5">
      <c r="B103" s="5"/>
      <c r="C103" s="67"/>
      <c r="E103" s="92"/>
      <c r="O103" s="95"/>
      <c r="S103" s="47"/>
      <c r="T103" s="48"/>
      <c r="U103" s="48"/>
      <c r="V103" s="48"/>
      <c r="W103" s="48"/>
      <c r="X103" s="48"/>
      <c r="Y103" s="48"/>
      <c r="Z103" s="47"/>
      <c r="AA103" s="48"/>
      <c r="AB103" s="48"/>
      <c r="AC103" s="48"/>
      <c r="AD103" s="48"/>
      <c r="AE103" s="48"/>
      <c r="AF103" s="48"/>
      <c r="AG103" s="48"/>
    </row>
    <row r="104" spans="1:33" x14ac:dyDescent="0.5">
      <c r="P104" s="7"/>
      <c r="S104" s="97"/>
      <c r="T104" s="98"/>
      <c r="U104" s="98"/>
      <c r="V104" s="98"/>
      <c r="W104" s="98"/>
      <c r="X104" s="98"/>
      <c r="Y104" s="98"/>
      <c r="Z104" s="97"/>
      <c r="AA104" s="98"/>
      <c r="AB104" s="98"/>
      <c r="AC104" s="98"/>
      <c r="AD104" s="98"/>
      <c r="AE104" s="98"/>
      <c r="AF104" s="98"/>
      <c r="AG104" s="98"/>
    </row>
    <row r="105" spans="1:33" x14ac:dyDescent="0.5">
      <c r="S105" s="97"/>
      <c r="T105" s="98"/>
      <c r="U105" s="98"/>
      <c r="V105" s="98"/>
      <c r="W105" s="98"/>
      <c r="X105" s="98"/>
      <c r="Y105" s="98"/>
      <c r="Z105" s="97"/>
      <c r="AA105" s="98"/>
      <c r="AB105" s="98"/>
      <c r="AC105" s="98"/>
      <c r="AD105" s="98"/>
      <c r="AE105" s="98"/>
      <c r="AF105" s="98"/>
      <c r="AG105" s="98"/>
    </row>
    <row r="106" spans="1:33" x14ac:dyDescent="0.5">
      <c r="S106" s="97"/>
      <c r="T106" s="98"/>
      <c r="U106" s="98"/>
      <c r="V106" s="98"/>
      <c r="W106" s="98"/>
      <c r="X106" s="98"/>
      <c r="Y106" s="98"/>
      <c r="Z106" s="97"/>
      <c r="AA106" s="98"/>
      <c r="AB106" s="98"/>
      <c r="AC106" s="98"/>
      <c r="AD106" s="98"/>
      <c r="AE106" s="98"/>
      <c r="AF106" s="98"/>
      <c r="AG106" s="98"/>
    </row>
    <row r="107" spans="1:33" x14ac:dyDescent="0.5">
      <c r="S107" s="97"/>
      <c r="T107" s="98"/>
      <c r="U107" s="98"/>
      <c r="V107" s="98"/>
      <c r="W107" s="98"/>
      <c r="X107" s="98"/>
      <c r="Y107" s="98"/>
      <c r="Z107" s="97"/>
      <c r="AA107" s="98"/>
      <c r="AB107" s="98"/>
      <c r="AC107" s="98"/>
      <c r="AD107" s="98"/>
      <c r="AE107" s="98"/>
      <c r="AF107" s="98"/>
      <c r="AG107" s="98"/>
    </row>
    <row r="108" spans="1:33" x14ac:dyDescent="0.5">
      <c r="S108" s="97"/>
      <c r="T108" s="98"/>
      <c r="U108" s="98"/>
      <c r="V108" s="98"/>
      <c r="W108" s="98"/>
      <c r="X108" s="98"/>
      <c r="Y108" s="98"/>
      <c r="Z108" s="97"/>
      <c r="AA108" s="98"/>
      <c r="AB108" s="98"/>
      <c r="AC108" s="98"/>
      <c r="AD108" s="98"/>
      <c r="AE108" s="98"/>
      <c r="AF108" s="98"/>
      <c r="AG108" s="98"/>
    </row>
    <row r="109" spans="1:33" x14ac:dyDescent="0.5">
      <c r="S109" s="97"/>
      <c r="T109" s="98"/>
      <c r="U109" s="98"/>
      <c r="V109" s="98"/>
      <c r="W109" s="98"/>
      <c r="X109" s="98"/>
      <c r="Y109" s="98"/>
      <c r="Z109" s="97"/>
      <c r="AA109" s="98"/>
      <c r="AB109" s="98"/>
      <c r="AC109" s="98"/>
      <c r="AD109" s="98"/>
      <c r="AE109" s="98"/>
      <c r="AF109" s="98"/>
      <c r="AG109" s="98"/>
    </row>
    <row r="110" spans="1:33" x14ac:dyDescent="0.5">
      <c r="S110" s="97"/>
      <c r="T110" s="98"/>
      <c r="U110" s="98"/>
      <c r="V110" s="98"/>
      <c r="W110" s="98"/>
      <c r="X110" s="98"/>
      <c r="Y110" s="98"/>
      <c r="Z110" s="97"/>
      <c r="AA110" s="98"/>
      <c r="AB110" s="98"/>
      <c r="AC110" s="98"/>
      <c r="AD110" s="98"/>
      <c r="AE110" s="98"/>
      <c r="AF110" s="98"/>
      <c r="AG110" s="98"/>
    </row>
    <row r="111" spans="1:33" x14ac:dyDescent="0.5">
      <c r="S111" s="97"/>
      <c r="T111" s="98"/>
      <c r="U111" s="98"/>
      <c r="V111" s="98"/>
      <c r="W111" s="98"/>
      <c r="X111" s="98"/>
      <c r="Y111" s="98"/>
      <c r="Z111" s="97"/>
      <c r="AA111" s="98"/>
      <c r="AB111" s="98"/>
      <c r="AC111" s="98"/>
      <c r="AD111" s="98"/>
      <c r="AE111" s="98"/>
      <c r="AF111" s="98"/>
      <c r="AG111" s="98"/>
    </row>
    <row r="112" spans="1:33" x14ac:dyDescent="0.5">
      <c r="S112" s="97"/>
      <c r="T112" s="98"/>
      <c r="U112" s="98"/>
      <c r="V112" s="98"/>
      <c r="W112" s="98"/>
      <c r="X112" s="98"/>
      <c r="Y112" s="98"/>
      <c r="Z112" s="97"/>
      <c r="AA112" s="98"/>
      <c r="AB112" s="98"/>
      <c r="AC112" s="98"/>
      <c r="AD112" s="98"/>
      <c r="AE112" s="98"/>
      <c r="AF112" s="98"/>
      <c r="AG112" s="98"/>
    </row>
    <row r="113" spans="19:33" x14ac:dyDescent="0.5">
      <c r="S113" s="97"/>
      <c r="T113" s="98"/>
      <c r="U113" s="98"/>
      <c r="V113" s="98"/>
      <c r="W113" s="98"/>
      <c r="X113" s="98"/>
      <c r="Y113" s="98"/>
      <c r="Z113" s="97"/>
      <c r="AA113" s="98"/>
      <c r="AB113" s="98"/>
      <c r="AC113" s="98"/>
      <c r="AD113" s="98"/>
      <c r="AE113" s="98"/>
      <c r="AF113" s="98"/>
      <c r="AG113" s="98"/>
    </row>
    <row r="114" spans="19:33" x14ac:dyDescent="0.5">
      <c r="S114" s="97"/>
      <c r="T114" s="98"/>
      <c r="U114" s="98"/>
      <c r="V114" s="98"/>
      <c r="W114" s="98"/>
      <c r="X114" s="98"/>
      <c r="Y114" s="98"/>
      <c r="Z114" s="97"/>
      <c r="AA114" s="98"/>
      <c r="AB114" s="98"/>
      <c r="AC114" s="98"/>
      <c r="AD114" s="98"/>
      <c r="AE114" s="98"/>
      <c r="AF114" s="98"/>
      <c r="AG114" s="98"/>
    </row>
    <row r="115" spans="19:33" x14ac:dyDescent="0.5">
      <c r="S115" s="97"/>
      <c r="T115" s="98"/>
      <c r="U115" s="98"/>
      <c r="V115" s="98"/>
      <c r="W115" s="98"/>
      <c r="X115" s="98"/>
      <c r="Y115" s="98"/>
      <c r="Z115" s="97"/>
      <c r="AA115" s="98"/>
      <c r="AB115" s="98"/>
      <c r="AC115" s="98"/>
      <c r="AD115" s="98"/>
      <c r="AE115" s="98"/>
      <c r="AF115" s="98"/>
      <c r="AG115" s="98"/>
    </row>
    <row r="116" spans="19:33" x14ac:dyDescent="0.5">
      <c r="S116" s="97"/>
      <c r="T116" s="98"/>
      <c r="U116" s="98"/>
      <c r="V116" s="98"/>
      <c r="W116" s="98"/>
      <c r="X116" s="98"/>
      <c r="Y116" s="98"/>
      <c r="Z116" s="97"/>
      <c r="AA116" s="98"/>
      <c r="AB116" s="98"/>
      <c r="AC116" s="98"/>
      <c r="AD116" s="98"/>
      <c r="AE116" s="98"/>
      <c r="AF116" s="98"/>
      <c r="AG116" s="98"/>
    </row>
    <row r="117" spans="19:33" x14ac:dyDescent="0.5">
      <c r="S117" s="97"/>
      <c r="T117" s="98"/>
      <c r="U117" s="98"/>
      <c r="V117" s="98"/>
      <c r="W117" s="98"/>
      <c r="X117" s="98"/>
      <c r="Y117" s="98"/>
      <c r="Z117" s="97"/>
      <c r="AA117" s="98"/>
      <c r="AB117" s="98"/>
      <c r="AC117" s="98"/>
      <c r="AD117" s="98"/>
      <c r="AE117" s="98"/>
      <c r="AF117" s="98"/>
      <c r="AG117" s="98"/>
    </row>
    <row r="118" spans="19:33" x14ac:dyDescent="0.5">
      <c r="S118" s="97"/>
      <c r="T118" s="98"/>
      <c r="U118" s="98"/>
      <c r="V118" s="98"/>
      <c r="W118" s="98"/>
      <c r="X118" s="98"/>
      <c r="Y118" s="98"/>
      <c r="Z118" s="97"/>
      <c r="AA118" s="98"/>
      <c r="AB118" s="98"/>
      <c r="AC118" s="98"/>
      <c r="AD118" s="98"/>
      <c r="AE118" s="98"/>
      <c r="AF118" s="98"/>
      <c r="AG118" s="98"/>
    </row>
    <row r="119" spans="19:33" x14ac:dyDescent="0.5">
      <c r="S119" s="97"/>
      <c r="T119" s="98"/>
      <c r="U119" s="98"/>
      <c r="V119" s="98"/>
      <c r="W119" s="98"/>
      <c r="X119" s="98"/>
      <c r="Y119" s="98"/>
      <c r="Z119" s="97"/>
      <c r="AA119" s="98"/>
      <c r="AB119" s="98"/>
      <c r="AC119" s="98"/>
      <c r="AD119" s="98"/>
      <c r="AE119" s="98"/>
      <c r="AF119" s="98"/>
      <c r="AG119" s="98"/>
    </row>
    <row r="120" spans="19:33" x14ac:dyDescent="0.5">
      <c r="S120" s="97"/>
      <c r="T120" s="98"/>
      <c r="U120" s="98"/>
      <c r="V120" s="98"/>
      <c r="W120" s="98"/>
      <c r="X120" s="98"/>
      <c r="Y120" s="98"/>
      <c r="Z120" s="97"/>
      <c r="AA120" s="98"/>
      <c r="AB120" s="98"/>
      <c r="AC120" s="98"/>
      <c r="AD120" s="98"/>
      <c r="AE120" s="98"/>
      <c r="AF120" s="98"/>
      <c r="AG120" s="98"/>
    </row>
    <row r="121" spans="19:33" x14ac:dyDescent="0.5">
      <c r="S121" s="97"/>
      <c r="T121" s="98"/>
      <c r="U121" s="98"/>
      <c r="V121" s="98"/>
      <c r="W121" s="98"/>
      <c r="X121" s="98"/>
      <c r="Y121" s="98"/>
      <c r="Z121" s="97"/>
      <c r="AA121" s="98"/>
      <c r="AB121" s="98"/>
      <c r="AC121" s="98"/>
      <c r="AD121" s="98"/>
      <c r="AE121" s="98"/>
      <c r="AF121" s="98"/>
      <c r="AG121" s="98"/>
    </row>
    <row r="122" spans="19:33" x14ac:dyDescent="0.5">
      <c r="S122" s="97"/>
      <c r="T122" s="98"/>
      <c r="U122" s="98"/>
      <c r="V122" s="98"/>
      <c r="W122" s="98"/>
      <c r="X122" s="98"/>
      <c r="Y122" s="98"/>
      <c r="Z122" s="97"/>
      <c r="AA122" s="98"/>
      <c r="AB122" s="98"/>
      <c r="AC122" s="98"/>
      <c r="AD122" s="98"/>
      <c r="AE122" s="98"/>
      <c r="AF122" s="98"/>
      <c r="AG122" s="98"/>
    </row>
    <row r="123" spans="19:33" x14ac:dyDescent="0.5">
      <c r="S123" s="97"/>
      <c r="T123" s="98"/>
      <c r="U123" s="98"/>
      <c r="V123" s="98"/>
      <c r="W123" s="98"/>
      <c r="X123" s="98"/>
      <c r="Y123" s="98"/>
      <c r="Z123" s="97"/>
      <c r="AA123" s="98"/>
      <c r="AB123" s="98"/>
      <c r="AC123" s="98"/>
      <c r="AD123" s="98"/>
      <c r="AE123" s="98"/>
      <c r="AF123" s="98"/>
      <c r="AG123" s="98"/>
    </row>
    <row r="124" spans="19:33" x14ac:dyDescent="0.5">
      <c r="S124" s="97"/>
      <c r="T124" s="98"/>
      <c r="U124" s="98"/>
      <c r="V124" s="98"/>
      <c r="W124" s="98"/>
      <c r="X124" s="98"/>
      <c r="Y124" s="98"/>
      <c r="Z124" s="97"/>
      <c r="AA124" s="98"/>
      <c r="AB124" s="98"/>
      <c r="AC124" s="98"/>
      <c r="AD124" s="98"/>
      <c r="AE124" s="98"/>
      <c r="AF124" s="98"/>
      <c r="AG124" s="98"/>
    </row>
    <row r="125" spans="19:33" x14ac:dyDescent="0.5">
      <c r="S125" s="97"/>
      <c r="T125" s="98"/>
      <c r="U125" s="98"/>
      <c r="V125" s="98"/>
      <c r="W125" s="98"/>
      <c r="X125" s="98"/>
      <c r="Y125" s="98"/>
      <c r="Z125" s="97"/>
      <c r="AA125" s="98"/>
      <c r="AB125" s="98"/>
      <c r="AC125" s="98"/>
      <c r="AD125" s="98"/>
      <c r="AE125" s="98"/>
      <c r="AF125" s="98"/>
      <c r="AG125" s="98"/>
    </row>
    <row r="126" spans="19:33" x14ac:dyDescent="0.5">
      <c r="S126" s="97"/>
      <c r="T126" s="98"/>
      <c r="U126" s="98"/>
      <c r="V126" s="98"/>
      <c r="W126" s="98"/>
      <c r="X126" s="98"/>
      <c r="Y126" s="98"/>
      <c r="Z126" s="97"/>
      <c r="AA126" s="98"/>
      <c r="AB126" s="98"/>
      <c r="AC126" s="98"/>
      <c r="AD126" s="98"/>
      <c r="AE126" s="98"/>
      <c r="AF126" s="98"/>
      <c r="AG126" s="98"/>
    </row>
    <row r="127" spans="19:33" x14ac:dyDescent="0.5">
      <c r="S127" s="97"/>
      <c r="T127" s="98"/>
      <c r="U127" s="98"/>
      <c r="V127" s="98"/>
      <c r="W127" s="98"/>
      <c r="X127" s="98"/>
      <c r="Y127" s="98"/>
      <c r="Z127" s="97"/>
      <c r="AA127" s="98"/>
      <c r="AB127" s="98"/>
      <c r="AC127" s="98"/>
      <c r="AD127" s="98"/>
      <c r="AE127" s="98"/>
      <c r="AF127" s="98"/>
      <c r="AG127" s="98"/>
    </row>
    <row r="128" spans="19:33" x14ac:dyDescent="0.5">
      <c r="S128" s="97"/>
      <c r="T128" s="98"/>
      <c r="U128" s="98"/>
      <c r="V128" s="98"/>
      <c r="W128" s="98"/>
      <c r="X128" s="98"/>
      <c r="Y128" s="98"/>
      <c r="Z128" s="97"/>
      <c r="AA128" s="98"/>
      <c r="AB128" s="98"/>
      <c r="AC128" s="98"/>
      <c r="AD128" s="98"/>
      <c r="AE128" s="98"/>
      <c r="AF128" s="98"/>
      <c r="AG128" s="98"/>
    </row>
    <row r="129" spans="19:33" x14ac:dyDescent="0.5">
      <c r="S129" s="97"/>
      <c r="T129" s="98"/>
      <c r="U129" s="98"/>
      <c r="V129" s="98"/>
      <c r="W129" s="98"/>
      <c r="X129" s="98"/>
      <c r="Y129" s="98"/>
      <c r="Z129" s="97"/>
      <c r="AA129" s="98"/>
      <c r="AB129" s="98"/>
      <c r="AC129" s="98"/>
      <c r="AD129" s="98"/>
      <c r="AE129" s="98"/>
      <c r="AF129" s="98"/>
      <c r="AG129" s="98"/>
    </row>
    <row r="130" spans="19:33" x14ac:dyDescent="0.5">
      <c r="S130" s="97"/>
      <c r="T130" s="98"/>
      <c r="U130" s="98"/>
      <c r="V130" s="98"/>
      <c r="W130" s="98"/>
      <c r="X130" s="98"/>
      <c r="Y130" s="98"/>
      <c r="Z130" s="97"/>
      <c r="AA130" s="98"/>
      <c r="AB130" s="98"/>
      <c r="AC130" s="98"/>
      <c r="AD130" s="98"/>
      <c r="AE130" s="98"/>
      <c r="AF130" s="98"/>
      <c r="AG130" s="98"/>
    </row>
    <row r="131" spans="19:33" x14ac:dyDescent="0.5">
      <c r="S131" s="97"/>
      <c r="T131" s="98"/>
      <c r="U131" s="98"/>
      <c r="V131" s="98"/>
      <c r="W131" s="98"/>
      <c r="X131" s="98"/>
      <c r="Y131" s="98"/>
      <c r="Z131" s="97"/>
      <c r="AA131" s="98"/>
      <c r="AB131" s="98"/>
      <c r="AC131" s="98"/>
      <c r="AD131" s="98"/>
      <c r="AE131" s="98"/>
      <c r="AF131" s="98"/>
      <c r="AG131" s="98"/>
    </row>
    <row r="132" spans="19:33" x14ac:dyDescent="0.5">
      <c r="S132" s="97"/>
      <c r="T132" s="98"/>
      <c r="U132" s="98"/>
      <c r="V132" s="98"/>
      <c r="W132" s="98"/>
      <c r="X132" s="98"/>
      <c r="Y132" s="98"/>
      <c r="Z132" s="97"/>
      <c r="AA132" s="98"/>
      <c r="AB132" s="98"/>
      <c r="AC132" s="98"/>
      <c r="AD132" s="98"/>
      <c r="AE132" s="98"/>
      <c r="AF132" s="98"/>
      <c r="AG132" s="98"/>
    </row>
    <row r="133" spans="19:33" x14ac:dyDescent="0.5">
      <c r="S133" s="97"/>
      <c r="T133" s="98"/>
      <c r="U133" s="98"/>
      <c r="V133" s="98"/>
      <c r="W133" s="98"/>
      <c r="X133" s="98"/>
      <c r="Y133" s="98"/>
      <c r="Z133" s="97"/>
      <c r="AA133" s="98"/>
      <c r="AB133" s="98"/>
      <c r="AC133" s="98"/>
      <c r="AD133" s="98"/>
      <c r="AE133" s="98"/>
      <c r="AF133" s="98"/>
      <c r="AG133" s="98"/>
    </row>
    <row r="134" spans="19:33" x14ac:dyDescent="0.5">
      <c r="S134" s="97"/>
      <c r="T134" s="98"/>
      <c r="U134" s="98"/>
      <c r="V134" s="98"/>
      <c r="W134" s="98"/>
      <c r="X134" s="98"/>
      <c r="Y134" s="98"/>
      <c r="Z134" s="97"/>
      <c r="AA134" s="98"/>
      <c r="AB134" s="98"/>
      <c r="AC134" s="98"/>
      <c r="AD134" s="98"/>
      <c r="AE134" s="98"/>
      <c r="AF134" s="98"/>
      <c r="AG134" s="98"/>
    </row>
    <row r="135" spans="19:33" x14ac:dyDescent="0.5">
      <c r="S135" s="97"/>
      <c r="T135" s="98"/>
      <c r="U135" s="98"/>
      <c r="V135" s="98"/>
      <c r="W135" s="98"/>
      <c r="X135" s="98"/>
      <c r="Y135" s="98"/>
      <c r="Z135" s="97"/>
      <c r="AA135" s="98"/>
      <c r="AB135" s="98"/>
      <c r="AC135" s="98"/>
      <c r="AD135" s="98"/>
      <c r="AE135" s="98"/>
      <c r="AF135" s="98"/>
      <c r="AG135" s="98"/>
    </row>
    <row r="136" spans="19:33" x14ac:dyDescent="0.5">
      <c r="S136" s="97"/>
      <c r="T136" s="98"/>
      <c r="U136" s="98"/>
      <c r="V136" s="98"/>
      <c r="W136" s="98"/>
      <c r="X136" s="98"/>
      <c r="Y136" s="98"/>
      <c r="Z136" s="97"/>
      <c r="AA136" s="98"/>
      <c r="AB136" s="98"/>
      <c r="AC136" s="98"/>
      <c r="AD136" s="98"/>
      <c r="AE136" s="98"/>
      <c r="AF136" s="98"/>
      <c r="AG136" s="98"/>
    </row>
    <row r="137" spans="19:33" x14ac:dyDescent="0.5">
      <c r="S137" s="97"/>
      <c r="T137" s="98"/>
      <c r="U137" s="98"/>
      <c r="V137" s="98"/>
      <c r="W137" s="98"/>
      <c r="X137" s="98"/>
      <c r="Y137" s="98"/>
      <c r="Z137" s="97"/>
      <c r="AA137" s="98"/>
      <c r="AB137" s="98"/>
      <c r="AC137" s="98"/>
      <c r="AD137" s="98"/>
      <c r="AE137" s="98"/>
      <c r="AF137" s="98"/>
      <c r="AG137" s="98"/>
    </row>
    <row r="138" spans="19:33" x14ac:dyDescent="0.5">
      <c r="S138" s="97"/>
      <c r="T138" s="98"/>
      <c r="U138" s="98"/>
      <c r="V138" s="98"/>
      <c r="W138" s="98"/>
      <c r="X138" s="98"/>
      <c r="Y138" s="98"/>
      <c r="Z138" s="97"/>
      <c r="AA138" s="98"/>
      <c r="AB138" s="98"/>
      <c r="AC138" s="98"/>
      <c r="AD138" s="98"/>
      <c r="AE138" s="98"/>
      <c r="AF138" s="98"/>
      <c r="AG138" s="98"/>
    </row>
    <row r="139" spans="19:33" x14ac:dyDescent="0.5">
      <c r="S139" s="97"/>
      <c r="T139" s="98"/>
      <c r="U139" s="98"/>
      <c r="V139" s="98"/>
      <c r="W139" s="98"/>
      <c r="X139" s="98"/>
      <c r="Y139" s="98"/>
      <c r="Z139" s="97"/>
      <c r="AA139" s="98"/>
      <c r="AB139" s="98"/>
      <c r="AC139" s="98"/>
      <c r="AD139" s="98"/>
      <c r="AE139" s="98"/>
      <c r="AF139" s="98"/>
      <c r="AG139" s="98"/>
    </row>
    <row r="140" spans="19:33" x14ac:dyDescent="0.5">
      <c r="S140" s="97"/>
      <c r="T140" s="98"/>
      <c r="U140" s="98"/>
      <c r="V140" s="98"/>
      <c r="W140" s="98"/>
      <c r="X140" s="98"/>
      <c r="Y140" s="98"/>
      <c r="Z140" s="97"/>
      <c r="AA140" s="98"/>
      <c r="AB140" s="98"/>
      <c r="AC140" s="98"/>
      <c r="AD140" s="98"/>
      <c r="AE140" s="98"/>
      <c r="AF140" s="98"/>
      <c r="AG140" s="98"/>
    </row>
    <row r="141" spans="19:33" x14ac:dyDescent="0.5">
      <c r="S141" s="97"/>
      <c r="T141" s="98"/>
      <c r="U141" s="98"/>
      <c r="V141" s="98"/>
      <c r="W141" s="98"/>
      <c r="X141" s="98"/>
      <c r="Y141" s="98"/>
      <c r="Z141" s="97"/>
      <c r="AA141" s="98"/>
      <c r="AB141" s="98"/>
      <c r="AC141" s="98"/>
      <c r="AD141" s="98"/>
      <c r="AE141" s="98"/>
      <c r="AF141" s="98"/>
      <c r="AG141" s="98"/>
    </row>
    <row r="142" spans="19:33" x14ac:dyDescent="0.5">
      <c r="S142" s="97"/>
      <c r="T142" s="98"/>
      <c r="U142" s="98"/>
      <c r="V142" s="98"/>
      <c r="W142" s="98"/>
      <c r="X142" s="98"/>
      <c r="Y142" s="98"/>
      <c r="Z142" s="97"/>
      <c r="AA142" s="98"/>
      <c r="AB142" s="98"/>
      <c r="AC142" s="98"/>
      <c r="AD142" s="98"/>
      <c r="AE142" s="98"/>
      <c r="AF142" s="98"/>
      <c r="AG142" s="98"/>
    </row>
    <row r="143" spans="19:33" x14ac:dyDescent="0.5">
      <c r="S143" s="97"/>
      <c r="T143" s="98"/>
      <c r="U143" s="98"/>
      <c r="V143" s="98"/>
      <c r="W143" s="98"/>
      <c r="X143" s="98"/>
      <c r="Y143" s="98"/>
      <c r="Z143" s="97"/>
      <c r="AA143" s="98"/>
      <c r="AB143" s="98"/>
      <c r="AC143" s="98"/>
      <c r="AD143" s="98"/>
      <c r="AE143" s="98"/>
      <c r="AF143" s="98"/>
      <c r="AG143" s="98"/>
    </row>
    <row r="144" spans="19:33" x14ac:dyDescent="0.5">
      <c r="S144" s="97"/>
      <c r="T144" s="98"/>
      <c r="U144" s="98"/>
      <c r="V144" s="98"/>
      <c r="W144" s="98"/>
      <c r="X144" s="98"/>
      <c r="Y144" s="98"/>
      <c r="Z144" s="97"/>
      <c r="AA144" s="98"/>
      <c r="AB144" s="98"/>
      <c r="AC144" s="98"/>
      <c r="AD144" s="98"/>
      <c r="AE144" s="98"/>
      <c r="AF144" s="98"/>
      <c r="AG144" s="98"/>
    </row>
    <row r="145" spans="19:33" x14ac:dyDescent="0.5">
      <c r="S145" s="97"/>
      <c r="T145" s="98"/>
      <c r="U145" s="98"/>
      <c r="V145" s="98"/>
      <c r="W145" s="98"/>
      <c r="X145" s="98"/>
      <c r="Y145" s="98"/>
      <c r="Z145" s="97"/>
      <c r="AA145" s="98"/>
      <c r="AB145" s="98"/>
      <c r="AC145" s="98"/>
      <c r="AD145" s="98"/>
      <c r="AE145" s="98"/>
      <c r="AF145" s="98"/>
      <c r="AG145" s="98"/>
    </row>
    <row r="146" spans="19:33" x14ac:dyDescent="0.5">
      <c r="S146" s="97"/>
      <c r="T146" s="98"/>
      <c r="U146" s="98"/>
      <c r="V146" s="98"/>
      <c r="W146" s="98"/>
      <c r="X146" s="98"/>
      <c r="Y146" s="98"/>
      <c r="Z146" s="97"/>
      <c r="AA146" s="98"/>
      <c r="AB146" s="98"/>
      <c r="AC146" s="98"/>
      <c r="AD146" s="98"/>
      <c r="AE146" s="98"/>
      <c r="AF146" s="98"/>
      <c r="AG146" s="98"/>
    </row>
    <row r="147" spans="19:33" x14ac:dyDescent="0.5">
      <c r="S147" s="97"/>
      <c r="T147" s="98"/>
      <c r="U147" s="98"/>
      <c r="V147" s="98"/>
      <c r="W147" s="98"/>
      <c r="X147" s="98"/>
      <c r="Y147" s="98"/>
      <c r="Z147" s="97"/>
      <c r="AA147" s="98"/>
      <c r="AB147" s="98"/>
      <c r="AC147" s="98"/>
      <c r="AD147" s="98"/>
      <c r="AE147" s="98"/>
      <c r="AF147" s="98"/>
      <c r="AG147" s="98"/>
    </row>
    <row r="148" spans="19:33" x14ac:dyDescent="0.5">
      <c r="S148" s="97"/>
      <c r="T148" s="98"/>
      <c r="U148" s="98"/>
      <c r="V148" s="98"/>
      <c r="W148" s="98"/>
      <c r="X148" s="98"/>
      <c r="Y148" s="98"/>
      <c r="Z148" s="97"/>
      <c r="AA148" s="98"/>
      <c r="AB148" s="98"/>
      <c r="AC148" s="98"/>
      <c r="AD148" s="98"/>
      <c r="AE148" s="98"/>
      <c r="AF148" s="98"/>
      <c r="AG148" s="98"/>
    </row>
    <row r="149" spans="19:33" x14ac:dyDescent="0.5">
      <c r="S149" s="97"/>
      <c r="T149" s="98"/>
      <c r="U149" s="98"/>
      <c r="V149" s="98"/>
      <c r="W149" s="98"/>
      <c r="X149" s="98"/>
      <c r="Y149" s="98"/>
      <c r="Z149" s="97"/>
      <c r="AA149" s="98"/>
      <c r="AB149" s="98"/>
      <c r="AC149" s="98"/>
      <c r="AD149" s="98"/>
      <c r="AE149" s="98"/>
      <c r="AF149" s="98"/>
      <c r="AG149" s="98"/>
    </row>
    <row r="150" spans="19:33" x14ac:dyDescent="0.5">
      <c r="S150" s="97"/>
      <c r="T150" s="98"/>
      <c r="U150" s="98"/>
      <c r="V150" s="98"/>
      <c r="W150" s="98"/>
      <c r="X150" s="98"/>
      <c r="Y150" s="98"/>
      <c r="Z150" s="97"/>
      <c r="AA150" s="98"/>
      <c r="AB150" s="98"/>
      <c r="AC150" s="98"/>
      <c r="AD150" s="98"/>
      <c r="AE150" s="98"/>
      <c r="AF150" s="98"/>
      <c r="AG150" s="98"/>
    </row>
    <row r="151" spans="19:33" x14ac:dyDescent="0.5">
      <c r="S151" s="97"/>
      <c r="T151" s="98"/>
      <c r="U151" s="98"/>
      <c r="V151" s="98"/>
      <c r="W151" s="98"/>
      <c r="X151" s="98"/>
      <c r="Y151" s="98"/>
      <c r="Z151" s="97"/>
      <c r="AA151" s="98"/>
      <c r="AB151" s="98"/>
      <c r="AC151" s="98"/>
      <c r="AD151" s="98"/>
      <c r="AE151" s="98"/>
      <c r="AF151" s="98"/>
      <c r="AG151" s="98"/>
    </row>
    <row r="152" spans="19:33" x14ac:dyDescent="0.5">
      <c r="S152" s="97"/>
      <c r="T152" s="98"/>
      <c r="U152" s="98"/>
      <c r="V152" s="98"/>
      <c r="W152" s="98"/>
      <c r="X152" s="98"/>
      <c r="Y152" s="98"/>
      <c r="Z152" s="97"/>
      <c r="AA152" s="98"/>
      <c r="AB152" s="98"/>
      <c r="AC152" s="98"/>
      <c r="AD152" s="98"/>
      <c r="AE152" s="98"/>
      <c r="AF152" s="98"/>
      <c r="AG152" s="98"/>
    </row>
    <row r="153" spans="19:33" x14ac:dyDescent="0.5">
      <c r="S153" s="97"/>
      <c r="T153" s="98"/>
      <c r="U153" s="98"/>
      <c r="V153" s="98"/>
      <c r="W153" s="98"/>
      <c r="X153" s="98"/>
      <c r="Y153" s="98"/>
      <c r="Z153" s="97"/>
      <c r="AA153" s="98"/>
      <c r="AB153" s="98"/>
      <c r="AC153" s="98"/>
      <c r="AD153" s="98"/>
      <c r="AE153" s="98"/>
      <c r="AF153" s="98"/>
      <c r="AG153" s="98"/>
    </row>
    <row r="154" spans="19:33" x14ac:dyDescent="0.5">
      <c r="S154" s="97"/>
      <c r="T154" s="98"/>
      <c r="U154" s="98"/>
      <c r="V154" s="98"/>
      <c r="W154" s="98"/>
      <c r="X154" s="98"/>
      <c r="Y154" s="98"/>
      <c r="Z154" s="97"/>
      <c r="AA154" s="98"/>
      <c r="AB154" s="98"/>
      <c r="AC154" s="98"/>
      <c r="AD154" s="98"/>
      <c r="AE154" s="98"/>
      <c r="AF154" s="98"/>
      <c r="AG154" s="98"/>
    </row>
    <row r="155" spans="19:33" x14ac:dyDescent="0.5">
      <c r="S155" s="97"/>
      <c r="T155" s="98"/>
      <c r="U155" s="98"/>
      <c r="V155" s="98"/>
      <c r="W155" s="98"/>
      <c r="X155" s="98"/>
      <c r="Y155" s="98"/>
      <c r="Z155" s="97"/>
      <c r="AA155" s="98"/>
      <c r="AB155" s="98"/>
      <c r="AC155" s="98"/>
      <c r="AD155" s="98"/>
      <c r="AE155" s="98"/>
      <c r="AF155" s="98"/>
      <c r="AG155" s="98"/>
    </row>
    <row r="156" spans="19:33" x14ac:dyDescent="0.5">
      <c r="S156" s="97"/>
      <c r="T156" s="98"/>
      <c r="U156" s="98"/>
      <c r="V156" s="98"/>
      <c r="W156" s="98"/>
      <c r="X156" s="98"/>
      <c r="Y156" s="98"/>
      <c r="Z156" s="97"/>
      <c r="AA156" s="98"/>
      <c r="AB156" s="98"/>
      <c r="AC156" s="98"/>
      <c r="AD156" s="98"/>
      <c r="AE156" s="98"/>
      <c r="AF156" s="98"/>
      <c r="AG156" s="98"/>
    </row>
    <row r="157" spans="19:33" x14ac:dyDescent="0.5">
      <c r="S157" s="97"/>
      <c r="T157" s="98"/>
      <c r="U157" s="98"/>
      <c r="V157" s="98"/>
      <c r="W157" s="98"/>
      <c r="X157" s="98"/>
      <c r="Y157" s="98"/>
      <c r="Z157" s="97"/>
      <c r="AA157" s="98"/>
      <c r="AB157" s="98"/>
      <c r="AC157" s="98"/>
      <c r="AD157" s="98"/>
      <c r="AE157" s="98"/>
      <c r="AF157" s="98"/>
      <c r="AG157" s="98"/>
    </row>
    <row r="158" spans="19:33" x14ac:dyDescent="0.5">
      <c r="S158" s="97"/>
      <c r="T158" s="98"/>
      <c r="U158" s="98"/>
      <c r="V158" s="98"/>
      <c r="W158" s="98"/>
      <c r="X158" s="98"/>
      <c r="Y158" s="98"/>
      <c r="Z158" s="97"/>
      <c r="AA158" s="98"/>
      <c r="AB158" s="98"/>
      <c r="AC158" s="98"/>
      <c r="AD158" s="98"/>
      <c r="AE158" s="98"/>
      <c r="AF158" s="98"/>
      <c r="AG158" s="98"/>
    </row>
    <row r="159" spans="19:33" x14ac:dyDescent="0.5">
      <c r="S159" s="97"/>
      <c r="T159" s="98"/>
      <c r="U159" s="98"/>
      <c r="V159" s="98"/>
      <c r="W159" s="98"/>
      <c r="X159" s="98"/>
      <c r="Y159" s="98"/>
      <c r="Z159" s="97"/>
      <c r="AA159" s="98"/>
      <c r="AB159" s="98"/>
      <c r="AC159" s="98"/>
      <c r="AD159" s="98"/>
      <c r="AE159" s="98"/>
      <c r="AF159" s="98"/>
      <c r="AG159" s="98"/>
    </row>
    <row r="160" spans="19:33" x14ac:dyDescent="0.5">
      <c r="S160" s="97"/>
      <c r="T160" s="98"/>
      <c r="U160" s="98"/>
      <c r="V160" s="98"/>
      <c r="W160" s="98"/>
      <c r="X160" s="98"/>
      <c r="Y160" s="98"/>
      <c r="Z160" s="97"/>
      <c r="AA160" s="98"/>
      <c r="AB160" s="98"/>
      <c r="AC160" s="98"/>
      <c r="AD160" s="98"/>
      <c r="AE160" s="98"/>
      <c r="AF160" s="98"/>
      <c r="AG160" s="98"/>
    </row>
    <row r="161" spans="19:33" x14ac:dyDescent="0.5">
      <c r="S161" s="97"/>
      <c r="T161" s="98"/>
      <c r="U161" s="98"/>
      <c r="V161" s="98"/>
      <c r="W161" s="98"/>
      <c r="X161" s="98"/>
      <c r="Y161" s="98"/>
      <c r="Z161" s="97"/>
      <c r="AA161" s="98"/>
      <c r="AB161" s="98"/>
      <c r="AC161" s="98"/>
      <c r="AD161" s="98"/>
      <c r="AE161" s="98"/>
      <c r="AF161" s="98"/>
      <c r="AG161" s="98"/>
    </row>
    <row r="162" spans="19:33" x14ac:dyDescent="0.5">
      <c r="S162" s="97"/>
      <c r="T162" s="98"/>
      <c r="U162" s="98"/>
      <c r="V162" s="98"/>
      <c r="W162" s="98"/>
      <c r="X162" s="98"/>
      <c r="Y162" s="98"/>
      <c r="Z162" s="97"/>
      <c r="AA162" s="98"/>
      <c r="AB162" s="98"/>
      <c r="AC162" s="98"/>
      <c r="AD162" s="98"/>
      <c r="AE162" s="98"/>
      <c r="AF162" s="98"/>
      <c r="AG162" s="98"/>
    </row>
    <row r="163" spans="19:33" x14ac:dyDescent="0.5">
      <c r="S163" s="97"/>
      <c r="T163" s="98"/>
      <c r="U163" s="98"/>
      <c r="V163" s="98"/>
      <c r="W163" s="98"/>
      <c r="X163" s="98"/>
      <c r="Y163" s="98"/>
      <c r="Z163" s="97"/>
      <c r="AA163" s="98"/>
      <c r="AB163" s="98"/>
      <c r="AC163" s="98"/>
      <c r="AD163" s="98"/>
      <c r="AE163" s="98"/>
      <c r="AF163" s="98"/>
      <c r="AG163" s="98"/>
    </row>
    <row r="164" spans="19:33" x14ac:dyDescent="0.5">
      <c r="S164" s="97"/>
      <c r="T164" s="98"/>
      <c r="U164" s="98"/>
      <c r="V164" s="98"/>
      <c r="W164" s="98"/>
      <c r="X164" s="98"/>
      <c r="Y164" s="98"/>
      <c r="Z164" s="97"/>
      <c r="AA164" s="98"/>
      <c r="AB164" s="98"/>
      <c r="AC164" s="98"/>
      <c r="AD164" s="98"/>
      <c r="AE164" s="98"/>
      <c r="AF164" s="98"/>
      <c r="AG164" s="98"/>
    </row>
    <row r="165" spans="19:33" x14ac:dyDescent="0.5">
      <c r="S165" s="97"/>
      <c r="T165" s="98"/>
      <c r="U165" s="98"/>
      <c r="V165" s="98"/>
      <c r="W165" s="98"/>
      <c r="X165" s="98"/>
      <c r="Y165" s="98"/>
      <c r="Z165" s="97"/>
      <c r="AA165" s="98"/>
      <c r="AB165" s="98"/>
      <c r="AC165" s="98"/>
      <c r="AD165" s="98"/>
      <c r="AE165" s="98"/>
      <c r="AF165" s="98"/>
      <c r="AG165" s="98"/>
    </row>
    <row r="166" spans="19:33" x14ac:dyDescent="0.5">
      <c r="S166" s="97"/>
      <c r="T166" s="98"/>
      <c r="U166" s="98"/>
      <c r="V166" s="98"/>
      <c r="W166" s="98"/>
      <c r="X166" s="98"/>
      <c r="Y166" s="98"/>
      <c r="Z166" s="97"/>
      <c r="AA166" s="98"/>
      <c r="AB166" s="98"/>
      <c r="AC166" s="98"/>
      <c r="AD166" s="98"/>
      <c r="AE166" s="98"/>
      <c r="AF166" s="98"/>
      <c r="AG166" s="98"/>
    </row>
    <row r="167" spans="19:33" x14ac:dyDescent="0.5">
      <c r="S167" s="97"/>
      <c r="T167" s="98"/>
      <c r="U167" s="98"/>
      <c r="V167" s="98"/>
      <c r="W167" s="98"/>
      <c r="X167" s="98"/>
      <c r="Y167" s="98"/>
      <c r="Z167" s="97"/>
      <c r="AA167" s="98"/>
      <c r="AB167" s="98"/>
      <c r="AC167" s="98"/>
      <c r="AD167" s="98"/>
      <c r="AE167" s="98"/>
      <c r="AF167" s="98"/>
      <c r="AG167" s="98"/>
    </row>
    <row r="168" spans="19:33" x14ac:dyDescent="0.5">
      <c r="S168" s="97"/>
      <c r="T168" s="98"/>
      <c r="U168" s="98"/>
      <c r="V168" s="98"/>
      <c r="W168" s="98"/>
      <c r="X168" s="98"/>
      <c r="Y168" s="98"/>
      <c r="Z168" s="97"/>
      <c r="AA168" s="98"/>
      <c r="AB168" s="98"/>
      <c r="AC168" s="98"/>
      <c r="AD168" s="98"/>
      <c r="AE168" s="98"/>
      <c r="AF168" s="98"/>
      <c r="AG168" s="98"/>
    </row>
    <row r="169" spans="19:33" x14ac:dyDescent="0.5">
      <c r="S169" s="97"/>
      <c r="T169" s="98"/>
      <c r="U169" s="98"/>
      <c r="V169" s="98"/>
      <c r="W169" s="98"/>
      <c r="X169" s="98"/>
      <c r="Y169" s="98"/>
      <c r="Z169" s="97"/>
      <c r="AA169" s="98"/>
      <c r="AB169" s="98"/>
      <c r="AC169" s="98"/>
      <c r="AD169" s="98"/>
      <c r="AE169" s="98"/>
      <c r="AF169" s="98"/>
      <c r="AG169" s="98"/>
    </row>
    <row r="170" spans="19:33" x14ac:dyDescent="0.5">
      <c r="S170" s="97"/>
      <c r="T170" s="98"/>
      <c r="U170" s="98"/>
      <c r="V170" s="98"/>
      <c r="W170" s="98"/>
      <c r="X170" s="98"/>
      <c r="Y170" s="98"/>
      <c r="Z170" s="97"/>
      <c r="AA170" s="98"/>
      <c r="AB170" s="98"/>
      <c r="AC170" s="98"/>
      <c r="AD170" s="98"/>
      <c r="AE170" s="98"/>
      <c r="AF170" s="98"/>
      <c r="AG170" s="98"/>
    </row>
    <row r="171" spans="19:33" x14ac:dyDescent="0.5">
      <c r="S171" s="97"/>
      <c r="T171" s="98"/>
      <c r="U171" s="98"/>
      <c r="V171" s="98"/>
      <c r="W171" s="98"/>
      <c r="X171" s="98"/>
      <c r="Y171" s="98"/>
      <c r="Z171" s="97"/>
      <c r="AA171" s="98"/>
      <c r="AB171" s="98"/>
      <c r="AC171" s="98"/>
      <c r="AD171" s="98"/>
      <c r="AE171" s="98"/>
      <c r="AF171" s="98"/>
      <c r="AG171" s="98"/>
    </row>
    <row r="172" spans="19:33" x14ac:dyDescent="0.5">
      <c r="S172" s="97"/>
      <c r="T172" s="98"/>
      <c r="U172" s="98"/>
      <c r="V172" s="98"/>
      <c r="W172" s="98"/>
      <c r="X172" s="98"/>
      <c r="Y172" s="98"/>
      <c r="Z172" s="97"/>
      <c r="AA172" s="98"/>
      <c r="AB172" s="98"/>
      <c r="AC172" s="98"/>
      <c r="AD172" s="98"/>
      <c r="AE172" s="98"/>
      <c r="AF172" s="98"/>
      <c r="AG172" s="98"/>
    </row>
    <row r="173" spans="19:33" x14ac:dyDescent="0.5">
      <c r="S173" s="97"/>
      <c r="T173" s="98"/>
      <c r="U173" s="98"/>
      <c r="V173" s="98"/>
      <c r="W173" s="98"/>
      <c r="X173" s="98"/>
      <c r="Y173" s="98"/>
      <c r="Z173" s="97"/>
      <c r="AA173" s="98"/>
      <c r="AB173" s="98"/>
      <c r="AC173" s="98"/>
      <c r="AD173" s="98"/>
      <c r="AE173" s="98"/>
      <c r="AF173" s="98"/>
      <c r="AG173" s="98"/>
    </row>
    <row r="174" spans="19:33" x14ac:dyDescent="0.5">
      <c r="S174" s="97"/>
      <c r="T174" s="98"/>
      <c r="U174" s="98"/>
      <c r="V174" s="98"/>
      <c r="W174" s="98"/>
      <c r="X174" s="98"/>
      <c r="Y174" s="98"/>
      <c r="Z174" s="97"/>
      <c r="AA174" s="98"/>
      <c r="AB174" s="98"/>
      <c r="AC174" s="98"/>
      <c r="AD174" s="98"/>
      <c r="AE174" s="98"/>
      <c r="AF174" s="98"/>
      <c r="AG174" s="98"/>
    </row>
    <row r="175" spans="19:33" x14ac:dyDescent="0.5">
      <c r="S175" s="97"/>
      <c r="T175" s="98"/>
      <c r="U175" s="98"/>
      <c r="V175" s="98"/>
      <c r="W175" s="98"/>
      <c r="X175" s="98"/>
      <c r="Y175" s="98"/>
      <c r="Z175" s="97"/>
      <c r="AA175" s="98"/>
      <c r="AB175" s="98"/>
      <c r="AC175" s="98"/>
      <c r="AD175" s="98"/>
      <c r="AE175" s="98"/>
      <c r="AF175" s="98"/>
      <c r="AG175" s="98"/>
    </row>
    <row r="176" spans="19:33" x14ac:dyDescent="0.5">
      <c r="S176" s="97"/>
      <c r="T176" s="98"/>
      <c r="U176" s="98"/>
      <c r="V176" s="98"/>
      <c r="W176" s="98"/>
      <c r="X176" s="98"/>
      <c r="Y176" s="98"/>
      <c r="Z176" s="97"/>
      <c r="AA176" s="98"/>
      <c r="AB176" s="98"/>
      <c r="AC176" s="98"/>
      <c r="AD176" s="98"/>
      <c r="AE176" s="98"/>
      <c r="AF176" s="98"/>
      <c r="AG176" s="98"/>
    </row>
    <row r="177" spans="19:33" x14ac:dyDescent="0.5">
      <c r="S177" s="97"/>
      <c r="T177" s="98"/>
      <c r="U177" s="98"/>
      <c r="V177" s="98"/>
      <c r="W177" s="98"/>
      <c r="X177" s="98"/>
      <c r="Y177" s="98"/>
      <c r="Z177" s="97"/>
      <c r="AA177" s="98"/>
      <c r="AB177" s="98"/>
      <c r="AC177" s="98"/>
      <c r="AD177" s="98"/>
      <c r="AE177" s="98"/>
      <c r="AF177" s="98"/>
      <c r="AG177" s="98"/>
    </row>
    <row r="178" spans="19:33" x14ac:dyDescent="0.5">
      <c r="S178" s="97"/>
      <c r="T178" s="98"/>
      <c r="U178" s="98"/>
      <c r="V178" s="98"/>
      <c r="W178" s="98"/>
      <c r="X178" s="98"/>
      <c r="Y178" s="98"/>
      <c r="Z178" s="97"/>
      <c r="AA178" s="98"/>
      <c r="AB178" s="98"/>
      <c r="AC178" s="98"/>
      <c r="AD178" s="98"/>
      <c r="AE178" s="98"/>
      <c r="AF178" s="98"/>
      <c r="AG178" s="98"/>
    </row>
    <row r="179" spans="19:33" x14ac:dyDescent="0.5">
      <c r="S179" s="97"/>
      <c r="T179" s="98"/>
      <c r="U179" s="98"/>
      <c r="V179" s="98"/>
      <c r="W179" s="98"/>
      <c r="X179" s="98"/>
      <c r="Y179" s="98"/>
      <c r="Z179" s="97"/>
      <c r="AA179" s="98"/>
      <c r="AB179" s="98"/>
      <c r="AC179" s="98"/>
      <c r="AD179" s="98"/>
      <c r="AE179" s="98"/>
      <c r="AF179" s="98"/>
      <c r="AG179" s="98"/>
    </row>
    <row r="180" spans="19:33" x14ac:dyDescent="0.5">
      <c r="S180" s="97"/>
      <c r="T180" s="98"/>
      <c r="U180" s="98"/>
      <c r="V180" s="98"/>
      <c r="W180" s="98"/>
      <c r="X180" s="98"/>
      <c r="Y180" s="98"/>
      <c r="Z180" s="97"/>
      <c r="AA180" s="98"/>
      <c r="AB180" s="98"/>
      <c r="AC180" s="98"/>
      <c r="AD180" s="98"/>
      <c r="AE180" s="98"/>
      <c r="AF180" s="98"/>
      <c r="AG180" s="98"/>
    </row>
    <row r="181" spans="19:33" x14ac:dyDescent="0.5">
      <c r="S181" s="97"/>
      <c r="T181" s="98"/>
      <c r="U181" s="98"/>
      <c r="V181" s="98"/>
      <c r="W181" s="98"/>
      <c r="X181" s="98"/>
      <c r="Y181" s="98"/>
      <c r="Z181" s="97"/>
      <c r="AA181" s="98"/>
      <c r="AB181" s="98"/>
      <c r="AC181" s="98"/>
      <c r="AD181" s="98"/>
      <c r="AE181" s="98"/>
      <c r="AF181" s="98"/>
      <c r="AG181" s="98"/>
    </row>
    <row r="182" spans="19:33" x14ac:dyDescent="0.5">
      <c r="S182" s="97"/>
      <c r="T182" s="98"/>
      <c r="U182" s="98"/>
      <c r="V182" s="98"/>
      <c r="W182" s="98"/>
      <c r="X182" s="98"/>
      <c r="Y182" s="98"/>
      <c r="Z182" s="97"/>
      <c r="AA182" s="98"/>
      <c r="AB182" s="98"/>
      <c r="AC182" s="98"/>
      <c r="AD182" s="98"/>
      <c r="AE182" s="98"/>
      <c r="AF182" s="98"/>
      <c r="AG182" s="98"/>
    </row>
    <row r="183" spans="19:33" x14ac:dyDescent="0.5">
      <c r="S183" s="97"/>
      <c r="T183" s="98"/>
      <c r="U183" s="98"/>
      <c r="V183" s="98"/>
      <c r="W183" s="98"/>
      <c r="X183" s="98"/>
      <c r="Y183" s="98"/>
      <c r="Z183" s="97"/>
      <c r="AA183" s="98"/>
      <c r="AB183" s="98"/>
      <c r="AC183" s="98"/>
      <c r="AD183" s="98"/>
      <c r="AE183" s="98"/>
      <c r="AF183" s="98"/>
      <c r="AG183" s="98"/>
    </row>
    <row r="184" spans="19:33" x14ac:dyDescent="0.5">
      <c r="S184" s="97"/>
      <c r="T184" s="98"/>
      <c r="U184" s="98"/>
      <c r="V184" s="98"/>
      <c r="W184" s="98"/>
      <c r="X184" s="98"/>
      <c r="Y184" s="98"/>
      <c r="Z184" s="97"/>
      <c r="AA184" s="98"/>
      <c r="AB184" s="98"/>
      <c r="AC184" s="98"/>
      <c r="AD184" s="98"/>
      <c r="AE184" s="98"/>
      <c r="AF184" s="98"/>
      <c r="AG184" s="98"/>
    </row>
    <row r="185" spans="19:33" x14ac:dyDescent="0.5">
      <c r="S185" s="97"/>
      <c r="T185" s="98"/>
      <c r="U185" s="98"/>
      <c r="V185" s="98"/>
      <c r="W185" s="98"/>
      <c r="X185" s="98"/>
      <c r="Y185" s="98"/>
      <c r="Z185" s="97"/>
      <c r="AA185" s="98"/>
      <c r="AB185" s="98"/>
      <c r="AC185" s="98"/>
      <c r="AD185" s="98"/>
      <c r="AE185" s="98"/>
      <c r="AF185" s="98"/>
      <c r="AG185" s="98"/>
    </row>
    <row r="186" spans="19:33" x14ac:dyDescent="0.5">
      <c r="S186" s="97"/>
      <c r="T186" s="98"/>
      <c r="U186" s="98"/>
      <c r="V186" s="98"/>
      <c r="W186" s="98"/>
      <c r="X186" s="98"/>
      <c r="Y186" s="98"/>
      <c r="Z186" s="97"/>
      <c r="AA186" s="98"/>
      <c r="AB186" s="98"/>
      <c r="AC186" s="98"/>
      <c r="AD186" s="98"/>
      <c r="AE186" s="98"/>
      <c r="AF186" s="98"/>
      <c r="AG186" s="98"/>
    </row>
    <row r="187" spans="19:33" x14ac:dyDescent="0.5">
      <c r="S187" s="97"/>
      <c r="T187" s="98"/>
      <c r="U187" s="98"/>
      <c r="V187" s="98"/>
      <c r="W187" s="98"/>
      <c r="X187" s="98"/>
      <c r="Y187" s="98"/>
      <c r="Z187" s="97"/>
      <c r="AA187" s="98"/>
      <c r="AB187" s="98"/>
      <c r="AC187" s="98"/>
      <c r="AD187" s="98"/>
      <c r="AE187" s="98"/>
      <c r="AF187" s="98"/>
      <c r="AG187" s="98"/>
    </row>
    <row r="188" spans="19:33" x14ac:dyDescent="0.5">
      <c r="S188" s="97"/>
      <c r="T188" s="98"/>
      <c r="U188" s="98"/>
      <c r="V188" s="98"/>
      <c r="W188" s="98"/>
      <c r="X188" s="98"/>
      <c r="Y188" s="98"/>
      <c r="Z188" s="97"/>
      <c r="AA188" s="98"/>
      <c r="AB188" s="98"/>
      <c r="AC188" s="98"/>
      <c r="AD188" s="98"/>
      <c r="AE188" s="98"/>
      <c r="AF188" s="98"/>
      <c r="AG188" s="98"/>
    </row>
    <row r="189" spans="19:33" x14ac:dyDescent="0.5">
      <c r="S189" s="97"/>
      <c r="T189" s="98"/>
      <c r="U189" s="98"/>
      <c r="V189" s="98"/>
      <c r="W189" s="98"/>
      <c r="X189" s="98"/>
      <c r="Y189" s="98"/>
      <c r="Z189" s="97"/>
      <c r="AA189" s="98"/>
      <c r="AB189" s="98"/>
      <c r="AC189" s="98"/>
      <c r="AD189" s="98"/>
      <c r="AE189" s="98"/>
      <c r="AF189" s="98"/>
      <c r="AG189" s="98"/>
    </row>
    <row r="190" spans="19:33" x14ac:dyDescent="0.5">
      <c r="S190" s="97"/>
      <c r="T190" s="98"/>
      <c r="U190" s="98"/>
      <c r="V190" s="98"/>
      <c r="W190" s="98"/>
      <c r="X190" s="98"/>
      <c r="Y190" s="98"/>
      <c r="Z190" s="97"/>
      <c r="AA190" s="98"/>
      <c r="AB190" s="98"/>
      <c r="AC190" s="98"/>
      <c r="AD190" s="98"/>
      <c r="AE190" s="98"/>
      <c r="AF190" s="98"/>
      <c r="AG190" s="98"/>
    </row>
    <row r="191" spans="19:33" x14ac:dyDescent="0.5">
      <c r="S191" s="97"/>
      <c r="T191" s="98"/>
      <c r="U191" s="98"/>
      <c r="V191" s="98"/>
      <c r="W191" s="98"/>
      <c r="X191" s="98"/>
      <c r="Y191" s="98"/>
      <c r="Z191" s="97"/>
      <c r="AA191" s="98"/>
      <c r="AB191" s="98"/>
      <c r="AC191" s="98"/>
      <c r="AD191" s="98"/>
      <c r="AE191" s="98"/>
      <c r="AF191" s="98"/>
      <c r="AG191" s="98"/>
    </row>
    <row r="192" spans="19:33" x14ac:dyDescent="0.5">
      <c r="S192" s="97"/>
      <c r="T192" s="98"/>
      <c r="U192" s="98"/>
      <c r="V192" s="98"/>
      <c r="W192" s="98"/>
      <c r="X192" s="98"/>
      <c r="Y192" s="98"/>
      <c r="Z192" s="97"/>
      <c r="AA192" s="98"/>
      <c r="AB192" s="98"/>
      <c r="AC192" s="98"/>
      <c r="AD192" s="98"/>
      <c r="AE192" s="98"/>
      <c r="AF192" s="98"/>
      <c r="AG192" s="98"/>
    </row>
    <row r="193" spans="19:33" x14ac:dyDescent="0.5">
      <c r="S193" s="97"/>
      <c r="T193" s="98"/>
      <c r="U193" s="98"/>
      <c r="V193" s="98"/>
      <c r="W193" s="98"/>
      <c r="X193" s="98"/>
      <c r="Y193" s="98"/>
      <c r="Z193" s="97"/>
      <c r="AA193" s="98"/>
      <c r="AB193" s="98"/>
      <c r="AC193" s="98"/>
      <c r="AD193" s="98"/>
      <c r="AE193" s="98"/>
      <c r="AF193" s="98"/>
      <c r="AG193" s="98"/>
    </row>
    <row r="194" spans="19:33" x14ac:dyDescent="0.5">
      <c r="S194" s="97"/>
      <c r="T194" s="98"/>
      <c r="U194" s="98"/>
      <c r="V194" s="98"/>
      <c r="W194" s="98"/>
      <c r="X194" s="98"/>
      <c r="Y194" s="98"/>
      <c r="Z194" s="97"/>
      <c r="AA194" s="98"/>
      <c r="AB194" s="98"/>
      <c r="AC194" s="98"/>
      <c r="AD194" s="98"/>
      <c r="AE194" s="98"/>
      <c r="AF194" s="98"/>
      <c r="AG194" s="98"/>
    </row>
    <row r="195" spans="19:33" x14ac:dyDescent="0.5">
      <c r="S195" s="97"/>
      <c r="T195" s="98"/>
      <c r="U195" s="98"/>
      <c r="V195" s="98"/>
      <c r="W195" s="98"/>
      <c r="X195" s="98"/>
      <c r="Y195" s="98"/>
      <c r="Z195" s="97"/>
      <c r="AA195" s="98"/>
      <c r="AB195" s="98"/>
      <c r="AC195" s="98"/>
      <c r="AD195" s="98"/>
      <c r="AE195" s="98"/>
      <c r="AF195" s="98"/>
      <c r="AG195" s="98"/>
    </row>
    <row r="196" spans="19:33" x14ac:dyDescent="0.5">
      <c r="S196" s="97"/>
      <c r="T196" s="98"/>
      <c r="U196" s="98"/>
      <c r="V196" s="98"/>
      <c r="W196" s="98"/>
      <c r="X196" s="98"/>
      <c r="Y196" s="98"/>
      <c r="Z196" s="97"/>
      <c r="AA196" s="98"/>
      <c r="AB196" s="98"/>
      <c r="AC196" s="98"/>
      <c r="AD196" s="98"/>
      <c r="AE196" s="98"/>
      <c r="AF196" s="98"/>
      <c r="AG196" s="98"/>
    </row>
    <row r="197" spans="19:33" x14ac:dyDescent="0.5">
      <c r="S197" s="97"/>
      <c r="T197" s="98"/>
      <c r="U197" s="98"/>
      <c r="V197" s="98"/>
      <c r="W197" s="98"/>
      <c r="X197" s="98"/>
      <c r="Y197" s="98"/>
      <c r="Z197" s="97"/>
      <c r="AA197" s="98"/>
      <c r="AB197" s="98"/>
      <c r="AC197" s="98"/>
      <c r="AD197" s="98"/>
      <c r="AE197" s="98"/>
      <c r="AF197" s="98"/>
      <c r="AG197" s="98"/>
    </row>
    <row r="198" spans="19:33" x14ac:dyDescent="0.5">
      <c r="S198" s="97"/>
      <c r="T198" s="98"/>
      <c r="U198" s="98"/>
      <c r="V198" s="98"/>
      <c r="W198" s="98"/>
      <c r="X198" s="98"/>
      <c r="Y198" s="98"/>
      <c r="Z198" s="97"/>
      <c r="AA198" s="98"/>
      <c r="AB198" s="98"/>
      <c r="AC198" s="98"/>
      <c r="AD198" s="98"/>
      <c r="AE198" s="98"/>
      <c r="AF198" s="98"/>
      <c r="AG198" s="98"/>
    </row>
    <row r="199" spans="19:33" x14ac:dyDescent="0.5">
      <c r="S199" s="97"/>
      <c r="T199" s="98"/>
      <c r="U199" s="98"/>
      <c r="V199" s="98"/>
      <c r="W199" s="98"/>
      <c r="X199" s="98"/>
      <c r="Y199" s="98"/>
      <c r="Z199" s="97"/>
      <c r="AA199" s="98"/>
      <c r="AB199" s="98"/>
      <c r="AC199" s="98"/>
      <c r="AD199" s="98"/>
      <c r="AE199" s="98"/>
      <c r="AF199" s="98"/>
      <c r="AG199" s="98"/>
    </row>
    <row r="200" spans="19:33" x14ac:dyDescent="0.5">
      <c r="S200" s="97"/>
      <c r="T200" s="98"/>
      <c r="U200" s="98"/>
      <c r="V200" s="98"/>
      <c r="W200" s="98"/>
      <c r="X200" s="98"/>
      <c r="Y200" s="98"/>
      <c r="Z200" s="97"/>
      <c r="AA200" s="98"/>
      <c r="AB200" s="98"/>
      <c r="AC200" s="98"/>
      <c r="AD200" s="98"/>
      <c r="AE200" s="98"/>
      <c r="AF200" s="98"/>
      <c r="AG200" s="98"/>
    </row>
    <row r="201" spans="19:33" x14ac:dyDescent="0.5">
      <c r="S201" s="97"/>
      <c r="T201" s="98"/>
      <c r="U201" s="98"/>
      <c r="V201" s="98"/>
      <c r="W201" s="98"/>
      <c r="X201" s="98"/>
      <c r="Y201" s="98"/>
      <c r="Z201" s="97"/>
      <c r="AA201" s="98"/>
      <c r="AB201" s="98"/>
      <c r="AC201" s="98"/>
      <c r="AD201" s="98"/>
      <c r="AE201" s="98"/>
      <c r="AF201" s="98"/>
      <c r="AG201" s="98"/>
    </row>
    <row r="202" spans="19:33" x14ac:dyDescent="0.5">
      <c r="S202" s="97"/>
      <c r="T202" s="98"/>
      <c r="U202" s="98"/>
      <c r="V202" s="98"/>
      <c r="W202" s="98"/>
      <c r="X202" s="98"/>
      <c r="Y202" s="98"/>
      <c r="Z202" s="97"/>
      <c r="AA202" s="98"/>
      <c r="AB202" s="98"/>
      <c r="AC202" s="98"/>
      <c r="AD202" s="98"/>
      <c r="AE202" s="98"/>
      <c r="AF202" s="98"/>
      <c r="AG202" s="98"/>
    </row>
    <row r="203" spans="19:33" x14ac:dyDescent="0.5">
      <c r="S203" s="97"/>
      <c r="T203" s="98"/>
      <c r="U203" s="98"/>
      <c r="V203" s="98"/>
      <c r="W203" s="98"/>
      <c r="X203" s="98"/>
      <c r="Y203" s="98"/>
      <c r="Z203" s="97"/>
      <c r="AA203" s="98"/>
      <c r="AB203" s="98"/>
      <c r="AC203" s="98"/>
      <c r="AD203" s="98"/>
      <c r="AE203" s="98"/>
      <c r="AF203" s="98"/>
      <c r="AG203" s="98"/>
    </row>
    <row r="204" spans="19:33" x14ac:dyDescent="0.5">
      <c r="S204" s="97"/>
      <c r="T204" s="98"/>
      <c r="U204" s="98"/>
      <c r="V204" s="98"/>
      <c r="W204" s="98"/>
      <c r="X204" s="98"/>
      <c r="Y204" s="98"/>
      <c r="Z204" s="97"/>
      <c r="AA204" s="98"/>
      <c r="AB204" s="98"/>
      <c r="AC204" s="98"/>
      <c r="AD204" s="98"/>
      <c r="AE204" s="98"/>
      <c r="AF204" s="98"/>
      <c r="AG204" s="98"/>
    </row>
    <row r="205" spans="19:33" x14ac:dyDescent="0.5">
      <c r="S205" s="97"/>
      <c r="T205" s="98"/>
      <c r="U205" s="98"/>
      <c r="V205" s="98"/>
      <c r="W205" s="98"/>
      <c r="X205" s="98"/>
      <c r="Y205" s="98"/>
      <c r="Z205" s="97"/>
      <c r="AA205" s="98"/>
      <c r="AB205" s="98"/>
      <c r="AC205" s="98"/>
      <c r="AD205" s="98"/>
      <c r="AE205" s="98"/>
      <c r="AF205" s="98"/>
      <c r="AG205" s="98"/>
    </row>
    <row r="206" spans="19:33" x14ac:dyDescent="0.5">
      <c r="S206" s="97"/>
      <c r="T206" s="98"/>
      <c r="U206" s="98"/>
      <c r="V206" s="98"/>
      <c r="W206" s="98"/>
      <c r="X206" s="98"/>
      <c r="Y206" s="98"/>
      <c r="Z206" s="97"/>
      <c r="AA206" s="98"/>
      <c r="AB206" s="98"/>
      <c r="AC206" s="98"/>
      <c r="AD206" s="98"/>
      <c r="AE206" s="98"/>
      <c r="AF206" s="98"/>
      <c r="AG206" s="98"/>
    </row>
    <row r="207" spans="19:33" x14ac:dyDescent="0.5">
      <c r="S207" s="97"/>
      <c r="T207" s="98"/>
      <c r="U207" s="98"/>
      <c r="V207" s="98"/>
      <c r="W207" s="98"/>
      <c r="X207" s="98"/>
      <c r="Y207" s="98"/>
      <c r="Z207" s="97"/>
      <c r="AA207" s="98"/>
      <c r="AB207" s="98"/>
      <c r="AC207" s="98"/>
      <c r="AD207" s="98"/>
      <c r="AE207" s="98"/>
      <c r="AF207" s="98"/>
      <c r="AG207" s="98"/>
    </row>
    <row r="208" spans="19:33" x14ac:dyDescent="0.5">
      <c r="S208" s="97"/>
      <c r="T208" s="98"/>
      <c r="U208" s="98"/>
      <c r="V208" s="98"/>
      <c r="W208" s="98"/>
      <c r="X208" s="98"/>
      <c r="Y208" s="98"/>
      <c r="Z208" s="97"/>
      <c r="AA208" s="98"/>
      <c r="AB208" s="98"/>
      <c r="AC208" s="98"/>
      <c r="AD208" s="98"/>
      <c r="AE208" s="98"/>
      <c r="AF208" s="98"/>
      <c r="AG208" s="98"/>
    </row>
    <row r="209" spans="19:33" x14ac:dyDescent="0.5">
      <c r="S209" s="97"/>
      <c r="T209" s="98"/>
      <c r="U209" s="98"/>
      <c r="V209" s="98"/>
      <c r="W209" s="98"/>
      <c r="X209" s="98"/>
      <c r="Y209" s="98"/>
      <c r="Z209" s="97"/>
      <c r="AA209" s="98"/>
      <c r="AB209" s="98"/>
      <c r="AC209" s="98"/>
      <c r="AD209" s="98"/>
      <c r="AE209" s="98"/>
      <c r="AF209" s="98"/>
      <c r="AG209" s="98"/>
    </row>
    <row r="210" spans="19:33" x14ac:dyDescent="0.5">
      <c r="S210" s="97"/>
      <c r="T210" s="98"/>
      <c r="U210" s="98"/>
      <c r="V210" s="98"/>
      <c r="W210" s="98"/>
      <c r="X210" s="98"/>
      <c r="Y210" s="98"/>
      <c r="Z210" s="97"/>
      <c r="AA210" s="98"/>
      <c r="AB210" s="98"/>
      <c r="AC210" s="98"/>
      <c r="AD210" s="98"/>
      <c r="AE210" s="98"/>
      <c r="AF210" s="98"/>
      <c r="AG210" s="98"/>
    </row>
    <row r="211" spans="19:33" x14ac:dyDescent="0.5">
      <c r="S211" s="97"/>
      <c r="T211" s="98"/>
      <c r="U211" s="98"/>
      <c r="V211" s="98"/>
      <c r="W211" s="98"/>
      <c r="X211" s="98"/>
      <c r="Y211" s="98"/>
      <c r="Z211" s="97"/>
      <c r="AA211" s="98"/>
      <c r="AB211" s="98"/>
      <c r="AC211" s="98"/>
      <c r="AD211" s="98"/>
      <c r="AE211" s="98"/>
      <c r="AF211" s="98"/>
      <c r="AG211" s="98"/>
    </row>
    <row r="212" spans="19:33" x14ac:dyDescent="0.5">
      <c r="S212" s="97"/>
      <c r="T212" s="98"/>
      <c r="U212" s="98"/>
      <c r="V212" s="98"/>
      <c r="W212" s="98"/>
      <c r="X212" s="98"/>
      <c r="Y212" s="98"/>
      <c r="Z212" s="97"/>
      <c r="AA212" s="98"/>
      <c r="AB212" s="98"/>
      <c r="AC212" s="98"/>
      <c r="AD212" s="98"/>
      <c r="AE212" s="98"/>
      <c r="AF212" s="98"/>
      <c r="AG212" s="98"/>
    </row>
    <row r="213" spans="19:33" x14ac:dyDescent="0.5">
      <c r="S213" s="97"/>
      <c r="T213" s="98"/>
      <c r="U213" s="98"/>
      <c r="V213" s="98"/>
      <c r="W213" s="98"/>
      <c r="X213" s="98"/>
      <c r="Y213" s="98"/>
      <c r="Z213" s="97"/>
      <c r="AA213" s="98"/>
      <c r="AB213" s="98"/>
      <c r="AC213" s="98"/>
      <c r="AD213" s="98"/>
      <c r="AE213" s="98"/>
      <c r="AF213" s="98"/>
      <c r="AG213" s="98"/>
    </row>
    <row r="214" spans="19:33" x14ac:dyDescent="0.5">
      <c r="S214" s="97"/>
      <c r="T214" s="98"/>
      <c r="U214" s="98"/>
      <c r="V214" s="98"/>
      <c r="W214" s="98"/>
      <c r="X214" s="98"/>
      <c r="Y214" s="98"/>
      <c r="Z214" s="97"/>
      <c r="AA214" s="98"/>
      <c r="AB214" s="98"/>
      <c r="AC214" s="98"/>
      <c r="AD214" s="98"/>
      <c r="AE214" s="98"/>
      <c r="AF214" s="98"/>
      <c r="AG214" s="98"/>
    </row>
    <row r="215" spans="19:33" x14ac:dyDescent="0.5">
      <c r="S215" s="97"/>
      <c r="T215" s="98"/>
      <c r="U215" s="98"/>
      <c r="V215" s="98"/>
      <c r="W215" s="98"/>
      <c r="X215" s="98"/>
      <c r="Y215" s="98"/>
      <c r="Z215" s="97"/>
      <c r="AA215" s="98"/>
      <c r="AB215" s="98"/>
      <c r="AC215" s="98"/>
      <c r="AD215" s="98"/>
      <c r="AE215" s="98"/>
      <c r="AF215" s="98"/>
      <c r="AG215" s="98"/>
    </row>
    <row r="216" spans="19:33" x14ac:dyDescent="0.5">
      <c r="S216" s="97"/>
      <c r="T216" s="98"/>
      <c r="U216" s="98"/>
      <c r="V216" s="98"/>
      <c r="W216" s="98"/>
      <c r="X216" s="98"/>
      <c r="Y216" s="98"/>
      <c r="Z216" s="97"/>
      <c r="AA216" s="98"/>
      <c r="AB216" s="98"/>
      <c r="AC216" s="98"/>
      <c r="AD216" s="98"/>
      <c r="AE216" s="98"/>
      <c r="AF216" s="98"/>
      <c r="AG216" s="98"/>
    </row>
    <row r="217" spans="19:33" x14ac:dyDescent="0.5">
      <c r="S217" s="97"/>
      <c r="T217" s="98"/>
      <c r="U217" s="98"/>
      <c r="V217" s="98"/>
      <c r="W217" s="98"/>
      <c r="X217" s="98"/>
      <c r="Y217" s="98"/>
      <c r="Z217" s="97"/>
      <c r="AA217" s="98"/>
      <c r="AB217" s="98"/>
      <c r="AC217" s="98"/>
      <c r="AD217" s="98"/>
      <c r="AE217" s="98"/>
      <c r="AF217" s="98"/>
      <c r="AG217" s="98"/>
    </row>
    <row r="218" spans="19:33" x14ac:dyDescent="0.5">
      <c r="S218" s="97"/>
      <c r="T218" s="98"/>
      <c r="U218" s="98"/>
      <c r="V218" s="98"/>
      <c r="W218" s="98"/>
      <c r="X218" s="98"/>
      <c r="Y218" s="98"/>
      <c r="Z218" s="97"/>
      <c r="AA218" s="98"/>
      <c r="AB218" s="98"/>
      <c r="AC218" s="98"/>
      <c r="AD218" s="98"/>
      <c r="AE218" s="98"/>
      <c r="AF218" s="98"/>
      <c r="AG218" s="98"/>
    </row>
    <row r="219" spans="19:33" x14ac:dyDescent="0.5">
      <c r="S219" s="97"/>
      <c r="T219" s="98"/>
      <c r="U219" s="98"/>
      <c r="V219" s="98"/>
      <c r="W219" s="98"/>
      <c r="X219" s="98"/>
      <c r="Y219" s="98"/>
      <c r="Z219" s="97"/>
      <c r="AA219" s="98"/>
      <c r="AB219" s="98"/>
      <c r="AC219" s="98"/>
      <c r="AD219" s="98"/>
      <c r="AE219" s="98"/>
      <c r="AF219" s="98"/>
      <c r="AG219" s="98"/>
    </row>
    <row r="220" spans="19:33" x14ac:dyDescent="0.5">
      <c r="S220" s="97"/>
      <c r="T220" s="98"/>
      <c r="U220" s="98"/>
      <c r="V220" s="98"/>
      <c r="W220" s="98"/>
      <c r="X220" s="98"/>
      <c r="Y220" s="98"/>
      <c r="Z220" s="97"/>
      <c r="AA220" s="98"/>
      <c r="AB220" s="98"/>
      <c r="AC220" s="98"/>
      <c r="AD220" s="98"/>
      <c r="AE220" s="98"/>
      <c r="AF220" s="98"/>
      <c r="AG220" s="98"/>
    </row>
    <row r="221" spans="19:33" x14ac:dyDescent="0.5">
      <c r="S221" s="97"/>
      <c r="T221" s="98"/>
      <c r="U221" s="98"/>
      <c r="V221" s="98"/>
      <c r="W221" s="98"/>
      <c r="X221" s="98"/>
      <c r="Y221" s="98"/>
      <c r="Z221" s="97"/>
      <c r="AA221" s="98"/>
      <c r="AB221" s="98"/>
      <c r="AC221" s="98"/>
      <c r="AD221" s="98"/>
      <c r="AE221" s="98"/>
      <c r="AF221" s="98"/>
      <c r="AG221" s="98"/>
    </row>
    <row r="222" spans="19:33" x14ac:dyDescent="0.5">
      <c r="S222" s="97"/>
      <c r="T222" s="98"/>
      <c r="U222" s="98"/>
      <c r="V222" s="98"/>
      <c r="W222" s="98"/>
      <c r="X222" s="98"/>
      <c r="Y222" s="98"/>
      <c r="Z222" s="97"/>
      <c r="AA222" s="98"/>
      <c r="AB222" s="98"/>
      <c r="AC222" s="98"/>
      <c r="AD222" s="98"/>
      <c r="AE222" s="98"/>
      <c r="AF222" s="98"/>
      <c r="AG222" s="98"/>
    </row>
    <row r="223" spans="19:33" x14ac:dyDescent="0.5">
      <c r="S223" s="97"/>
      <c r="T223" s="98"/>
      <c r="U223" s="98"/>
      <c r="V223" s="98"/>
      <c r="W223" s="98"/>
      <c r="X223" s="98"/>
      <c r="Y223" s="98"/>
      <c r="Z223" s="97"/>
      <c r="AA223" s="98"/>
      <c r="AB223" s="98"/>
      <c r="AC223" s="98"/>
      <c r="AD223" s="98"/>
      <c r="AE223" s="98"/>
      <c r="AF223" s="98"/>
      <c r="AG223" s="98"/>
    </row>
    <row r="224" spans="19:33" x14ac:dyDescent="0.5">
      <c r="S224" s="97"/>
      <c r="T224" s="98"/>
      <c r="U224" s="98"/>
      <c r="V224" s="98"/>
      <c r="W224" s="98"/>
      <c r="X224" s="98"/>
      <c r="Y224" s="98"/>
      <c r="Z224" s="97"/>
      <c r="AA224" s="98"/>
      <c r="AB224" s="98"/>
      <c r="AC224" s="98"/>
      <c r="AD224" s="98"/>
      <c r="AE224" s="98"/>
      <c r="AF224" s="98"/>
      <c r="AG224" s="98"/>
    </row>
    <row r="225" spans="19:33" x14ac:dyDescent="0.5">
      <c r="S225" s="97"/>
      <c r="T225" s="98"/>
      <c r="U225" s="98"/>
      <c r="V225" s="98"/>
      <c r="W225" s="98"/>
      <c r="X225" s="98"/>
      <c r="Y225" s="98"/>
      <c r="Z225" s="97"/>
      <c r="AA225" s="98"/>
      <c r="AB225" s="98"/>
      <c r="AC225" s="98"/>
      <c r="AD225" s="98"/>
      <c r="AE225" s="98"/>
      <c r="AF225" s="98"/>
      <c r="AG225" s="98"/>
    </row>
    <row r="226" spans="19:33" x14ac:dyDescent="0.5">
      <c r="S226" s="97"/>
      <c r="T226" s="98"/>
      <c r="U226" s="98"/>
      <c r="V226" s="98"/>
      <c r="W226" s="98"/>
      <c r="X226" s="98"/>
      <c r="Y226" s="98"/>
      <c r="Z226" s="97"/>
      <c r="AA226" s="98"/>
      <c r="AB226" s="98"/>
      <c r="AC226" s="98"/>
      <c r="AD226" s="98"/>
      <c r="AE226" s="98"/>
      <c r="AF226" s="98"/>
      <c r="AG226" s="98"/>
    </row>
    <row r="227" spans="19:33" x14ac:dyDescent="0.5">
      <c r="S227" s="97"/>
      <c r="T227" s="98"/>
      <c r="U227" s="98"/>
      <c r="V227" s="98"/>
      <c r="W227" s="98"/>
      <c r="X227" s="98"/>
      <c r="Y227" s="98"/>
      <c r="Z227" s="97"/>
      <c r="AA227" s="98"/>
      <c r="AB227" s="98"/>
      <c r="AC227" s="98"/>
      <c r="AD227" s="98"/>
      <c r="AE227" s="98"/>
      <c r="AF227" s="98"/>
      <c r="AG227" s="98"/>
    </row>
    <row r="228" spans="19:33" x14ac:dyDescent="0.5">
      <c r="S228" s="97"/>
      <c r="T228" s="98"/>
      <c r="U228" s="98"/>
      <c r="V228" s="98"/>
      <c r="W228" s="98"/>
      <c r="X228" s="98"/>
      <c r="Y228" s="98"/>
      <c r="Z228" s="97"/>
      <c r="AA228" s="98"/>
      <c r="AB228" s="98"/>
      <c r="AC228" s="98"/>
      <c r="AD228" s="98"/>
      <c r="AE228" s="98"/>
      <c r="AF228" s="98"/>
      <c r="AG228" s="98"/>
    </row>
    <row r="229" spans="19:33" x14ac:dyDescent="0.5">
      <c r="S229" s="97"/>
      <c r="T229" s="98"/>
      <c r="U229" s="98"/>
      <c r="V229" s="98"/>
      <c r="W229" s="98"/>
      <c r="X229" s="98"/>
      <c r="Y229" s="98"/>
      <c r="Z229" s="97"/>
      <c r="AA229" s="98"/>
      <c r="AB229" s="98"/>
      <c r="AC229" s="98"/>
      <c r="AD229" s="98"/>
      <c r="AE229" s="98"/>
      <c r="AF229" s="98"/>
      <c r="AG229" s="98"/>
    </row>
    <row r="230" spans="19:33" x14ac:dyDescent="0.5">
      <c r="S230" s="97"/>
      <c r="T230" s="98"/>
      <c r="U230" s="98"/>
      <c r="V230" s="98"/>
      <c r="W230" s="98"/>
      <c r="X230" s="98"/>
      <c r="Y230" s="98"/>
      <c r="Z230" s="97"/>
      <c r="AA230" s="98"/>
      <c r="AB230" s="98"/>
      <c r="AC230" s="98"/>
      <c r="AD230" s="98"/>
      <c r="AE230" s="98"/>
      <c r="AF230" s="98"/>
      <c r="AG230" s="98"/>
    </row>
    <row r="231" spans="19:33" x14ac:dyDescent="0.5">
      <c r="S231" s="97"/>
      <c r="T231" s="98"/>
      <c r="U231" s="98"/>
      <c r="V231" s="98"/>
      <c r="W231" s="98"/>
      <c r="X231" s="98"/>
      <c r="Y231" s="98"/>
      <c r="Z231" s="97"/>
      <c r="AA231" s="98"/>
      <c r="AB231" s="98"/>
      <c r="AC231" s="98"/>
      <c r="AD231" s="98"/>
      <c r="AE231" s="98"/>
      <c r="AF231" s="98"/>
      <c r="AG231" s="98"/>
    </row>
    <row r="232" spans="19:33" x14ac:dyDescent="0.5">
      <c r="S232" s="97"/>
      <c r="T232" s="98"/>
      <c r="U232" s="98"/>
      <c r="V232" s="98"/>
      <c r="W232" s="98"/>
      <c r="X232" s="98"/>
      <c r="Y232" s="98"/>
      <c r="Z232" s="97"/>
      <c r="AA232" s="98"/>
      <c r="AB232" s="98"/>
      <c r="AC232" s="98"/>
      <c r="AD232" s="98"/>
      <c r="AE232" s="98"/>
      <c r="AF232" s="98"/>
      <c r="AG232" s="98"/>
    </row>
    <row r="233" spans="19:33" x14ac:dyDescent="0.5">
      <c r="S233" s="97"/>
      <c r="T233" s="98"/>
      <c r="U233" s="98"/>
      <c r="V233" s="98"/>
      <c r="W233" s="98"/>
      <c r="X233" s="98"/>
      <c r="Y233" s="98"/>
      <c r="Z233" s="97"/>
      <c r="AA233" s="98"/>
      <c r="AB233" s="98"/>
      <c r="AC233" s="98"/>
      <c r="AD233" s="98"/>
      <c r="AE233" s="98"/>
      <c r="AF233" s="98"/>
      <c r="AG233" s="98"/>
    </row>
    <row r="234" spans="19:33" x14ac:dyDescent="0.5">
      <c r="S234" s="97"/>
      <c r="T234" s="98"/>
      <c r="U234" s="98"/>
      <c r="V234" s="98"/>
      <c r="W234" s="98"/>
      <c r="X234" s="98"/>
      <c r="Y234" s="98"/>
      <c r="Z234" s="97"/>
      <c r="AA234" s="98"/>
      <c r="AB234" s="98"/>
      <c r="AC234" s="98"/>
      <c r="AD234" s="98"/>
      <c r="AE234" s="98"/>
      <c r="AF234" s="98"/>
      <c r="AG234" s="98"/>
    </row>
    <row r="235" spans="19:33" x14ac:dyDescent="0.5">
      <c r="S235" s="97"/>
      <c r="T235" s="98"/>
      <c r="U235" s="98"/>
      <c r="V235" s="98"/>
      <c r="W235" s="98"/>
      <c r="X235" s="98"/>
      <c r="Y235" s="98"/>
      <c r="Z235" s="97"/>
      <c r="AA235" s="98"/>
      <c r="AB235" s="98"/>
      <c r="AC235" s="98"/>
      <c r="AD235" s="98"/>
      <c r="AE235" s="98"/>
      <c r="AF235" s="98"/>
      <c r="AG235" s="98"/>
    </row>
    <row r="236" spans="19:33" x14ac:dyDescent="0.5">
      <c r="S236" s="97"/>
      <c r="T236" s="98"/>
      <c r="U236" s="98"/>
      <c r="V236" s="98"/>
      <c r="W236" s="98"/>
      <c r="X236" s="98"/>
      <c r="Y236" s="98"/>
      <c r="Z236" s="97"/>
      <c r="AA236" s="98"/>
      <c r="AB236" s="98"/>
      <c r="AC236" s="98"/>
      <c r="AD236" s="98"/>
      <c r="AE236" s="98"/>
      <c r="AF236" s="98"/>
      <c r="AG236" s="98"/>
    </row>
    <row r="237" spans="19:33" x14ac:dyDescent="0.5">
      <c r="S237" s="97"/>
      <c r="T237" s="98"/>
      <c r="U237" s="98"/>
      <c r="V237" s="98"/>
      <c r="W237" s="98"/>
      <c r="X237" s="98"/>
      <c r="Y237" s="98"/>
      <c r="Z237" s="97"/>
      <c r="AA237" s="98"/>
      <c r="AB237" s="98"/>
      <c r="AC237" s="98"/>
      <c r="AD237" s="98"/>
      <c r="AE237" s="98"/>
      <c r="AF237" s="98"/>
      <c r="AG237" s="98"/>
    </row>
    <row r="238" spans="19:33" x14ac:dyDescent="0.5">
      <c r="S238" s="97"/>
      <c r="T238" s="98"/>
      <c r="U238" s="98"/>
      <c r="V238" s="98"/>
      <c r="W238" s="98"/>
      <c r="X238" s="98"/>
      <c r="Y238" s="98"/>
      <c r="Z238" s="97"/>
      <c r="AA238" s="98"/>
      <c r="AB238" s="98"/>
      <c r="AC238" s="98"/>
      <c r="AD238" s="98"/>
      <c r="AE238" s="98"/>
      <c r="AF238" s="98"/>
      <c r="AG238" s="98"/>
    </row>
    <row r="239" spans="19:33" x14ac:dyDescent="0.5">
      <c r="S239" s="97"/>
      <c r="T239" s="98"/>
      <c r="U239" s="98"/>
      <c r="V239" s="98"/>
      <c r="W239" s="98"/>
      <c r="X239" s="98"/>
      <c r="Y239" s="98"/>
      <c r="Z239" s="97"/>
      <c r="AA239" s="98"/>
      <c r="AB239" s="98"/>
      <c r="AC239" s="98"/>
      <c r="AD239" s="98"/>
      <c r="AE239" s="98"/>
      <c r="AF239" s="98"/>
      <c r="AG239" s="98"/>
    </row>
    <row r="240" spans="19:33" x14ac:dyDescent="0.5">
      <c r="S240" s="97"/>
      <c r="T240" s="98"/>
      <c r="U240" s="98"/>
      <c r="V240" s="98"/>
      <c r="W240" s="98"/>
      <c r="X240" s="98"/>
      <c r="Y240" s="98"/>
      <c r="Z240" s="97"/>
      <c r="AA240" s="98"/>
      <c r="AB240" s="98"/>
      <c r="AC240" s="98"/>
      <c r="AD240" s="98"/>
      <c r="AE240" s="98"/>
      <c r="AF240" s="98"/>
      <c r="AG240" s="98"/>
    </row>
    <row r="241" spans="19:33" x14ac:dyDescent="0.5">
      <c r="S241" s="97"/>
      <c r="T241" s="98"/>
      <c r="U241" s="98"/>
      <c r="V241" s="98"/>
      <c r="W241" s="98"/>
      <c r="X241" s="98"/>
      <c r="Y241" s="98"/>
      <c r="Z241" s="97"/>
      <c r="AA241" s="98"/>
      <c r="AB241" s="98"/>
      <c r="AC241" s="98"/>
      <c r="AD241" s="98"/>
      <c r="AE241" s="98"/>
      <c r="AF241" s="98"/>
      <c r="AG241" s="98"/>
    </row>
    <row r="242" spans="19:33" x14ac:dyDescent="0.5">
      <c r="S242" s="97"/>
      <c r="T242" s="98"/>
      <c r="U242" s="98"/>
      <c r="V242" s="98"/>
      <c r="W242" s="98"/>
      <c r="X242" s="98"/>
      <c r="Y242" s="98"/>
      <c r="Z242" s="97"/>
      <c r="AA242" s="98"/>
      <c r="AB242" s="98"/>
      <c r="AC242" s="98"/>
      <c r="AD242" s="98"/>
      <c r="AE242" s="98"/>
      <c r="AF242" s="98"/>
      <c r="AG242" s="98"/>
    </row>
    <row r="243" spans="19:33" x14ac:dyDescent="0.5">
      <c r="S243" s="97"/>
      <c r="T243" s="98"/>
      <c r="U243" s="98"/>
      <c r="V243" s="98"/>
      <c r="W243" s="98"/>
      <c r="X243" s="98"/>
      <c r="Y243" s="98"/>
      <c r="Z243" s="97"/>
      <c r="AA243" s="98"/>
      <c r="AB243" s="98"/>
      <c r="AC243" s="98"/>
      <c r="AD243" s="98"/>
      <c r="AE243" s="98"/>
      <c r="AF243" s="98"/>
      <c r="AG243" s="98"/>
    </row>
    <row r="244" spans="19:33" x14ac:dyDescent="0.5">
      <c r="S244" s="97"/>
      <c r="T244" s="98"/>
      <c r="U244" s="98"/>
      <c r="V244" s="98"/>
      <c r="W244" s="98"/>
      <c r="X244" s="98"/>
      <c r="Y244" s="98"/>
      <c r="Z244" s="97"/>
      <c r="AA244" s="98"/>
      <c r="AB244" s="98"/>
      <c r="AC244" s="98"/>
      <c r="AD244" s="98"/>
      <c r="AE244" s="98"/>
      <c r="AF244" s="98"/>
      <c r="AG244" s="98"/>
    </row>
    <row r="245" spans="19:33" x14ac:dyDescent="0.5">
      <c r="S245" s="97"/>
      <c r="T245" s="98"/>
      <c r="U245" s="98"/>
      <c r="V245" s="98"/>
      <c r="W245" s="98"/>
      <c r="X245" s="98"/>
      <c r="Y245" s="98"/>
      <c r="Z245" s="97"/>
      <c r="AA245" s="98"/>
      <c r="AB245" s="98"/>
      <c r="AC245" s="98"/>
      <c r="AD245" s="98"/>
      <c r="AE245" s="98"/>
      <c r="AF245" s="98"/>
      <c r="AG245" s="98"/>
    </row>
    <row r="246" spans="19:33" x14ac:dyDescent="0.5">
      <c r="S246" s="97"/>
      <c r="T246" s="98"/>
      <c r="U246" s="98"/>
      <c r="V246" s="98"/>
      <c r="W246" s="98"/>
      <c r="X246" s="98"/>
      <c r="Y246" s="98"/>
      <c r="Z246" s="97"/>
      <c r="AA246" s="98"/>
      <c r="AB246" s="98"/>
      <c r="AC246" s="98"/>
      <c r="AD246" s="98"/>
      <c r="AE246" s="98"/>
      <c r="AF246" s="98"/>
      <c r="AG246" s="98"/>
    </row>
    <row r="247" spans="19:33" x14ac:dyDescent="0.5">
      <c r="S247" s="97"/>
      <c r="T247" s="98"/>
      <c r="U247" s="98"/>
      <c r="V247" s="98"/>
      <c r="W247" s="98"/>
      <c r="X247" s="98"/>
      <c r="Y247" s="98"/>
      <c r="Z247" s="97"/>
      <c r="AA247" s="98"/>
      <c r="AB247" s="98"/>
      <c r="AC247" s="98"/>
      <c r="AD247" s="98"/>
      <c r="AE247" s="98"/>
      <c r="AF247" s="98"/>
      <c r="AG247" s="98"/>
    </row>
    <row r="248" spans="19:33" x14ac:dyDescent="0.5">
      <c r="S248" s="97"/>
      <c r="T248" s="98"/>
      <c r="U248" s="98"/>
      <c r="V248" s="98"/>
      <c r="W248" s="98"/>
      <c r="X248" s="98"/>
      <c r="Y248" s="98"/>
      <c r="Z248" s="97"/>
      <c r="AA248" s="98"/>
      <c r="AB248" s="98"/>
      <c r="AC248" s="98"/>
      <c r="AD248" s="98"/>
      <c r="AE248" s="98"/>
      <c r="AF248" s="98"/>
      <c r="AG248" s="98"/>
    </row>
    <row r="249" spans="19:33" x14ac:dyDescent="0.5">
      <c r="S249" s="97"/>
      <c r="T249" s="98"/>
      <c r="U249" s="98"/>
      <c r="V249" s="98"/>
      <c r="W249" s="98"/>
      <c r="X249" s="98"/>
      <c r="Y249" s="98"/>
      <c r="Z249" s="97"/>
      <c r="AA249" s="98"/>
      <c r="AB249" s="98"/>
      <c r="AC249" s="98"/>
      <c r="AD249" s="98"/>
      <c r="AE249" s="98"/>
      <c r="AF249" s="98"/>
      <c r="AG249" s="98"/>
    </row>
    <row r="250" spans="19:33" x14ac:dyDescent="0.5">
      <c r="S250" s="97"/>
      <c r="T250" s="98"/>
      <c r="U250" s="98"/>
      <c r="V250" s="98"/>
      <c r="W250" s="98"/>
      <c r="X250" s="98"/>
      <c r="Y250" s="98"/>
      <c r="Z250" s="97"/>
      <c r="AA250" s="98"/>
      <c r="AB250" s="98"/>
      <c r="AC250" s="98"/>
      <c r="AD250" s="98"/>
      <c r="AE250" s="98"/>
      <c r="AF250" s="98"/>
      <c r="AG250" s="98"/>
    </row>
    <row r="251" spans="19:33" x14ac:dyDescent="0.5">
      <c r="S251" s="97"/>
      <c r="T251" s="98"/>
      <c r="U251" s="98"/>
      <c r="V251" s="98"/>
      <c r="W251" s="98"/>
      <c r="X251" s="98"/>
      <c r="Y251" s="98"/>
      <c r="Z251" s="97"/>
      <c r="AA251" s="98"/>
      <c r="AB251" s="98"/>
      <c r="AC251" s="98"/>
      <c r="AD251" s="98"/>
      <c r="AE251" s="98"/>
      <c r="AF251" s="98"/>
      <c r="AG251" s="98"/>
    </row>
    <row r="252" spans="19:33" x14ac:dyDescent="0.5">
      <c r="S252" s="97"/>
      <c r="T252" s="98"/>
      <c r="U252" s="98"/>
      <c r="V252" s="98"/>
      <c r="W252" s="98"/>
      <c r="X252" s="98"/>
      <c r="Y252" s="98"/>
      <c r="Z252" s="97"/>
      <c r="AA252" s="98"/>
      <c r="AB252" s="98"/>
      <c r="AC252" s="98"/>
      <c r="AD252" s="98"/>
      <c r="AE252" s="98"/>
      <c r="AF252" s="98"/>
      <c r="AG252" s="98"/>
    </row>
    <row r="253" spans="19:33" x14ac:dyDescent="0.5">
      <c r="S253" s="97"/>
      <c r="T253" s="98"/>
      <c r="U253" s="98"/>
      <c r="V253" s="98"/>
      <c r="W253" s="98"/>
      <c r="X253" s="98"/>
      <c r="Y253" s="98"/>
      <c r="Z253" s="97"/>
      <c r="AA253" s="98"/>
      <c r="AB253" s="98"/>
      <c r="AC253" s="98"/>
      <c r="AD253" s="98"/>
      <c r="AE253" s="98"/>
      <c r="AF253" s="98"/>
      <c r="AG253" s="98"/>
    </row>
    <row r="254" spans="19:33" x14ac:dyDescent="0.5">
      <c r="S254" s="97"/>
      <c r="T254" s="98"/>
      <c r="U254" s="98"/>
      <c r="V254" s="98"/>
      <c r="W254" s="98"/>
      <c r="X254" s="98"/>
      <c r="Y254" s="98"/>
      <c r="Z254" s="97"/>
      <c r="AA254" s="98"/>
      <c r="AB254" s="98"/>
      <c r="AC254" s="98"/>
      <c r="AD254" s="98"/>
      <c r="AE254" s="98"/>
      <c r="AF254" s="98"/>
      <c r="AG254" s="98"/>
    </row>
    <row r="255" spans="19:33" x14ac:dyDescent="0.5">
      <c r="S255" s="97"/>
      <c r="T255" s="98"/>
      <c r="U255" s="98"/>
      <c r="V255" s="98"/>
      <c r="W255" s="98"/>
      <c r="X255" s="98"/>
      <c r="Y255" s="98"/>
      <c r="Z255" s="97"/>
      <c r="AA255" s="98"/>
      <c r="AB255" s="98"/>
      <c r="AC255" s="98"/>
      <c r="AD255" s="98"/>
      <c r="AE255" s="98"/>
      <c r="AF255" s="98"/>
      <c r="AG255" s="98"/>
    </row>
    <row r="256" spans="19:33" x14ac:dyDescent="0.5">
      <c r="S256" s="97"/>
      <c r="T256" s="98"/>
      <c r="U256" s="98"/>
      <c r="V256" s="98"/>
      <c r="W256" s="98"/>
      <c r="X256" s="98"/>
      <c r="Y256" s="98"/>
      <c r="Z256" s="97"/>
      <c r="AA256" s="98"/>
      <c r="AB256" s="98"/>
      <c r="AC256" s="98"/>
      <c r="AD256" s="98"/>
      <c r="AE256" s="98"/>
      <c r="AF256" s="98"/>
      <c r="AG256" s="98"/>
    </row>
    <row r="257" spans="19:33" x14ac:dyDescent="0.5">
      <c r="S257" s="97"/>
      <c r="T257" s="98"/>
      <c r="U257" s="98"/>
      <c r="V257" s="98"/>
      <c r="W257" s="98"/>
      <c r="X257" s="98"/>
      <c r="Y257" s="98"/>
      <c r="Z257" s="97"/>
      <c r="AA257" s="98"/>
      <c r="AB257" s="98"/>
      <c r="AC257" s="98"/>
      <c r="AD257" s="98"/>
      <c r="AE257" s="98"/>
      <c r="AF257" s="98"/>
      <c r="AG257" s="98"/>
    </row>
    <row r="258" spans="19:33" x14ac:dyDescent="0.5">
      <c r="S258" s="97"/>
      <c r="T258" s="98"/>
      <c r="U258" s="98"/>
      <c r="V258" s="98"/>
      <c r="W258" s="98"/>
      <c r="X258" s="98"/>
      <c r="Y258" s="98"/>
      <c r="Z258" s="97"/>
      <c r="AA258" s="98"/>
      <c r="AB258" s="98"/>
      <c r="AC258" s="98"/>
      <c r="AD258" s="98"/>
      <c r="AE258" s="98"/>
      <c r="AF258" s="98"/>
      <c r="AG258" s="98"/>
    </row>
    <row r="259" spans="19:33" x14ac:dyDescent="0.5">
      <c r="S259" s="97"/>
      <c r="T259" s="98"/>
      <c r="U259" s="98"/>
      <c r="V259" s="98"/>
      <c r="W259" s="98"/>
      <c r="X259" s="98"/>
      <c r="Y259" s="98"/>
      <c r="Z259" s="97"/>
      <c r="AA259" s="98"/>
      <c r="AB259" s="98"/>
      <c r="AC259" s="98"/>
      <c r="AD259" s="98"/>
      <c r="AE259" s="98"/>
      <c r="AF259" s="98"/>
      <c r="AG259" s="98"/>
    </row>
    <row r="260" spans="19:33" x14ac:dyDescent="0.5">
      <c r="S260" s="97"/>
      <c r="T260" s="98"/>
      <c r="U260" s="98"/>
      <c r="V260" s="98"/>
      <c r="W260" s="98"/>
      <c r="X260" s="98"/>
      <c r="Y260" s="98"/>
      <c r="Z260" s="97"/>
      <c r="AA260" s="98"/>
      <c r="AB260" s="98"/>
      <c r="AC260" s="98"/>
      <c r="AD260" s="98"/>
      <c r="AE260" s="98"/>
      <c r="AF260" s="98"/>
      <c r="AG260" s="98"/>
    </row>
    <row r="261" spans="19:33" x14ac:dyDescent="0.5">
      <c r="S261" s="97"/>
      <c r="T261" s="98"/>
      <c r="U261" s="98"/>
      <c r="V261" s="98"/>
      <c r="W261" s="98"/>
      <c r="X261" s="98"/>
      <c r="Y261" s="98"/>
      <c r="Z261" s="97"/>
      <c r="AA261" s="98"/>
      <c r="AB261" s="98"/>
      <c r="AC261" s="98"/>
      <c r="AD261" s="98"/>
      <c r="AE261" s="98"/>
      <c r="AF261" s="98"/>
      <c r="AG261" s="98"/>
    </row>
    <row r="262" spans="19:33" x14ac:dyDescent="0.5">
      <c r="S262" s="97"/>
      <c r="T262" s="98"/>
      <c r="U262" s="98"/>
      <c r="V262" s="98"/>
      <c r="W262" s="98"/>
      <c r="X262" s="98"/>
      <c r="Y262" s="98"/>
      <c r="Z262" s="97"/>
      <c r="AA262" s="98"/>
      <c r="AB262" s="98"/>
      <c r="AC262" s="98"/>
      <c r="AD262" s="98"/>
      <c r="AE262" s="98"/>
      <c r="AF262" s="98"/>
      <c r="AG262" s="98"/>
    </row>
    <row r="263" spans="19:33" x14ac:dyDescent="0.5">
      <c r="S263" s="97"/>
      <c r="T263" s="98"/>
      <c r="U263" s="98"/>
      <c r="V263" s="98"/>
      <c r="W263" s="98"/>
      <c r="X263" s="98"/>
      <c r="Y263" s="98"/>
      <c r="Z263" s="97"/>
      <c r="AA263" s="98"/>
      <c r="AB263" s="98"/>
      <c r="AC263" s="98"/>
      <c r="AD263" s="98"/>
      <c r="AE263" s="98"/>
      <c r="AF263" s="98"/>
      <c r="AG263" s="98"/>
    </row>
    <row r="264" spans="19:33" x14ac:dyDescent="0.5">
      <c r="S264" s="97"/>
      <c r="T264" s="98"/>
      <c r="U264" s="98"/>
      <c r="V264" s="98"/>
      <c r="W264" s="98"/>
      <c r="X264" s="98"/>
      <c r="Y264" s="98"/>
      <c r="Z264" s="97"/>
      <c r="AA264" s="98"/>
      <c r="AB264" s="98"/>
      <c r="AC264" s="98"/>
      <c r="AD264" s="98"/>
      <c r="AE264" s="98"/>
      <c r="AF264" s="98"/>
      <c r="AG264" s="98"/>
    </row>
    <row r="265" spans="19:33" x14ac:dyDescent="0.5">
      <c r="S265" s="97"/>
      <c r="T265" s="98"/>
      <c r="U265" s="98"/>
      <c r="V265" s="98"/>
      <c r="W265" s="98"/>
      <c r="X265" s="98"/>
      <c r="Y265" s="98"/>
      <c r="Z265" s="97"/>
      <c r="AA265" s="98"/>
      <c r="AB265" s="98"/>
      <c r="AC265" s="98"/>
      <c r="AD265" s="98"/>
      <c r="AE265" s="98"/>
      <c r="AF265" s="98"/>
      <c r="AG265" s="98"/>
    </row>
    <row r="266" spans="19:33" x14ac:dyDescent="0.5">
      <c r="S266" s="97"/>
      <c r="T266" s="98"/>
      <c r="U266" s="98"/>
      <c r="V266" s="98"/>
      <c r="W266" s="98"/>
      <c r="X266" s="98"/>
      <c r="Y266" s="98"/>
      <c r="Z266" s="97"/>
      <c r="AA266" s="98"/>
      <c r="AB266" s="98"/>
      <c r="AC266" s="98"/>
      <c r="AD266" s="98"/>
      <c r="AE266" s="98"/>
      <c r="AF266" s="98"/>
      <c r="AG266" s="98"/>
    </row>
    <row r="267" spans="19:33" x14ac:dyDescent="0.5">
      <c r="S267" s="97"/>
      <c r="T267" s="98"/>
      <c r="U267" s="98"/>
      <c r="V267" s="98"/>
      <c r="W267" s="98"/>
      <c r="X267" s="98"/>
      <c r="Y267" s="98"/>
      <c r="Z267" s="97"/>
      <c r="AA267" s="98"/>
      <c r="AB267" s="98"/>
      <c r="AC267" s="98"/>
      <c r="AD267" s="98"/>
      <c r="AE267" s="98"/>
      <c r="AF267" s="98"/>
      <c r="AG267" s="98"/>
    </row>
    <row r="268" spans="19:33" x14ac:dyDescent="0.5">
      <c r="S268" s="97"/>
      <c r="T268" s="98"/>
      <c r="U268" s="98"/>
      <c r="V268" s="98"/>
      <c r="W268" s="98"/>
      <c r="X268" s="98"/>
      <c r="Y268" s="98"/>
      <c r="Z268" s="97"/>
      <c r="AA268" s="98"/>
      <c r="AB268" s="98"/>
      <c r="AC268" s="98"/>
      <c r="AD268" s="98"/>
      <c r="AE268" s="98"/>
      <c r="AF268" s="98"/>
      <c r="AG268" s="98"/>
    </row>
    <row r="269" spans="19:33" x14ac:dyDescent="0.5">
      <c r="S269" s="97"/>
      <c r="T269" s="98"/>
      <c r="U269" s="98"/>
      <c r="V269" s="98"/>
      <c r="W269" s="98"/>
      <c r="X269" s="98"/>
      <c r="Y269" s="98"/>
      <c r="Z269" s="97"/>
      <c r="AA269" s="98"/>
      <c r="AB269" s="98"/>
      <c r="AC269" s="98"/>
      <c r="AD269" s="98"/>
      <c r="AE269" s="98"/>
      <c r="AF269" s="98"/>
      <c r="AG269" s="98"/>
    </row>
    <row r="270" spans="19:33" x14ac:dyDescent="0.5">
      <c r="S270" s="97"/>
      <c r="T270" s="98"/>
      <c r="U270" s="98"/>
      <c r="V270" s="98"/>
      <c r="W270" s="98"/>
      <c r="X270" s="98"/>
      <c r="Y270" s="98"/>
      <c r="Z270" s="97"/>
      <c r="AA270" s="98"/>
      <c r="AB270" s="98"/>
      <c r="AC270" s="98"/>
      <c r="AD270" s="98"/>
      <c r="AE270" s="98"/>
      <c r="AF270" s="98"/>
      <c r="AG270" s="98"/>
    </row>
    <row r="271" spans="19:33" x14ac:dyDescent="0.5">
      <c r="S271" s="97"/>
      <c r="T271" s="98"/>
      <c r="U271" s="98"/>
      <c r="V271" s="98"/>
      <c r="W271" s="98"/>
      <c r="X271" s="98"/>
      <c r="Y271" s="98"/>
      <c r="Z271" s="97"/>
      <c r="AA271" s="98"/>
      <c r="AB271" s="98"/>
      <c r="AC271" s="98"/>
      <c r="AD271" s="98"/>
      <c r="AE271" s="98"/>
      <c r="AF271" s="98"/>
      <c r="AG271" s="98"/>
    </row>
    <row r="272" spans="19:33" x14ac:dyDescent="0.5">
      <c r="S272" s="97"/>
      <c r="T272" s="98"/>
      <c r="U272" s="98"/>
      <c r="V272" s="98"/>
      <c r="W272" s="98"/>
      <c r="X272" s="98"/>
      <c r="Y272" s="98"/>
      <c r="Z272" s="97"/>
      <c r="AA272" s="98"/>
      <c r="AB272" s="98"/>
      <c r="AC272" s="98"/>
      <c r="AD272" s="98"/>
      <c r="AE272" s="98"/>
      <c r="AF272" s="98"/>
      <c r="AG272" s="98"/>
    </row>
    <row r="273" spans="19:33" x14ac:dyDescent="0.5">
      <c r="S273" s="97"/>
      <c r="T273" s="98"/>
      <c r="U273" s="98"/>
      <c r="V273" s="98"/>
      <c r="W273" s="98"/>
      <c r="X273" s="98"/>
      <c r="Y273" s="98"/>
      <c r="Z273" s="97"/>
      <c r="AA273" s="98"/>
      <c r="AB273" s="98"/>
      <c r="AC273" s="98"/>
      <c r="AD273" s="98"/>
      <c r="AE273" s="98"/>
      <c r="AF273" s="98"/>
      <c r="AG273" s="98"/>
    </row>
    <row r="274" spans="19:33" x14ac:dyDescent="0.5">
      <c r="S274" s="97"/>
      <c r="T274" s="98"/>
      <c r="U274" s="98"/>
      <c r="V274" s="98"/>
      <c r="W274" s="98"/>
      <c r="X274" s="98"/>
      <c r="Y274" s="98"/>
      <c r="Z274" s="97"/>
      <c r="AA274" s="98"/>
      <c r="AB274" s="98"/>
      <c r="AC274" s="98"/>
      <c r="AD274" s="98"/>
      <c r="AE274" s="98"/>
      <c r="AF274" s="98"/>
      <c r="AG274" s="98"/>
    </row>
    <row r="275" spans="19:33" x14ac:dyDescent="0.5">
      <c r="S275" s="97"/>
      <c r="T275" s="98"/>
      <c r="U275" s="98"/>
      <c r="V275" s="98"/>
      <c r="W275" s="98"/>
      <c r="X275" s="98"/>
      <c r="Y275" s="98"/>
      <c r="Z275" s="97"/>
      <c r="AA275" s="98"/>
      <c r="AB275" s="98"/>
      <c r="AC275" s="98"/>
      <c r="AD275" s="98"/>
      <c r="AE275" s="98"/>
      <c r="AF275" s="98"/>
      <c r="AG275" s="98"/>
    </row>
    <row r="276" spans="19:33" x14ac:dyDescent="0.5">
      <c r="S276" s="97"/>
      <c r="T276" s="98"/>
      <c r="U276" s="98"/>
      <c r="V276" s="98"/>
      <c r="W276" s="98"/>
      <c r="X276" s="98"/>
      <c r="Y276" s="98"/>
      <c r="Z276" s="97"/>
      <c r="AA276" s="98"/>
      <c r="AB276" s="98"/>
      <c r="AC276" s="98"/>
      <c r="AD276" s="98"/>
      <c r="AE276" s="98"/>
      <c r="AF276" s="98"/>
      <c r="AG276" s="98"/>
    </row>
    <row r="277" spans="19:33" x14ac:dyDescent="0.5">
      <c r="S277" s="97"/>
      <c r="T277" s="98"/>
      <c r="U277" s="98"/>
      <c r="V277" s="98"/>
      <c r="W277" s="98"/>
      <c r="X277" s="98"/>
      <c r="Y277" s="98"/>
      <c r="Z277" s="97"/>
      <c r="AA277" s="98"/>
      <c r="AB277" s="98"/>
      <c r="AC277" s="98"/>
      <c r="AD277" s="98"/>
      <c r="AE277" s="98"/>
      <c r="AF277" s="98"/>
      <c r="AG277" s="98"/>
    </row>
    <row r="278" spans="19:33" x14ac:dyDescent="0.5">
      <c r="S278" s="97"/>
      <c r="T278" s="98"/>
      <c r="U278" s="98"/>
      <c r="V278" s="98"/>
      <c r="W278" s="98"/>
      <c r="X278" s="98"/>
      <c r="Y278" s="98"/>
      <c r="Z278" s="97"/>
      <c r="AA278" s="98"/>
      <c r="AB278" s="98"/>
      <c r="AC278" s="98"/>
      <c r="AD278" s="98"/>
      <c r="AE278" s="98"/>
      <c r="AF278" s="98"/>
      <c r="AG278" s="98"/>
    </row>
    <row r="279" spans="19:33" x14ac:dyDescent="0.5">
      <c r="S279" s="97"/>
      <c r="T279" s="98"/>
      <c r="U279" s="98"/>
      <c r="V279" s="98"/>
      <c r="W279" s="98"/>
      <c r="X279" s="98"/>
      <c r="Y279" s="98"/>
      <c r="Z279" s="97"/>
      <c r="AA279" s="98"/>
      <c r="AB279" s="98"/>
      <c r="AC279" s="98"/>
      <c r="AD279" s="98"/>
      <c r="AE279" s="98"/>
      <c r="AF279" s="98"/>
      <c r="AG279" s="98"/>
    </row>
    <row r="280" spans="19:33" x14ac:dyDescent="0.5">
      <c r="S280" s="97"/>
      <c r="T280" s="98"/>
      <c r="U280" s="98"/>
      <c r="V280" s="98"/>
      <c r="W280" s="98"/>
      <c r="X280" s="98"/>
      <c r="Y280" s="98"/>
      <c r="Z280" s="97"/>
      <c r="AA280" s="98"/>
      <c r="AB280" s="98"/>
      <c r="AC280" s="98"/>
      <c r="AD280" s="98"/>
      <c r="AE280" s="98"/>
      <c r="AF280" s="98"/>
      <c r="AG280" s="98"/>
    </row>
    <row r="281" spans="19:33" x14ac:dyDescent="0.5">
      <c r="S281" s="97"/>
      <c r="T281" s="98"/>
      <c r="U281" s="98"/>
      <c r="V281" s="98"/>
      <c r="W281" s="98"/>
      <c r="X281" s="98"/>
      <c r="Y281" s="98"/>
      <c r="Z281" s="97"/>
      <c r="AA281" s="98"/>
      <c r="AB281" s="98"/>
      <c r="AC281" s="98"/>
      <c r="AD281" s="98"/>
      <c r="AE281" s="98"/>
      <c r="AF281" s="98"/>
      <c r="AG281" s="98"/>
    </row>
    <row r="282" spans="19:33" x14ac:dyDescent="0.5">
      <c r="S282" s="97"/>
      <c r="T282" s="98"/>
      <c r="U282" s="98"/>
      <c r="V282" s="98"/>
      <c r="W282" s="98"/>
      <c r="X282" s="98"/>
      <c r="Y282" s="98"/>
      <c r="Z282" s="97"/>
      <c r="AA282" s="98"/>
      <c r="AB282" s="98"/>
      <c r="AC282" s="98"/>
      <c r="AD282" s="98"/>
      <c r="AE282" s="98"/>
      <c r="AF282" s="98"/>
      <c r="AG282" s="98"/>
    </row>
    <row r="283" spans="19:33" x14ac:dyDescent="0.5">
      <c r="S283" s="97"/>
      <c r="T283" s="98"/>
      <c r="U283" s="98"/>
      <c r="V283" s="98"/>
      <c r="W283" s="98"/>
      <c r="X283" s="98"/>
      <c r="Y283" s="98"/>
      <c r="Z283" s="97"/>
      <c r="AA283" s="98"/>
      <c r="AB283" s="98"/>
      <c r="AC283" s="98"/>
      <c r="AD283" s="98"/>
      <c r="AE283" s="98"/>
      <c r="AF283" s="98"/>
      <c r="AG283" s="98"/>
    </row>
    <row r="284" spans="19:33" x14ac:dyDescent="0.5">
      <c r="S284" s="97"/>
      <c r="T284" s="98"/>
      <c r="U284" s="98"/>
      <c r="V284" s="98"/>
      <c r="W284" s="98"/>
      <c r="X284" s="98"/>
      <c r="Y284" s="98"/>
      <c r="Z284" s="97"/>
      <c r="AA284" s="98"/>
      <c r="AB284" s="98"/>
      <c r="AC284" s="98"/>
      <c r="AD284" s="98"/>
      <c r="AE284" s="98"/>
      <c r="AF284" s="98"/>
      <c r="AG284" s="98"/>
    </row>
    <row r="285" spans="19:33" x14ac:dyDescent="0.5">
      <c r="S285" s="97"/>
      <c r="T285" s="98"/>
      <c r="U285" s="98"/>
      <c r="V285" s="98"/>
      <c r="W285" s="98"/>
      <c r="X285" s="98"/>
      <c r="Y285" s="98"/>
      <c r="Z285" s="97"/>
      <c r="AA285" s="98"/>
      <c r="AB285" s="98"/>
      <c r="AC285" s="98"/>
      <c r="AD285" s="98"/>
      <c r="AE285" s="98"/>
      <c r="AF285" s="98"/>
      <c r="AG285" s="98"/>
    </row>
    <row r="286" spans="19:33" x14ac:dyDescent="0.5">
      <c r="S286" s="97"/>
      <c r="T286" s="98"/>
      <c r="U286" s="98"/>
      <c r="V286" s="98"/>
      <c r="W286" s="98"/>
      <c r="X286" s="98"/>
      <c r="Y286" s="98"/>
      <c r="Z286" s="97"/>
      <c r="AA286" s="98"/>
      <c r="AB286" s="98"/>
      <c r="AC286" s="98"/>
      <c r="AD286" s="98"/>
      <c r="AE286" s="98"/>
      <c r="AF286" s="98"/>
      <c r="AG286" s="98"/>
    </row>
    <row r="287" spans="19:33" x14ac:dyDescent="0.5">
      <c r="S287" s="97"/>
      <c r="T287" s="98"/>
      <c r="U287" s="98"/>
      <c r="V287" s="98"/>
      <c r="W287" s="98"/>
      <c r="X287" s="98"/>
      <c r="Y287" s="98"/>
      <c r="Z287" s="97"/>
      <c r="AA287" s="98"/>
      <c r="AB287" s="98"/>
      <c r="AC287" s="98"/>
      <c r="AD287" s="98"/>
      <c r="AE287" s="98"/>
      <c r="AF287" s="98"/>
      <c r="AG287" s="98"/>
    </row>
    <row r="288" spans="19:33" x14ac:dyDescent="0.5">
      <c r="S288" s="97"/>
      <c r="T288" s="98"/>
      <c r="U288" s="98"/>
      <c r="V288" s="98"/>
      <c r="W288" s="98"/>
      <c r="X288" s="98"/>
      <c r="Y288" s="98"/>
      <c r="Z288" s="97"/>
      <c r="AA288" s="98"/>
      <c r="AB288" s="98"/>
      <c r="AC288" s="98"/>
      <c r="AD288" s="98"/>
      <c r="AE288" s="98"/>
      <c r="AF288" s="98"/>
      <c r="AG288" s="98"/>
    </row>
    <row r="289" spans="19:33" x14ac:dyDescent="0.5">
      <c r="S289" s="97"/>
      <c r="T289" s="98"/>
      <c r="U289" s="98"/>
      <c r="V289" s="98"/>
      <c r="W289" s="98"/>
      <c r="X289" s="98"/>
      <c r="Y289" s="98"/>
      <c r="Z289" s="97"/>
      <c r="AA289" s="98"/>
      <c r="AB289" s="98"/>
      <c r="AC289" s="98"/>
      <c r="AD289" s="98"/>
      <c r="AE289" s="98"/>
      <c r="AF289" s="98"/>
      <c r="AG289" s="98"/>
    </row>
    <row r="290" spans="19:33" x14ac:dyDescent="0.5">
      <c r="S290" s="97"/>
      <c r="T290" s="98"/>
      <c r="U290" s="98"/>
      <c r="V290" s="98"/>
      <c r="W290" s="98"/>
      <c r="X290" s="98"/>
      <c r="Y290" s="98"/>
      <c r="Z290" s="97"/>
      <c r="AA290" s="98"/>
      <c r="AB290" s="98"/>
      <c r="AC290" s="98"/>
      <c r="AD290" s="98"/>
      <c r="AE290" s="98"/>
      <c r="AF290" s="98"/>
      <c r="AG290" s="98"/>
    </row>
    <row r="291" spans="19:33" x14ac:dyDescent="0.5">
      <c r="S291" s="97"/>
      <c r="T291" s="98"/>
      <c r="U291" s="98"/>
      <c r="V291" s="98"/>
      <c r="W291" s="98"/>
      <c r="X291" s="98"/>
      <c r="Y291" s="98"/>
      <c r="Z291" s="97"/>
      <c r="AA291" s="98"/>
      <c r="AB291" s="98"/>
      <c r="AC291" s="98"/>
      <c r="AD291" s="98"/>
      <c r="AE291" s="98"/>
      <c r="AF291" s="98"/>
      <c r="AG291" s="98"/>
    </row>
    <row r="292" spans="19:33" x14ac:dyDescent="0.5">
      <c r="S292" s="97"/>
      <c r="T292" s="98"/>
      <c r="U292" s="98"/>
      <c r="V292" s="98"/>
      <c r="W292" s="98"/>
      <c r="X292" s="98"/>
      <c r="Y292" s="98"/>
      <c r="Z292" s="97"/>
      <c r="AA292" s="98"/>
      <c r="AB292" s="98"/>
      <c r="AC292" s="98"/>
      <c r="AD292" s="98"/>
      <c r="AE292" s="98"/>
      <c r="AF292" s="98"/>
      <c r="AG292" s="98"/>
    </row>
    <row r="293" spans="19:33" x14ac:dyDescent="0.5">
      <c r="S293" s="97"/>
      <c r="T293" s="98"/>
      <c r="U293" s="98"/>
      <c r="V293" s="98"/>
      <c r="W293" s="98"/>
      <c r="X293" s="98"/>
      <c r="Y293" s="98"/>
      <c r="Z293" s="97"/>
      <c r="AA293" s="98"/>
      <c r="AB293" s="98"/>
      <c r="AC293" s="98"/>
      <c r="AD293" s="98"/>
      <c r="AE293" s="98"/>
      <c r="AF293" s="98"/>
      <c r="AG293" s="98"/>
    </row>
    <row r="294" spans="19:33" x14ac:dyDescent="0.5">
      <c r="S294" s="97"/>
      <c r="T294" s="98"/>
      <c r="U294" s="98"/>
      <c r="V294" s="98"/>
      <c r="W294" s="98"/>
      <c r="X294" s="98"/>
      <c r="Y294" s="98"/>
      <c r="Z294" s="97"/>
      <c r="AA294" s="98"/>
      <c r="AB294" s="98"/>
      <c r="AC294" s="98"/>
      <c r="AD294" s="98"/>
      <c r="AE294" s="98"/>
      <c r="AF294" s="98"/>
      <c r="AG294" s="98"/>
    </row>
    <row r="295" spans="19:33" x14ac:dyDescent="0.5">
      <c r="S295" s="97"/>
      <c r="T295" s="98"/>
      <c r="U295" s="98"/>
      <c r="V295" s="98"/>
      <c r="W295" s="98"/>
      <c r="X295" s="98"/>
      <c r="Y295" s="98"/>
      <c r="Z295" s="97"/>
      <c r="AA295" s="98"/>
      <c r="AB295" s="98"/>
      <c r="AC295" s="98"/>
      <c r="AD295" s="98"/>
      <c r="AE295" s="98"/>
      <c r="AF295" s="98"/>
      <c r="AG295" s="98"/>
    </row>
    <row r="296" spans="19:33" x14ac:dyDescent="0.5">
      <c r="S296" s="97"/>
      <c r="T296" s="98"/>
      <c r="U296" s="98"/>
      <c r="V296" s="98"/>
      <c r="W296" s="98"/>
      <c r="X296" s="98"/>
      <c r="Y296" s="98"/>
      <c r="Z296" s="97"/>
      <c r="AA296" s="98"/>
      <c r="AB296" s="98"/>
      <c r="AC296" s="98"/>
      <c r="AD296" s="98"/>
      <c r="AE296" s="98"/>
      <c r="AF296" s="98"/>
      <c r="AG296" s="98"/>
    </row>
    <row r="297" spans="19:33" x14ac:dyDescent="0.5">
      <c r="S297" s="97"/>
      <c r="T297" s="98"/>
      <c r="U297" s="98"/>
      <c r="V297" s="98"/>
      <c r="W297" s="98"/>
      <c r="X297" s="98"/>
      <c r="Y297" s="98"/>
      <c r="Z297" s="97"/>
      <c r="AA297" s="98"/>
      <c r="AB297" s="98"/>
      <c r="AC297" s="98"/>
      <c r="AD297" s="98"/>
      <c r="AE297" s="98"/>
      <c r="AF297" s="98"/>
      <c r="AG297" s="98"/>
    </row>
    <row r="298" spans="19:33" x14ac:dyDescent="0.5">
      <c r="S298" s="97"/>
      <c r="T298" s="98"/>
      <c r="U298" s="98"/>
      <c r="V298" s="98"/>
      <c r="W298" s="98"/>
      <c r="X298" s="98"/>
      <c r="Y298" s="98"/>
      <c r="Z298" s="97"/>
      <c r="AA298" s="98"/>
      <c r="AB298" s="98"/>
      <c r="AC298" s="98"/>
      <c r="AD298" s="98"/>
      <c r="AE298" s="98"/>
      <c r="AF298" s="98"/>
      <c r="AG298" s="98"/>
    </row>
    <row r="299" spans="19:33" x14ac:dyDescent="0.5">
      <c r="S299" s="97"/>
      <c r="T299" s="98"/>
      <c r="U299" s="98"/>
      <c r="V299" s="98"/>
      <c r="W299" s="98"/>
      <c r="X299" s="98"/>
      <c r="Y299" s="98"/>
      <c r="Z299" s="97"/>
      <c r="AA299" s="98"/>
      <c r="AB299" s="98"/>
      <c r="AC299" s="98"/>
      <c r="AD299" s="98"/>
      <c r="AE299" s="98"/>
      <c r="AF299" s="98"/>
      <c r="AG299" s="98"/>
    </row>
    <row r="300" spans="19:33" x14ac:dyDescent="0.5">
      <c r="S300" s="97"/>
      <c r="T300" s="98"/>
      <c r="U300" s="98"/>
      <c r="V300" s="98"/>
      <c r="W300" s="98"/>
      <c r="X300" s="98"/>
      <c r="Y300" s="98"/>
      <c r="Z300" s="97"/>
      <c r="AA300" s="98"/>
      <c r="AB300" s="98"/>
      <c r="AC300" s="98"/>
      <c r="AD300" s="98"/>
      <c r="AE300" s="98"/>
      <c r="AF300" s="98"/>
      <c r="AG300" s="98"/>
    </row>
    <row r="301" spans="19:33" x14ac:dyDescent="0.5">
      <c r="S301" s="97"/>
      <c r="T301" s="98"/>
      <c r="U301" s="98"/>
      <c r="V301" s="98"/>
      <c r="W301" s="98"/>
      <c r="X301" s="98"/>
      <c r="Y301" s="98"/>
      <c r="Z301" s="97"/>
      <c r="AA301" s="98"/>
      <c r="AB301" s="98"/>
      <c r="AC301" s="98"/>
      <c r="AD301" s="98"/>
      <c r="AE301" s="98"/>
      <c r="AF301" s="98"/>
      <c r="AG301" s="98"/>
    </row>
    <row r="302" spans="19:33" x14ac:dyDescent="0.5">
      <c r="S302" s="97"/>
      <c r="T302" s="98"/>
      <c r="U302" s="98"/>
      <c r="V302" s="98"/>
      <c r="W302" s="98"/>
      <c r="X302" s="98"/>
      <c r="Y302" s="98"/>
      <c r="Z302" s="97"/>
      <c r="AA302" s="98"/>
      <c r="AB302" s="98"/>
      <c r="AC302" s="98"/>
      <c r="AD302" s="98"/>
      <c r="AE302" s="98"/>
      <c r="AF302" s="98"/>
      <c r="AG302" s="98"/>
    </row>
    <row r="303" spans="19:33" x14ac:dyDescent="0.5">
      <c r="S303" s="97"/>
      <c r="T303" s="98"/>
      <c r="U303" s="98"/>
      <c r="V303" s="98"/>
      <c r="W303" s="98"/>
      <c r="X303" s="98"/>
      <c r="Y303" s="98"/>
      <c r="Z303" s="97"/>
      <c r="AA303" s="98"/>
      <c r="AB303" s="98"/>
      <c r="AC303" s="98"/>
      <c r="AD303" s="98"/>
      <c r="AE303" s="98"/>
      <c r="AF303" s="98"/>
      <c r="AG303" s="98"/>
    </row>
    <row r="304" spans="19:33" x14ac:dyDescent="0.5">
      <c r="S304" s="97"/>
      <c r="T304" s="98"/>
      <c r="U304" s="98"/>
      <c r="V304" s="98"/>
      <c r="W304" s="98"/>
      <c r="X304" s="98"/>
      <c r="Y304" s="98"/>
      <c r="Z304" s="97"/>
      <c r="AA304" s="98"/>
      <c r="AB304" s="98"/>
      <c r="AC304" s="98"/>
      <c r="AD304" s="98"/>
      <c r="AE304" s="98"/>
      <c r="AF304" s="98"/>
      <c r="AG304" s="98"/>
    </row>
    <row r="305" spans="19:33" x14ac:dyDescent="0.5">
      <c r="S305" s="97"/>
      <c r="T305" s="98"/>
      <c r="U305" s="98"/>
      <c r="V305" s="98"/>
      <c r="W305" s="98"/>
      <c r="X305" s="98"/>
      <c r="Y305" s="98"/>
      <c r="Z305" s="97"/>
      <c r="AA305" s="98"/>
      <c r="AB305" s="98"/>
      <c r="AC305" s="98"/>
      <c r="AD305" s="98"/>
      <c r="AE305" s="98"/>
      <c r="AF305" s="98"/>
      <c r="AG305" s="98"/>
    </row>
    <row r="306" spans="19:33" x14ac:dyDescent="0.5">
      <c r="S306" s="97"/>
      <c r="T306" s="98"/>
      <c r="U306" s="98"/>
      <c r="V306" s="98"/>
      <c r="W306" s="98"/>
      <c r="X306" s="98"/>
      <c r="Y306" s="98"/>
      <c r="Z306" s="97"/>
      <c r="AA306" s="98"/>
      <c r="AB306" s="98"/>
      <c r="AC306" s="98"/>
      <c r="AD306" s="98"/>
      <c r="AE306" s="98"/>
      <c r="AF306" s="98"/>
      <c r="AG306" s="98"/>
    </row>
    <row r="307" spans="19:33" x14ac:dyDescent="0.5">
      <c r="S307" s="97"/>
      <c r="T307" s="98"/>
      <c r="U307" s="98"/>
      <c r="V307" s="98"/>
      <c r="W307" s="98"/>
      <c r="X307" s="98"/>
      <c r="Y307" s="98"/>
      <c r="Z307" s="97"/>
      <c r="AA307" s="98"/>
      <c r="AB307" s="98"/>
      <c r="AC307" s="98"/>
      <c r="AD307" s="98"/>
      <c r="AE307" s="98"/>
      <c r="AF307" s="98"/>
      <c r="AG307" s="98"/>
    </row>
    <row r="308" spans="19:33" x14ac:dyDescent="0.5">
      <c r="S308" s="97"/>
      <c r="T308" s="98"/>
      <c r="U308" s="98"/>
      <c r="V308" s="98"/>
      <c r="W308" s="98"/>
      <c r="X308" s="98"/>
      <c r="Y308" s="98"/>
      <c r="Z308" s="97"/>
      <c r="AA308" s="98"/>
      <c r="AB308" s="98"/>
      <c r="AC308" s="98"/>
      <c r="AD308" s="98"/>
      <c r="AE308" s="98"/>
      <c r="AF308" s="98"/>
      <c r="AG308" s="98"/>
    </row>
    <row r="309" spans="19:33" x14ac:dyDescent="0.5">
      <c r="S309" s="97"/>
      <c r="T309" s="98"/>
      <c r="U309" s="98"/>
      <c r="V309" s="98"/>
      <c r="W309" s="98"/>
      <c r="X309" s="98"/>
      <c r="Y309" s="98"/>
      <c r="Z309" s="97"/>
      <c r="AA309" s="98"/>
      <c r="AB309" s="98"/>
      <c r="AC309" s="98"/>
      <c r="AD309" s="98"/>
      <c r="AE309" s="98"/>
      <c r="AF309" s="98"/>
      <c r="AG309" s="98"/>
    </row>
    <row r="310" spans="19:33" x14ac:dyDescent="0.5">
      <c r="S310" s="97"/>
      <c r="T310" s="98"/>
      <c r="U310" s="98"/>
      <c r="V310" s="98"/>
      <c r="W310" s="98"/>
      <c r="X310" s="98"/>
      <c r="Y310" s="98"/>
      <c r="Z310" s="97"/>
      <c r="AA310" s="98"/>
      <c r="AB310" s="98"/>
      <c r="AC310" s="98"/>
      <c r="AD310" s="98"/>
      <c r="AE310" s="98"/>
      <c r="AF310" s="98"/>
      <c r="AG310" s="98"/>
    </row>
    <row r="311" spans="19:33" x14ac:dyDescent="0.5">
      <c r="S311" s="97"/>
      <c r="T311" s="98"/>
      <c r="U311" s="98"/>
      <c r="V311" s="98"/>
      <c r="W311" s="98"/>
      <c r="X311" s="98"/>
      <c r="Y311" s="98"/>
      <c r="Z311" s="97"/>
      <c r="AA311" s="98"/>
      <c r="AB311" s="98"/>
      <c r="AC311" s="98"/>
      <c r="AD311" s="98"/>
      <c r="AE311" s="98"/>
      <c r="AF311" s="98"/>
      <c r="AG311" s="98"/>
    </row>
    <row r="312" spans="19:33" x14ac:dyDescent="0.5">
      <c r="S312" s="97"/>
      <c r="T312" s="98"/>
      <c r="U312" s="98"/>
      <c r="V312" s="98"/>
      <c r="W312" s="98"/>
      <c r="X312" s="98"/>
      <c r="Y312" s="98"/>
      <c r="Z312" s="97"/>
      <c r="AA312" s="98"/>
      <c r="AB312" s="98"/>
      <c r="AC312" s="98"/>
      <c r="AD312" s="98"/>
      <c r="AE312" s="98"/>
      <c r="AF312" s="98"/>
      <c r="AG312" s="98"/>
    </row>
    <row r="313" spans="19:33" x14ac:dyDescent="0.5">
      <c r="S313" s="97"/>
      <c r="T313" s="98"/>
      <c r="U313" s="98"/>
      <c r="V313" s="98"/>
      <c r="W313" s="98"/>
      <c r="X313" s="98"/>
      <c r="Y313" s="98"/>
      <c r="Z313" s="97"/>
      <c r="AA313" s="98"/>
      <c r="AB313" s="98"/>
      <c r="AC313" s="98"/>
      <c r="AD313" s="98"/>
      <c r="AE313" s="98"/>
      <c r="AF313" s="98"/>
      <c r="AG313" s="98"/>
    </row>
    <row r="314" spans="19:33" x14ac:dyDescent="0.5">
      <c r="S314" s="97"/>
      <c r="T314" s="98"/>
      <c r="U314" s="98"/>
      <c r="V314" s="98"/>
      <c r="W314" s="98"/>
      <c r="X314" s="98"/>
      <c r="Y314" s="98"/>
      <c r="Z314" s="97"/>
      <c r="AA314" s="98"/>
      <c r="AB314" s="98"/>
      <c r="AC314" s="98"/>
      <c r="AD314" s="98"/>
      <c r="AE314" s="98"/>
      <c r="AF314" s="98"/>
      <c r="AG314" s="98"/>
    </row>
    <row r="315" spans="19:33" x14ac:dyDescent="0.5">
      <c r="S315" s="97"/>
      <c r="T315" s="98"/>
      <c r="U315" s="98"/>
      <c r="V315" s="98"/>
      <c r="W315" s="98"/>
      <c r="X315" s="98"/>
      <c r="Y315" s="98"/>
      <c r="Z315" s="97"/>
      <c r="AA315" s="98"/>
      <c r="AB315" s="98"/>
      <c r="AC315" s="98"/>
      <c r="AD315" s="98"/>
      <c r="AE315" s="98"/>
      <c r="AF315" s="98"/>
      <c r="AG315" s="98"/>
    </row>
    <row r="316" spans="19:33" x14ac:dyDescent="0.5">
      <c r="S316" s="97"/>
      <c r="T316" s="98"/>
      <c r="U316" s="98"/>
      <c r="V316" s="98"/>
      <c r="W316" s="98"/>
      <c r="X316" s="98"/>
      <c r="Y316" s="98"/>
      <c r="Z316" s="97"/>
      <c r="AA316" s="98"/>
      <c r="AB316" s="98"/>
      <c r="AC316" s="98"/>
      <c r="AD316" s="98"/>
      <c r="AE316" s="98"/>
      <c r="AF316" s="98"/>
      <c r="AG316" s="98"/>
    </row>
    <row r="317" spans="19:33" x14ac:dyDescent="0.5">
      <c r="S317" s="97"/>
      <c r="T317" s="98"/>
      <c r="U317" s="98"/>
      <c r="V317" s="98"/>
      <c r="W317" s="98"/>
      <c r="X317" s="98"/>
      <c r="Y317" s="98"/>
      <c r="Z317" s="97"/>
      <c r="AA317" s="98"/>
      <c r="AB317" s="98"/>
      <c r="AC317" s="98"/>
      <c r="AD317" s="98"/>
      <c r="AE317" s="98"/>
      <c r="AF317" s="98"/>
      <c r="AG317" s="98"/>
    </row>
    <row r="318" spans="19:33" x14ac:dyDescent="0.5">
      <c r="S318" s="97"/>
      <c r="T318" s="98"/>
      <c r="U318" s="98"/>
      <c r="V318" s="98"/>
      <c r="W318" s="98"/>
      <c r="X318" s="98"/>
      <c r="Y318" s="98"/>
      <c r="Z318" s="97"/>
      <c r="AA318" s="98"/>
      <c r="AB318" s="98"/>
      <c r="AC318" s="98"/>
      <c r="AD318" s="98"/>
      <c r="AE318" s="98"/>
      <c r="AF318" s="98"/>
      <c r="AG318" s="98"/>
    </row>
    <row r="319" spans="19:33" x14ac:dyDescent="0.5">
      <c r="S319" s="97"/>
      <c r="T319" s="98"/>
      <c r="U319" s="98"/>
      <c r="V319" s="98"/>
      <c r="W319" s="98"/>
      <c r="X319" s="98"/>
      <c r="Y319" s="98"/>
      <c r="Z319" s="97"/>
      <c r="AA319" s="98"/>
      <c r="AB319" s="98"/>
      <c r="AC319" s="98"/>
      <c r="AD319" s="98"/>
      <c r="AE319" s="98"/>
      <c r="AF319" s="98"/>
      <c r="AG319" s="98"/>
    </row>
    <row r="320" spans="19:33" x14ac:dyDescent="0.5">
      <c r="S320" s="97"/>
      <c r="T320" s="98"/>
      <c r="U320" s="98"/>
      <c r="V320" s="98"/>
      <c r="W320" s="98"/>
      <c r="X320" s="98"/>
      <c r="Y320" s="98"/>
      <c r="Z320" s="97"/>
      <c r="AA320" s="98"/>
      <c r="AB320" s="98"/>
      <c r="AC320" s="98"/>
      <c r="AD320" s="98"/>
      <c r="AE320" s="98"/>
      <c r="AF320" s="98"/>
      <c r="AG320" s="98"/>
    </row>
    <row r="321" spans="19:33" x14ac:dyDescent="0.5">
      <c r="S321" s="97"/>
      <c r="T321" s="98"/>
      <c r="U321" s="98"/>
      <c r="V321" s="98"/>
      <c r="W321" s="98"/>
      <c r="X321" s="98"/>
      <c r="Y321" s="98"/>
      <c r="Z321" s="97"/>
      <c r="AA321" s="98"/>
      <c r="AB321" s="98"/>
      <c r="AC321" s="98"/>
      <c r="AD321" s="98"/>
      <c r="AE321" s="98"/>
      <c r="AF321" s="98"/>
      <c r="AG321" s="98"/>
    </row>
    <row r="322" spans="19:33" x14ac:dyDescent="0.5">
      <c r="S322" s="97"/>
      <c r="T322" s="98"/>
      <c r="U322" s="98"/>
      <c r="V322" s="98"/>
      <c r="W322" s="98"/>
      <c r="X322" s="98"/>
      <c r="Y322" s="98"/>
      <c r="Z322" s="97"/>
      <c r="AA322" s="98"/>
      <c r="AB322" s="98"/>
      <c r="AC322" s="98"/>
      <c r="AD322" s="98"/>
      <c r="AE322" s="98"/>
      <c r="AF322" s="98"/>
      <c r="AG322" s="98"/>
    </row>
    <row r="323" spans="19:33" x14ac:dyDescent="0.5">
      <c r="S323" s="97"/>
      <c r="T323" s="98"/>
      <c r="U323" s="98"/>
      <c r="V323" s="98"/>
      <c r="W323" s="98"/>
      <c r="X323" s="98"/>
      <c r="Y323" s="98"/>
      <c r="Z323" s="97"/>
      <c r="AA323" s="98"/>
      <c r="AB323" s="98"/>
      <c r="AC323" s="98"/>
      <c r="AD323" s="98"/>
      <c r="AE323" s="98"/>
      <c r="AF323" s="98"/>
      <c r="AG323" s="98"/>
    </row>
    <row r="324" spans="19:33" x14ac:dyDescent="0.5">
      <c r="S324" s="97"/>
      <c r="T324" s="98"/>
      <c r="U324" s="98"/>
      <c r="V324" s="98"/>
      <c r="W324" s="98"/>
      <c r="X324" s="98"/>
      <c r="Y324" s="98"/>
      <c r="Z324" s="97"/>
      <c r="AA324" s="98"/>
      <c r="AB324" s="98"/>
      <c r="AC324" s="98"/>
      <c r="AD324" s="98"/>
      <c r="AE324" s="98"/>
      <c r="AF324" s="98"/>
      <c r="AG324" s="98"/>
    </row>
    <row r="325" spans="19:33" x14ac:dyDescent="0.5">
      <c r="S325" s="97"/>
      <c r="T325" s="98"/>
      <c r="U325" s="98"/>
      <c r="V325" s="98"/>
      <c r="W325" s="98"/>
      <c r="X325" s="98"/>
      <c r="Y325" s="98"/>
      <c r="Z325" s="97"/>
      <c r="AA325" s="98"/>
      <c r="AB325" s="98"/>
      <c r="AC325" s="98"/>
      <c r="AD325" s="98"/>
      <c r="AE325" s="98"/>
      <c r="AF325" s="98"/>
      <c r="AG325" s="98"/>
    </row>
    <row r="326" spans="19:33" x14ac:dyDescent="0.5">
      <c r="S326" s="97"/>
      <c r="T326" s="98"/>
      <c r="U326" s="98"/>
      <c r="V326" s="98"/>
      <c r="W326" s="98"/>
      <c r="X326" s="98"/>
      <c r="Y326" s="98"/>
      <c r="Z326" s="97"/>
      <c r="AA326" s="98"/>
      <c r="AB326" s="98"/>
      <c r="AC326" s="98"/>
      <c r="AD326" s="98"/>
      <c r="AE326" s="98"/>
      <c r="AF326" s="98"/>
      <c r="AG326" s="98"/>
    </row>
    <row r="327" spans="19:33" x14ac:dyDescent="0.5">
      <c r="S327" s="97"/>
      <c r="T327" s="98"/>
      <c r="U327" s="98"/>
      <c r="V327" s="98"/>
      <c r="W327" s="98"/>
      <c r="X327" s="98"/>
      <c r="Y327" s="98"/>
      <c r="Z327" s="97"/>
      <c r="AA327" s="98"/>
      <c r="AB327" s="98"/>
      <c r="AC327" s="98"/>
      <c r="AD327" s="98"/>
      <c r="AE327" s="98"/>
      <c r="AF327" s="98"/>
      <c r="AG327" s="98"/>
    </row>
    <row r="328" spans="19:33" x14ac:dyDescent="0.5">
      <c r="S328" s="97"/>
      <c r="T328" s="98"/>
      <c r="U328" s="98"/>
      <c r="V328" s="98"/>
      <c r="W328" s="98"/>
      <c r="X328" s="98"/>
      <c r="Y328" s="98"/>
      <c r="Z328" s="97"/>
      <c r="AA328" s="98"/>
      <c r="AB328" s="98"/>
      <c r="AC328" s="98"/>
      <c r="AD328" s="98"/>
      <c r="AE328" s="98"/>
      <c r="AF328" s="98"/>
      <c r="AG328" s="98"/>
    </row>
    <row r="329" spans="19:33" x14ac:dyDescent="0.5">
      <c r="S329" s="97"/>
      <c r="T329" s="98"/>
      <c r="U329" s="98"/>
      <c r="V329" s="98"/>
      <c r="W329" s="98"/>
      <c r="X329" s="98"/>
      <c r="Y329" s="98"/>
      <c r="Z329" s="97"/>
      <c r="AA329" s="98"/>
      <c r="AB329" s="98"/>
      <c r="AC329" s="98"/>
      <c r="AD329" s="98"/>
      <c r="AE329" s="98"/>
      <c r="AF329" s="98"/>
      <c r="AG329" s="98"/>
    </row>
    <row r="330" spans="19:33" x14ac:dyDescent="0.5">
      <c r="S330" s="97"/>
      <c r="T330" s="98"/>
      <c r="U330" s="98"/>
      <c r="V330" s="98"/>
      <c r="W330" s="98"/>
      <c r="X330" s="98"/>
      <c r="Y330" s="98"/>
      <c r="Z330" s="97"/>
      <c r="AA330" s="98"/>
      <c r="AB330" s="98"/>
      <c r="AC330" s="98"/>
      <c r="AD330" s="98"/>
      <c r="AE330" s="98"/>
      <c r="AF330" s="98"/>
      <c r="AG330" s="98"/>
    </row>
    <row r="331" spans="19:33" x14ac:dyDescent="0.5">
      <c r="S331" s="97"/>
      <c r="T331" s="98"/>
      <c r="U331" s="98"/>
      <c r="V331" s="98"/>
      <c r="W331" s="98"/>
      <c r="X331" s="98"/>
      <c r="Y331" s="98"/>
      <c r="Z331" s="97"/>
      <c r="AA331" s="98"/>
      <c r="AB331" s="98"/>
      <c r="AC331" s="98"/>
      <c r="AD331" s="98"/>
      <c r="AE331" s="98"/>
      <c r="AF331" s="98"/>
      <c r="AG331" s="98"/>
    </row>
    <row r="332" spans="19:33" x14ac:dyDescent="0.5">
      <c r="S332" s="97"/>
      <c r="T332" s="98"/>
      <c r="U332" s="98"/>
      <c r="V332" s="98"/>
      <c r="W332" s="98"/>
      <c r="X332" s="98"/>
      <c r="Y332" s="98"/>
      <c r="Z332" s="97"/>
      <c r="AA332" s="98"/>
      <c r="AB332" s="98"/>
      <c r="AC332" s="98"/>
      <c r="AD332" s="98"/>
      <c r="AE332" s="98"/>
      <c r="AF332" s="98"/>
      <c r="AG332" s="98"/>
    </row>
    <row r="333" spans="19:33" x14ac:dyDescent="0.5">
      <c r="S333" s="97"/>
      <c r="T333" s="98"/>
      <c r="U333" s="98"/>
      <c r="V333" s="98"/>
      <c r="W333" s="98"/>
      <c r="X333" s="98"/>
      <c r="Y333" s="98"/>
      <c r="Z333" s="97"/>
      <c r="AA333" s="98"/>
      <c r="AB333" s="98"/>
      <c r="AC333" s="98"/>
      <c r="AD333" s="98"/>
      <c r="AE333" s="98"/>
      <c r="AF333" s="98"/>
      <c r="AG333" s="98"/>
    </row>
    <row r="334" spans="19:33" x14ac:dyDescent="0.5">
      <c r="S334" s="97"/>
      <c r="T334" s="98"/>
      <c r="U334" s="98"/>
      <c r="V334" s="98"/>
      <c r="W334" s="98"/>
      <c r="X334" s="98"/>
      <c r="Y334" s="98"/>
      <c r="Z334" s="97"/>
      <c r="AA334" s="98"/>
      <c r="AB334" s="98"/>
      <c r="AC334" s="98"/>
      <c r="AD334" s="98"/>
      <c r="AE334" s="98"/>
      <c r="AF334" s="98"/>
      <c r="AG334" s="98"/>
    </row>
    <row r="335" spans="19:33" x14ac:dyDescent="0.5">
      <c r="S335" s="97"/>
      <c r="T335" s="98"/>
      <c r="U335" s="98"/>
      <c r="V335" s="98"/>
      <c r="W335" s="98"/>
      <c r="X335" s="98"/>
      <c r="Y335" s="98"/>
      <c r="Z335" s="97"/>
      <c r="AA335" s="98"/>
      <c r="AB335" s="98"/>
      <c r="AC335" s="98"/>
      <c r="AD335" s="98"/>
      <c r="AE335" s="98"/>
      <c r="AF335" s="98"/>
      <c r="AG335" s="98"/>
    </row>
    <row r="336" spans="19:33" x14ac:dyDescent="0.5">
      <c r="S336" s="97"/>
      <c r="T336" s="98"/>
      <c r="U336" s="98"/>
      <c r="V336" s="98"/>
      <c r="W336" s="98"/>
      <c r="X336" s="98"/>
      <c r="Y336" s="98"/>
      <c r="Z336" s="97"/>
      <c r="AA336" s="98"/>
      <c r="AB336" s="98"/>
      <c r="AC336" s="98"/>
      <c r="AD336" s="98"/>
      <c r="AE336" s="98"/>
      <c r="AF336" s="98"/>
      <c r="AG336" s="98"/>
    </row>
    <row r="337" spans="19:33" x14ac:dyDescent="0.5">
      <c r="S337" s="97"/>
      <c r="T337" s="98"/>
      <c r="U337" s="98"/>
      <c r="V337" s="98"/>
      <c r="W337" s="98"/>
      <c r="X337" s="98"/>
      <c r="Y337" s="98"/>
      <c r="Z337" s="97"/>
      <c r="AA337" s="98"/>
      <c r="AB337" s="98"/>
      <c r="AC337" s="98"/>
      <c r="AD337" s="98"/>
      <c r="AE337" s="98"/>
      <c r="AF337" s="98"/>
      <c r="AG337" s="98"/>
    </row>
    <row r="338" spans="19:33" x14ac:dyDescent="0.5">
      <c r="S338" s="97"/>
      <c r="T338" s="98"/>
      <c r="U338" s="98"/>
      <c r="V338" s="98"/>
      <c r="W338" s="98"/>
      <c r="X338" s="98"/>
      <c r="Y338" s="98"/>
      <c r="Z338" s="97"/>
      <c r="AA338" s="98"/>
      <c r="AB338" s="98"/>
      <c r="AC338" s="98"/>
      <c r="AD338" s="98"/>
      <c r="AE338" s="98"/>
      <c r="AF338" s="98"/>
      <c r="AG338" s="98"/>
    </row>
    <row r="339" spans="19:33" x14ac:dyDescent="0.5">
      <c r="S339" s="97"/>
      <c r="T339" s="98"/>
      <c r="U339" s="98"/>
      <c r="V339" s="98"/>
      <c r="W339" s="98"/>
      <c r="X339" s="98"/>
      <c r="Y339" s="98"/>
      <c r="Z339" s="97"/>
      <c r="AA339" s="98"/>
      <c r="AB339" s="98"/>
      <c r="AC339" s="98"/>
      <c r="AD339" s="98"/>
      <c r="AE339" s="98"/>
      <c r="AF339" s="98"/>
      <c r="AG339" s="98"/>
    </row>
    <row r="340" spans="19:33" x14ac:dyDescent="0.5">
      <c r="S340" s="97"/>
      <c r="T340" s="98"/>
      <c r="U340" s="98"/>
      <c r="V340" s="98"/>
      <c r="W340" s="98"/>
      <c r="X340" s="98"/>
      <c r="Y340" s="98"/>
      <c r="Z340" s="97"/>
      <c r="AA340" s="98"/>
      <c r="AB340" s="98"/>
      <c r="AC340" s="98"/>
      <c r="AD340" s="98"/>
      <c r="AE340" s="98"/>
      <c r="AF340" s="98"/>
      <c r="AG340" s="98"/>
    </row>
    <row r="341" spans="19:33" x14ac:dyDescent="0.5">
      <c r="S341" s="97"/>
      <c r="T341" s="98"/>
      <c r="U341" s="98"/>
      <c r="V341" s="98"/>
      <c r="W341" s="98"/>
      <c r="X341" s="98"/>
      <c r="Y341" s="98"/>
      <c r="Z341" s="97"/>
      <c r="AA341" s="98"/>
      <c r="AB341" s="98"/>
      <c r="AC341" s="98"/>
      <c r="AD341" s="98"/>
      <c r="AE341" s="98"/>
      <c r="AF341" s="98"/>
      <c r="AG341" s="98"/>
    </row>
    <row r="342" spans="19:33" x14ac:dyDescent="0.5">
      <c r="S342" s="97"/>
      <c r="T342" s="98"/>
      <c r="U342" s="98"/>
      <c r="V342" s="98"/>
      <c r="W342" s="98"/>
      <c r="X342" s="98"/>
      <c r="Y342" s="98"/>
      <c r="Z342" s="97"/>
      <c r="AA342" s="98"/>
      <c r="AB342" s="98"/>
      <c r="AC342" s="98"/>
      <c r="AD342" s="98"/>
      <c r="AE342" s="98"/>
      <c r="AF342" s="98"/>
      <c r="AG342" s="98"/>
    </row>
    <row r="343" spans="19:33" x14ac:dyDescent="0.5">
      <c r="S343" s="97"/>
      <c r="T343" s="98"/>
      <c r="U343" s="98"/>
      <c r="V343" s="98"/>
      <c r="W343" s="98"/>
      <c r="X343" s="98"/>
      <c r="Y343" s="98"/>
      <c r="Z343" s="97"/>
      <c r="AA343" s="98"/>
      <c r="AB343" s="98"/>
      <c r="AC343" s="98"/>
      <c r="AD343" s="98"/>
      <c r="AE343" s="98"/>
      <c r="AF343" s="98"/>
      <c r="AG343" s="98"/>
    </row>
    <row r="344" spans="19:33" x14ac:dyDescent="0.5">
      <c r="S344" s="97"/>
      <c r="T344" s="98"/>
      <c r="U344" s="98"/>
      <c r="V344" s="98"/>
      <c r="W344" s="98"/>
      <c r="X344" s="98"/>
      <c r="Y344" s="98"/>
      <c r="Z344" s="97"/>
      <c r="AA344" s="98"/>
      <c r="AB344" s="98"/>
      <c r="AC344" s="98"/>
      <c r="AD344" s="98"/>
      <c r="AE344" s="98"/>
      <c r="AF344" s="98"/>
      <c r="AG344" s="98"/>
    </row>
    <row r="345" spans="19:33" x14ac:dyDescent="0.5">
      <c r="S345" s="97"/>
      <c r="T345" s="98"/>
      <c r="U345" s="98"/>
      <c r="V345" s="98"/>
      <c r="W345" s="98"/>
      <c r="X345" s="98"/>
      <c r="Y345" s="98"/>
      <c r="Z345" s="97"/>
      <c r="AA345" s="98"/>
      <c r="AB345" s="98"/>
      <c r="AC345" s="98"/>
      <c r="AD345" s="98"/>
      <c r="AE345" s="98"/>
      <c r="AF345" s="98"/>
      <c r="AG345" s="98"/>
    </row>
    <row r="346" spans="19:33" x14ac:dyDescent="0.5">
      <c r="S346" s="97"/>
      <c r="T346" s="98"/>
      <c r="U346" s="98"/>
      <c r="V346" s="98"/>
      <c r="W346" s="98"/>
      <c r="X346" s="98"/>
      <c r="Y346" s="98"/>
      <c r="Z346" s="97"/>
      <c r="AA346" s="98"/>
      <c r="AB346" s="98"/>
      <c r="AC346" s="98"/>
      <c r="AD346" s="98"/>
      <c r="AE346" s="98"/>
      <c r="AF346" s="98"/>
      <c r="AG346" s="98"/>
    </row>
    <row r="347" spans="19:33" x14ac:dyDescent="0.5">
      <c r="S347" s="97"/>
      <c r="T347" s="98"/>
      <c r="U347" s="98"/>
      <c r="V347" s="98"/>
      <c r="W347" s="98"/>
      <c r="X347" s="98"/>
      <c r="Y347" s="98"/>
      <c r="Z347" s="97"/>
      <c r="AA347" s="98"/>
      <c r="AB347" s="98"/>
      <c r="AC347" s="98"/>
      <c r="AD347" s="98"/>
      <c r="AE347" s="98"/>
      <c r="AF347" s="98"/>
      <c r="AG347" s="98"/>
    </row>
    <row r="348" spans="19:33" x14ac:dyDescent="0.5">
      <c r="S348" s="97"/>
      <c r="T348" s="98"/>
      <c r="U348" s="98"/>
      <c r="V348" s="98"/>
      <c r="W348" s="98"/>
      <c r="X348" s="98"/>
      <c r="Y348" s="98"/>
      <c r="Z348" s="97"/>
      <c r="AA348" s="98"/>
      <c r="AB348" s="98"/>
      <c r="AC348" s="98"/>
      <c r="AD348" s="98"/>
      <c r="AE348" s="98"/>
      <c r="AF348" s="98"/>
      <c r="AG348" s="98"/>
    </row>
    <row r="349" spans="19:33" x14ac:dyDescent="0.5">
      <c r="S349" s="97"/>
      <c r="T349" s="98"/>
      <c r="U349" s="98"/>
      <c r="V349" s="98"/>
      <c r="W349" s="98"/>
      <c r="X349" s="98"/>
      <c r="Y349" s="98"/>
      <c r="Z349" s="97"/>
      <c r="AA349" s="98"/>
      <c r="AB349" s="98"/>
      <c r="AC349" s="98"/>
      <c r="AD349" s="98"/>
      <c r="AE349" s="98"/>
      <c r="AF349" s="98"/>
      <c r="AG349" s="98"/>
    </row>
    <row r="350" spans="19:33" x14ac:dyDescent="0.5">
      <c r="S350" s="97"/>
      <c r="T350" s="98"/>
      <c r="U350" s="98"/>
      <c r="V350" s="98"/>
      <c r="W350" s="98"/>
      <c r="X350" s="98"/>
      <c r="Y350" s="98"/>
      <c r="Z350" s="97"/>
      <c r="AA350" s="98"/>
      <c r="AB350" s="98"/>
      <c r="AC350" s="98"/>
      <c r="AD350" s="98"/>
      <c r="AE350" s="98"/>
      <c r="AF350" s="98"/>
      <c r="AG350" s="98"/>
    </row>
    <row r="351" spans="19:33" x14ac:dyDescent="0.5">
      <c r="S351" s="97"/>
      <c r="T351" s="98"/>
      <c r="U351" s="98"/>
      <c r="V351" s="98"/>
      <c r="W351" s="98"/>
      <c r="X351" s="98"/>
      <c r="Y351" s="98"/>
      <c r="Z351" s="97"/>
      <c r="AA351" s="98"/>
      <c r="AB351" s="98"/>
      <c r="AC351" s="98"/>
      <c r="AD351" s="98"/>
      <c r="AE351" s="98"/>
      <c r="AF351" s="98"/>
      <c r="AG351" s="98"/>
    </row>
    <row r="352" spans="19:33" x14ac:dyDescent="0.5">
      <c r="S352" s="97"/>
      <c r="T352" s="98"/>
      <c r="U352" s="98"/>
      <c r="V352" s="98"/>
      <c r="W352" s="98"/>
      <c r="X352" s="98"/>
      <c r="Y352" s="98"/>
      <c r="Z352" s="97"/>
      <c r="AA352" s="98"/>
      <c r="AB352" s="98"/>
      <c r="AC352" s="98"/>
      <c r="AD352" s="98"/>
      <c r="AE352" s="98"/>
      <c r="AF352" s="98"/>
      <c r="AG352" s="98"/>
    </row>
    <row r="353" spans="19:33" x14ac:dyDescent="0.5">
      <c r="S353" s="97"/>
      <c r="T353" s="98"/>
      <c r="U353" s="98"/>
      <c r="V353" s="98"/>
      <c r="W353" s="98"/>
      <c r="X353" s="98"/>
      <c r="Y353" s="98"/>
      <c r="Z353" s="97"/>
      <c r="AA353" s="98"/>
      <c r="AB353" s="98"/>
      <c r="AC353" s="98"/>
      <c r="AD353" s="98"/>
      <c r="AE353" s="98"/>
      <c r="AF353" s="98"/>
      <c r="AG353" s="98"/>
    </row>
    <row r="354" spans="19:33" x14ac:dyDescent="0.5">
      <c r="S354" s="97"/>
      <c r="T354" s="98"/>
      <c r="U354" s="98"/>
      <c r="V354" s="98"/>
      <c r="W354" s="98"/>
      <c r="X354" s="98"/>
      <c r="Y354" s="98"/>
      <c r="Z354" s="97"/>
      <c r="AA354" s="98"/>
      <c r="AB354" s="98"/>
      <c r="AC354" s="98"/>
      <c r="AD354" s="98"/>
      <c r="AE354" s="98"/>
      <c r="AF354" s="98"/>
      <c r="AG354" s="98"/>
    </row>
    <row r="355" spans="19:33" x14ac:dyDescent="0.5">
      <c r="S355" s="97"/>
      <c r="T355" s="98"/>
      <c r="U355" s="98"/>
      <c r="V355" s="98"/>
      <c r="W355" s="98"/>
      <c r="X355" s="98"/>
      <c r="Y355" s="98"/>
      <c r="Z355" s="97"/>
      <c r="AA355" s="98"/>
      <c r="AB355" s="98"/>
      <c r="AC355" s="98"/>
      <c r="AD355" s="98"/>
      <c r="AE355" s="98"/>
      <c r="AF355" s="98"/>
      <c r="AG355" s="98"/>
    </row>
    <row r="356" spans="19:33" x14ac:dyDescent="0.5">
      <c r="S356" s="97"/>
      <c r="T356" s="98"/>
      <c r="U356" s="98"/>
      <c r="V356" s="98"/>
      <c r="W356" s="98"/>
      <c r="X356" s="98"/>
      <c r="Y356" s="98"/>
      <c r="Z356" s="97"/>
      <c r="AA356" s="98"/>
      <c r="AB356" s="98"/>
      <c r="AC356" s="98"/>
      <c r="AD356" s="98"/>
      <c r="AE356" s="98"/>
      <c r="AF356" s="98"/>
      <c r="AG356" s="98"/>
    </row>
    <row r="357" spans="19:33" x14ac:dyDescent="0.5">
      <c r="S357" s="97"/>
      <c r="T357" s="98"/>
      <c r="U357" s="98"/>
      <c r="V357" s="98"/>
      <c r="W357" s="98"/>
      <c r="X357" s="98"/>
      <c r="Y357" s="98"/>
      <c r="Z357" s="97"/>
      <c r="AA357" s="98"/>
      <c r="AB357" s="98"/>
      <c r="AC357" s="98"/>
      <c r="AD357" s="98"/>
      <c r="AE357" s="98"/>
      <c r="AF357" s="98"/>
      <c r="AG357" s="98"/>
    </row>
    <row r="358" spans="19:33" x14ac:dyDescent="0.5">
      <c r="S358" s="97"/>
      <c r="T358" s="98"/>
      <c r="U358" s="98"/>
      <c r="V358" s="98"/>
      <c r="W358" s="98"/>
      <c r="X358" s="98"/>
      <c r="Y358" s="98"/>
      <c r="Z358" s="97"/>
      <c r="AA358" s="98"/>
      <c r="AB358" s="98"/>
      <c r="AC358" s="98"/>
      <c r="AD358" s="98"/>
      <c r="AE358" s="98"/>
      <c r="AF358" s="98"/>
      <c r="AG358" s="98"/>
    </row>
    <row r="359" spans="19:33" x14ac:dyDescent="0.5">
      <c r="S359" s="97"/>
      <c r="T359" s="98"/>
      <c r="U359" s="98"/>
      <c r="V359" s="98"/>
      <c r="W359" s="98"/>
      <c r="X359" s="98"/>
      <c r="Y359" s="98"/>
      <c r="Z359" s="97"/>
      <c r="AA359" s="98"/>
      <c r="AB359" s="98"/>
      <c r="AC359" s="98"/>
      <c r="AD359" s="98"/>
      <c r="AE359" s="98"/>
      <c r="AF359" s="98"/>
      <c r="AG359" s="98"/>
    </row>
    <row r="360" spans="19:33" x14ac:dyDescent="0.5">
      <c r="S360" s="97"/>
      <c r="T360" s="98"/>
      <c r="U360" s="98"/>
      <c r="V360" s="98"/>
      <c r="W360" s="98"/>
      <c r="X360" s="98"/>
      <c r="Y360" s="98"/>
      <c r="Z360" s="97"/>
      <c r="AA360" s="98"/>
      <c r="AB360" s="98"/>
      <c r="AC360" s="98"/>
      <c r="AD360" s="98"/>
      <c r="AE360" s="98"/>
      <c r="AF360" s="98"/>
      <c r="AG360" s="98"/>
    </row>
    <row r="361" spans="19:33" x14ac:dyDescent="0.5">
      <c r="S361" s="97"/>
      <c r="T361" s="98"/>
      <c r="U361" s="98"/>
      <c r="V361" s="98"/>
      <c r="W361" s="98"/>
      <c r="X361" s="98"/>
      <c r="Y361" s="98"/>
      <c r="Z361" s="97"/>
      <c r="AA361" s="98"/>
      <c r="AB361" s="98"/>
      <c r="AC361" s="98"/>
      <c r="AD361" s="98"/>
      <c r="AE361" s="98"/>
      <c r="AF361" s="98"/>
      <c r="AG361" s="98"/>
    </row>
    <row r="362" spans="19:33" x14ac:dyDescent="0.5">
      <c r="S362" s="97"/>
      <c r="T362" s="98"/>
      <c r="U362" s="98"/>
      <c r="V362" s="98"/>
      <c r="W362" s="98"/>
      <c r="X362" s="98"/>
      <c r="Y362" s="98"/>
      <c r="Z362" s="97"/>
      <c r="AA362" s="98"/>
      <c r="AB362" s="98"/>
      <c r="AC362" s="98"/>
      <c r="AD362" s="98"/>
      <c r="AE362" s="98"/>
      <c r="AF362" s="98"/>
      <c r="AG362" s="98"/>
    </row>
    <row r="363" spans="19:33" x14ac:dyDescent="0.5">
      <c r="S363" s="97"/>
      <c r="T363" s="98"/>
      <c r="U363" s="98"/>
      <c r="V363" s="98"/>
      <c r="W363" s="98"/>
      <c r="X363" s="98"/>
      <c r="Y363" s="98"/>
      <c r="Z363" s="97"/>
      <c r="AA363" s="98"/>
      <c r="AB363" s="98"/>
      <c r="AC363" s="98"/>
      <c r="AD363" s="98"/>
      <c r="AE363" s="98"/>
      <c r="AF363" s="98"/>
      <c r="AG363" s="98"/>
    </row>
    <row r="364" spans="19:33" x14ac:dyDescent="0.5">
      <c r="S364" s="97"/>
      <c r="T364" s="98"/>
      <c r="U364" s="98"/>
      <c r="V364" s="98"/>
      <c r="W364" s="98"/>
      <c r="X364" s="98"/>
      <c r="Y364" s="98"/>
      <c r="Z364" s="97"/>
      <c r="AA364" s="98"/>
      <c r="AB364" s="98"/>
      <c r="AC364" s="98"/>
      <c r="AD364" s="98"/>
      <c r="AE364" s="98"/>
      <c r="AF364" s="98"/>
      <c r="AG364" s="98"/>
    </row>
    <row r="365" spans="19:33" x14ac:dyDescent="0.5">
      <c r="S365" s="97"/>
      <c r="T365" s="98"/>
      <c r="U365" s="98"/>
      <c r="V365" s="98"/>
      <c r="W365" s="98"/>
      <c r="X365" s="98"/>
      <c r="Y365" s="98"/>
      <c r="Z365" s="97"/>
      <c r="AA365" s="98"/>
      <c r="AB365" s="98"/>
      <c r="AC365" s="98"/>
      <c r="AD365" s="98"/>
      <c r="AE365" s="98"/>
      <c r="AF365" s="98"/>
      <c r="AG365" s="98"/>
    </row>
    <row r="366" spans="19:33" x14ac:dyDescent="0.5">
      <c r="S366" s="97"/>
      <c r="T366" s="98"/>
      <c r="U366" s="98"/>
      <c r="V366" s="98"/>
      <c r="W366" s="98"/>
      <c r="X366" s="98"/>
      <c r="Y366" s="98"/>
      <c r="Z366" s="97"/>
      <c r="AA366" s="98"/>
      <c r="AB366" s="98"/>
      <c r="AC366" s="98"/>
      <c r="AD366" s="98"/>
      <c r="AE366" s="98"/>
      <c r="AF366" s="98"/>
      <c r="AG366" s="98"/>
    </row>
    <row r="367" spans="19:33" x14ac:dyDescent="0.5">
      <c r="S367" s="97"/>
      <c r="T367" s="98"/>
      <c r="U367" s="98"/>
      <c r="V367" s="98"/>
      <c r="W367" s="98"/>
      <c r="X367" s="98"/>
      <c r="Y367" s="98"/>
      <c r="Z367" s="97"/>
      <c r="AA367" s="98"/>
      <c r="AB367" s="98"/>
      <c r="AC367" s="98"/>
      <c r="AD367" s="98"/>
      <c r="AE367" s="98"/>
      <c r="AF367" s="98"/>
      <c r="AG367" s="98"/>
    </row>
    <row r="368" spans="19:33" x14ac:dyDescent="0.5">
      <c r="S368" s="97"/>
      <c r="T368" s="98"/>
      <c r="U368" s="98"/>
      <c r="V368" s="98"/>
      <c r="W368" s="98"/>
      <c r="X368" s="98"/>
      <c r="Y368" s="98"/>
      <c r="Z368" s="97"/>
      <c r="AA368" s="98"/>
      <c r="AB368" s="98"/>
      <c r="AC368" s="98"/>
      <c r="AD368" s="98"/>
      <c r="AE368" s="98"/>
      <c r="AF368" s="98"/>
      <c r="AG368" s="98"/>
    </row>
    <row r="369" spans="19:33" x14ac:dyDescent="0.5">
      <c r="S369" s="97"/>
      <c r="T369" s="98"/>
      <c r="U369" s="98"/>
      <c r="V369" s="98"/>
      <c r="W369" s="98"/>
      <c r="X369" s="98"/>
      <c r="Y369" s="98"/>
      <c r="Z369" s="97"/>
      <c r="AA369" s="98"/>
      <c r="AB369" s="98"/>
      <c r="AC369" s="98"/>
      <c r="AD369" s="98"/>
      <c r="AE369" s="98"/>
      <c r="AF369" s="98"/>
      <c r="AG369" s="98"/>
    </row>
    <row r="370" spans="19:33" x14ac:dyDescent="0.5">
      <c r="S370" s="97"/>
      <c r="T370" s="98"/>
      <c r="U370" s="98"/>
      <c r="V370" s="98"/>
      <c r="W370" s="98"/>
      <c r="X370" s="98"/>
      <c r="Y370" s="98"/>
      <c r="Z370" s="97"/>
      <c r="AA370" s="98"/>
      <c r="AB370" s="98"/>
      <c r="AC370" s="98"/>
      <c r="AD370" s="98"/>
      <c r="AE370" s="98"/>
      <c r="AF370" s="98"/>
      <c r="AG370" s="98"/>
    </row>
    <row r="371" spans="19:33" x14ac:dyDescent="0.5">
      <c r="S371" s="97"/>
      <c r="T371" s="98"/>
      <c r="U371" s="98"/>
      <c r="V371" s="98"/>
      <c r="W371" s="98"/>
      <c r="X371" s="98"/>
      <c r="Y371" s="98"/>
      <c r="Z371" s="97"/>
      <c r="AA371" s="98"/>
      <c r="AB371" s="98"/>
      <c r="AC371" s="98"/>
      <c r="AD371" s="98"/>
      <c r="AE371" s="98"/>
      <c r="AF371" s="98"/>
      <c r="AG371" s="98"/>
    </row>
    <row r="372" spans="19:33" x14ac:dyDescent="0.5">
      <c r="S372" s="97"/>
      <c r="T372" s="98"/>
      <c r="U372" s="98"/>
      <c r="V372" s="98"/>
      <c r="W372" s="98"/>
      <c r="X372" s="98"/>
      <c r="Y372" s="98"/>
      <c r="Z372" s="97"/>
      <c r="AA372" s="98"/>
      <c r="AB372" s="98"/>
      <c r="AC372" s="98"/>
      <c r="AD372" s="98"/>
      <c r="AE372" s="98"/>
      <c r="AF372" s="98"/>
      <c r="AG372" s="98"/>
    </row>
    <row r="373" spans="19:33" x14ac:dyDescent="0.5">
      <c r="S373" s="97"/>
      <c r="T373" s="98"/>
      <c r="U373" s="98"/>
      <c r="V373" s="98"/>
      <c r="W373" s="98"/>
      <c r="X373" s="98"/>
      <c r="Y373" s="98"/>
      <c r="Z373" s="97"/>
      <c r="AA373" s="98"/>
      <c r="AB373" s="98"/>
      <c r="AC373" s="98"/>
      <c r="AD373" s="98"/>
      <c r="AE373" s="98"/>
      <c r="AF373" s="98"/>
      <c r="AG373" s="98"/>
    </row>
    <row r="374" spans="19:33" x14ac:dyDescent="0.5">
      <c r="S374" s="97"/>
      <c r="T374" s="98"/>
      <c r="U374" s="98"/>
      <c r="V374" s="98"/>
      <c r="W374" s="98"/>
      <c r="X374" s="98"/>
      <c r="Y374" s="98"/>
      <c r="Z374" s="97"/>
      <c r="AA374" s="98"/>
      <c r="AB374" s="98"/>
      <c r="AC374" s="98"/>
      <c r="AD374" s="98"/>
      <c r="AE374" s="98"/>
      <c r="AF374" s="98"/>
      <c r="AG374" s="98"/>
    </row>
    <row r="375" spans="19:33" x14ac:dyDescent="0.5">
      <c r="S375" s="97"/>
      <c r="T375" s="98"/>
      <c r="U375" s="98"/>
      <c r="V375" s="98"/>
      <c r="W375" s="98"/>
      <c r="X375" s="98"/>
      <c r="Y375" s="98"/>
      <c r="Z375" s="97"/>
      <c r="AA375" s="98"/>
      <c r="AB375" s="98"/>
      <c r="AC375" s="98"/>
      <c r="AD375" s="98"/>
      <c r="AE375" s="98"/>
      <c r="AF375" s="98"/>
      <c r="AG375" s="98"/>
    </row>
    <row r="376" spans="19:33" x14ac:dyDescent="0.5">
      <c r="S376" s="97"/>
      <c r="T376" s="98"/>
      <c r="U376" s="98"/>
      <c r="V376" s="98"/>
      <c r="W376" s="98"/>
      <c r="X376" s="98"/>
      <c r="Y376" s="98"/>
      <c r="Z376" s="97"/>
      <c r="AA376" s="98"/>
      <c r="AB376" s="98"/>
      <c r="AC376" s="98"/>
      <c r="AD376" s="98"/>
      <c r="AE376" s="98"/>
      <c r="AF376" s="98"/>
      <c r="AG376" s="98"/>
    </row>
    <row r="377" spans="19:33" x14ac:dyDescent="0.5">
      <c r="S377" s="97"/>
      <c r="T377" s="98"/>
      <c r="U377" s="98"/>
      <c r="V377" s="98"/>
      <c r="W377" s="98"/>
      <c r="X377" s="98"/>
      <c r="Y377" s="98"/>
      <c r="Z377" s="97"/>
      <c r="AA377" s="98"/>
      <c r="AB377" s="98"/>
      <c r="AC377" s="98"/>
      <c r="AD377" s="98"/>
      <c r="AE377" s="98"/>
      <c r="AF377" s="98"/>
      <c r="AG377" s="98"/>
    </row>
    <row r="378" spans="19:33" x14ac:dyDescent="0.5">
      <c r="S378" s="97"/>
      <c r="T378" s="98"/>
      <c r="U378" s="98"/>
      <c r="V378" s="98"/>
      <c r="W378" s="98"/>
      <c r="X378" s="98"/>
      <c r="Y378" s="98"/>
      <c r="Z378" s="97"/>
      <c r="AA378" s="98"/>
      <c r="AB378" s="98"/>
      <c r="AC378" s="98"/>
      <c r="AD378" s="98"/>
      <c r="AE378" s="98"/>
      <c r="AF378" s="98"/>
      <c r="AG378" s="98"/>
    </row>
    <row r="379" spans="19:33" x14ac:dyDescent="0.5">
      <c r="S379" s="97"/>
      <c r="T379" s="98"/>
      <c r="U379" s="98"/>
      <c r="V379" s="98"/>
      <c r="W379" s="98"/>
      <c r="X379" s="98"/>
      <c r="Y379" s="98"/>
      <c r="Z379" s="97"/>
      <c r="AA379" s="98"/>
      <c r="AB379" s="98"/>
      <c r="AC379" s="98"/>
      <c r="AD379" s="98"/>
      <c r="AE379" s="98"/>
      <c r="AF379" s="98"/>
      <c r="AG379" s="98"/>
    </row>
    <row r="380" spans="19:33" x14ac:dyDescent="0.5">
      <c r="S380" s="97"/>
      <c r="T380" s="98"/>
      <c r="U380" s="98"/>
      <c r="V380" s="98"/>
      <c r="W380" s="98"/>
      <c r="X380" s="98"/>
      <c r="Y380" s="98"/>
      <c r="Z380" s="97"/>
      <c r="AA380" s="98"/>
      <c r="AB380" s="98"/>
      <c r="AC380" s="98"/>
      <c r="AD380" s="98"/>
      <c r="AE380" s="98"/>
      <c r="AF380" s="98"/>
      <c r="AG380" s="98"/>
    </row>
    <row r="381" spans="19:33" x14ac:dyDescent="0.5">
      <c r="S381" s="97"/>
      <c r="T381" s="98"/>
      <c r="U381" s="98"/>
      <c r="V381" s="98"/>
      <c r="W381" s="98"/>
      <c r="X381" s="98"/>
      <c r="Y381" s="98"/>
      <c r="Z381" s="97"/>
      <c r="AA381" s="98"/>
      <c r="AB381" s="98"/>
      <c r="AC381" s="98"/>
      <c r="AD381" s="98"/>
      <c r="AE381" s="98"/>
      <c r="AF381" s="98"/>
      <c r="AG381" s="98"/>
    </row>
    <row r="382" spans="19:33" x14ac:dyDescent="0.5">
      <c r="S382" s="97"/>
      <c r="T382" s="98"/>
      <c r="U382" s="98"/>
      <c r="V382" s="98"/>
      <c r="W382" s="98"/>
      <c r="X382" s="98"/>
      <c r="Y382" s="98"/>
      <c r="Z382" s="97"/>
      <c r="AA382" s="98"/>
      <c r="AB382" s="98"/>
      <c r="AC382" s="98"/>
      <c r="AD382" s="98"/>
      <c r="AE382" s="98"/>
      <c r="AF382" s="98"/>
      <c r="AG382" s="98"/>
    </row>
    <row r="383" spans="19:33" x14ac:dyDescent="0.5">
      <c r="S383" s="97"/>
      <c r="T383" s="98"/>
      <c r="U383" s="98"/>
      <c r="V383" s="98"/>
      <c r="W383" s="98"/>
      <c r="X383" s="98"/>
      <c r="Y383" s="98"/>
      <c r="Z383" s="97"/>
      <c r="AA383" s="98"/>
      <c r="AB383" s="98"/>
      <c r="AC383" s="98"/>
      <c r="AD383" s="98"/>
      <c r="AE383" s="98"/>
      <c r="AF383" s="98"/>
      <c r="AG383" s="98"/>
    </row>
    <row r="384" spans="19:33" x14ac:dyDescent="0.5">
      <c r="S384" s="97"/>
      <c r="T384" s="98"/>
      <c r="U384" s="98"/>
      <c r="V384" s="98"/>
      <c r="W384" s="98"/>
      <c r="X384" s="98"/>
      <c r="Y384" s="98"/>
      <c r="Z384" s="97"/>
      <c r="AA384" s="98"/>
      <c r="AB384" s="98"/>
      <c r="AC384" s="98"/>
      <c r="AD384" s="98"/>
      <c r="AE384" s="98"/>
      <c r="AF384" s="98"/>
      <c r="AG384" s="98"/>
    </row>
    <row r="385" spans="19:33" x14ac:dyDescent="0.5">
      <c r="S385" s="97"/>
      <c r="T385" s="98"/>
      <c r="U385" s="98"/>
      <c r="V385" s="98"/>
      <c r="W385" s="98"/>
      <c r="X385" s="98"/>
      <c r="Y385" s="98"/>
      <c r="Z385" s="97"/>
      <c r="AA385" s="98"/>
      <c r="AB385" s="98"/>
      <c r="AC385" s="98"/>
      <c r="AD385" s="98"/>
      <c r="AE385" s="98"/>
      <c r="AF385" s="98"/>
      <c r="AG385" s="98"/>
    </row>
    <row r="386" spans="19:33" x14ac:dyDescent="0.5">
      <c r="S386" s="97"/>
      <c r="T386" s="98"/>
      <c r="U386" s="98"/>
      <c r="V386" s="98"/>
      <c r="W386" s="98"/>
      <c r="X386" s="98"/>
      <c r="Y386" s="98"/>
      <c r="Z386" s="97"/>
      <c r="AA386" s="98"/>
      <c r="AB386" s="98"/>
      <c r="AC386" s="98"/>
      <c r="AD386" s="98"/>
      <c r="AE386" s="98"/>
      <c r="AF386" s="98"/>
      <c r="AG386" s="98"/>
    </row>
    <row r="387" spans="19:33" x14ac:dyDescent="0.5">
      <c r="S387" s="97"/>
      <c r="T387" s="98"/>
      <c r="U387" s="98"/>
      <c r="V387" s="98"/>
      <c r="W387" s="98"/>
      <c r="X387" s="98"/>
      <c r="Y387" s="98"/>
      <c r="Z387" s="97"/>
      <c r="AA387" s="98"/>
      <c r="AB387" s="98"/>
      <c r="AC387" s="98"/>
      <c r="AD387" s="98"/>
      <c r="AE387" s="98"/>
      <c r="AF387" s="98"/>
      <c r="AG387" s="98"/>
    </row>
    <row r="388" spans="19:33" x14ac:dyDescent="0.5">
      <c r="S388" s="97"/>
      <c r="T388" s="98"/>
      <c r="U388" s="98"/>
      <c r="V388" s="98"/>
      <c r="W388" s="98"/>
      <c r="X388" s="98"/>
      <c r="Y388" s="98"/>
      <c r="Z388" s="97"/>
      <c r="AA388" s="98"/>
      <c r="AB388" s="98"/>
      <c r="AC388" s="98"/>
      <c r="AD388" s="98"/>
      <c r="AE388" s="98"/>
      <c r="AF388" s="98"/>
      <c r="AG388" s="98"/>
    </row>
    <row r="389" spans="19:33" x14ac:dyDescent="0.5">
      <c r="S389" s="97"/>
      <c r="T389" s="98"/>
      <c r="U389" s="98"/>
      <c r="V389" s="98"/>
      <c r="W389" s="98"/>
      <c r="X389" s="98"/>
      <c r="Y389" s="98"/>
      <c r="Z389" s="97"/>
      <c r="AA389" s="98"/>
      <c r="AB389" s="98"/>
      <c r="AC389" s="98"/>
      <c r="AD389" s="98"/>
      <c r="AE389" s="98"/>
      <c r="AF389" s="98"/>
      <c r="AG389" s="98"/>
    </row>
    <row r="390" spans="19:33" x14ac:dyDescent="0.5">
      <c r="S390" s="97"/>
      <c r="T390" s="98"/>
      <c r="U390" s="98"/>
      <c r="V390" s="98"/>
      <c r="W390" s="98"/>
      <c r="X390" s="98"/>
      <c r="Y390" s="98"/>
      <c r="Z390" s="97"/>
      <c r="AA390" s="98"/>
      <c r="AB390" s="98"/>
      <c r="AC390" s="98"/>
      <c r="AD390" s="98"/>
      <c r="AE390" s="98"/>
      <c r="AF390" s="98"/>
      <c r="AG390" s="98"/>
    </row>
    <row r="391" spans="19:33" x14ac:dyDescent="0.5">
      <c r="S391" s="97"/>
      <c r="T391" s="98"/>
      <c r="U391" s="98"/>
      <c r="V391" s="98"/>
      <c r="W391" s="98"/>
      <c r="X391" s="98"/>
      <c r="Y391" s="98"/>
      <c r="Z391" s="97"/>
      <c r="AA391" s="98"/>
      <c r="AB391" s="98"/>
      <c r="AC391" s="98"/>
      <c r="AD391" s="98"/>
      <c r="AE391" s="98"/>
      <c r="AF391" s="98"/>
      <c r="AG391" s="98"/>
    </row>
    <row r="392" spans="19:33" x14ac:dyDescent="0.5">
      <c r="S392" s="97"/>
      <c r="T392" s="98"/>
      <c r="U392" s="98"/>
      <c r="V392" s="98"/>
      <c r="W392" s="98"/>
      <c r="X392" s="98"/>
      <c r="Y392" s="98"/>
      <c r="Z392" s="97"/>
      <c r="AA392" s="98"/>
      <c r="AB392" s="98"/>
      <c r="AC392" s="98"/>
      <c r="AD392" s="98"/>
      <c r="AE392" s="98"/>
      <c r="AF392" s="98"/>
      <c r="AG392" s="98"/>
    </row>
    <row r="393" spans="19:33" x14ac:dyDescent="0.5">
      <c r="S393" s="97"/>
      <c r="T393" s="98"/>
      <c r="U393" s="98"/>
      <c r="V393" s="98"/>
      <c r="W393" s="98"/>
      <c r="X393" s="98"/>
      <c r="Y393" s="98"/>
      <c r="Z393" s="97"/>
      <c r="AA393" s="98"/>
      <c r="AB393" s="98"/>
      <c r="AC393" s="98"/>
      <c r="AD393" s="98"/>
      <c r="AE393" s="98"/>
      <c r="AF393" s="98"/>
      <c r="AG393" s="98"/>
    </row>
    <row r="394" spans="19:33" x14ac:dyDescent="0.5">
      <c r="S394" s="97"/>
      <c r="T394" s="98"/>
      <c r="U394" s="98"/>
      <c r="V394" s="98"/>
      <c r="W394" s="98"/>
      <c r="X394" s="98"/>
      <c r="Y394" s="98"/>
      <c r="Z394" s="97"/>
      <c r="AA394" s="98"/>
      <c r="AB394" s="98"/>
      <c r="AC394" s="98"/>
      <c r="AD394" s="98"/>
      <c r="AE394" s="98"/>
      <c r="AF394" s="98"/>
      <c r="AG394" s="98"/>
    </row>
    <row r="395" spans="19:33" x14ac:dyDescent="0.5">
      <c r="S395" s="97"/>
      <c r="T395" s="98"/>
      <c r="U395" s="98"/>
      <c r="V395" s="98"/>
      <c r="W395" s="98"/>
      <c r="X395" s="98"/>
      <c r="Y395" s="98"/>
      <c r="Z395" s="97"/>
      <c r="AA395" s="98"/>
      <c r="AB395" s="98"/>
      <c r="AC395" s="98"/>
      <c r="AD395" s="98"/>
      <c r="AE395" s="98"/>
      <c r="AF395" s="98"/>
      <c r="AG395" s="98"/>
    </row>
    <row r="396" spans="19:33" x14ac:dyDescent="0.5">
      <c r="S396" s="97"/>
      <c r="T396" s="98"/>
      <c r="U396" s="98"/>
      <c r="V396" s="98"/>
      <c r="W396" s="98"/>
      <c r="X396" s="98"/>
      <c r="Y396" s="98"/>
      <c r="Z396" s="97"/>
      <c r="AA396" s="98"/>
      <c r="AB396" s="98"/>
      <c r="AC396" s="98"/>
      <c r="AD396" s="98"/>
      <c r="AE396" s="98"/>
      <c r="AF396" s="98"/>
      <c r="AG396" s="98"/>
    </row>
    <row r="397" spans="19:33" x14ac:dyDescent="0.5">
      <c r="S397" s="97"/>
      <c r="T397" s="98"/>
      <c r="U397" s="98"/>
      <c r="V397" s="98"/>
      <c r="W397" s="98"/>
      <c r="X397" s="98"/>
      <c r="Y397" s="98"/>
      <c r="Z397" s="97"/>
      <c r="AA397" s="98"/>
      <c r="AB397" s="98"/>
      <c r="AC397" s="98"/>
      <c r="AD397" s="98"/>
      <c r="AE397" s="98"/>
      <c r="AF397" s="98"/>
      <c r="AG397" s="98"/>
    </row>
    <row r="398" spans="19:33" x14ac:dyDescent="0.5">
      <c r="S398" s="97"/>
      <c r="T398" s="98"/>
      <c r="U398" s="98"/>
      <c r="V398" s="98"/>
      <c r="W398" s="98"/>
      <c r="X398" s="98"/>
      <c r="Y398" s="98"/>
      <c r="Z398" s="97"/>
      <c r="AA398" s="98"/>
      <c r="AB398" s="98"/>
      <c r="AC398" s="98"/>
      <c r="AD398" s="98"/>
      <c r="AE398" s="98"/>
      <c r="AF398" s="98"/>
      <c r="AG398" s="98"/>
    </row>
    <row r="399" spans="19:33" x14ac:dyDescent="0.5">
      <c r="S399" s="97"/>
      <c r="T399" s="98"/>
      <c r="U399" s="98"/>
      <c r="V399" s="98"/>
      <c r="W399" s="98"/>
      <c r="X399" s="98"/>
      <c r="Y399" s="98"/>
      <c r="Z399" s="97"/>
      <c r="AA399" s="98"/>
      <c r="AB399" s="98"/>
      <c r="AC399" s="98"/>
      <c r="AD399" s="98"/>
      <c r="AE399" s="98"/>
      <c r="AF399" s="98"/>
      <c r="AG399" s="98"/>
    </row>
    <row r="400" spans="19:33" x14ac:dyDescent="0.5">
      <c r="S400" s="97"/>
      <c r="T400" s="98"/>
      <c r="U400" s="98"/>
      <c r="V400" s="98"/>
      <c r="W400" s="98"/>
      <c r="X400" s="98"/>
      <c r="Y400" s="98"/>
      <c r="Z400" s="97"/>
      <c r="AA400" s="98"/>
      <c r="AB400" s="98"/>
      <c r="AC400" s="98"/>
      <c r="AD400" s="98"/>
      <c r="AE400" s="98"/>
      <c r="AF400" s="98"/>
      <c r="AG400" s="98"/>
    </row>
    <row r="401" spans="19:33" x14ac:dyDescent="0.5">
      <c r="S401" s="97"/>
      <c r="T401" s="98"/>
      <c r="U401" s="98"/>
      <c r="V401" s="98"/>
      <c r="W401" s="98"/>
      <c r="X401" s="98"/>
      <c r="Y401" s="98"/>
      <c r="Z401" s="97"/>
      <c r="AA401" s="98"/>
      <c r="AB401" s="98"/>
      <c r="AC401" s="98"/>
      <c r="AD401" s="98"/>
      <c r="AE401" s="98"/>
      <c r="AF401" s="98"/>
      <c r="AG401" s="98"/>
    </row>
    <row r="402" spans="19:33" x14ac:dyDescent="0.5">
      <c r="S402" s="97"/>
      <c r="T402" s="98"/>
      <c r="U402" s="98"/>
      <c r="V402" s="98"/>
      <c r="W402" s="98"/>
      <c r="X402" s="98"/>
      <c r="Y402" s="98"/>
      <c r="Z402" s="97"/>
      <c r="AA402" s="98"/>
      <c r="AB402" s="98"/>
      <c r="AC402" s="98"/>
      <c r="AD402" s="98"/>
      <c r="AE402" s="98"/>
      <c r="AF402" s="98"/>
      <c r="AG402" s="98"/>
    </row>
    <row r="403" spans="19:33" x14ac:dyDescent="0.5">
      <c r="S403" s="97"/>
      <c r="T403" s="98"/>
      <c r="U403" s="98"/>
      <c r="V403" s="98"/>
      <c r="W403" s="98"/>
      <c r="X403" s="98"/>
      <c r="Y403" s="98"/>
      <c r="Z403" s="97"/>
      <c r="AA403" s="98"/>
      <c r="AB403" s="98"/>
      <c r="AC403" s="98"/>
      <c r="AD403" s="98"/>
      <c r="AE403" s="98"/>
      <c r="AF403" s="98"/>
      <c r="AG403" s="98"/>
    </row>
    <row r="404" spans="19:33" x14ac:dyDescent="0.5">
      <c r="S404" s="97"/>
      <c r="T404" s="98"/>
      <c r="U404" s="98"/>
      <c r="V404" s="98"/>
      <c r="W404" s="98"/>
      <c r="X404" s="98"/>
      <c r="Y404" s="98"/>
      <c r="Z404" s="97"/>
      <c r="AA404" s="98"/>
      <c r="AB404" s="98"/>
      <c r="AC404" s="98"/>
      <c r="AD404" s="98"/>
      <c r="AE404" s="98"/>
      <c r="AF404" s="98"/>
      <c r="AG404" s="98"/>
    </row>
    <row r="405" spans="19:33" x14ac:dyDescent="0.5">
      <c r="S405" s="97"/>
      <c r="T405" s="98"/>
      <c r="U405" s="98"/>
      <c r="V405" s="98"/>
      <c r="W405" s="98"/>
      <c r="X405" s="98"/>
      <c r="Y405" s="98"/>
      <c r="Z405" s="97"/>
      <c r="AA405" s="98"/>
      <c r="AB405" s="98"/>
      <c r="AC405" s="98"/>
      <c r="AD405" s="98"/>
      <c r="AE405" s="98"/>
      <c r="AF405" s="98"/>
      <c r="AG405" s="98"/>
    </row>
    <row r="406" spans="19:33" x14ac:dyDescent="0.5">
      <c r="S406" s="97"/>
      <c r="T406" s="98"/>
      <c r="U406" s="98"/>
      <c r="V406" s="98"/>
      <c r="W406" s="98"/>
      <c r="X406" s="98"/>
      <c r="Y406" s="98"/>
      <c r="Z406" s="97"/>
      <c r="AA406" s="98"/>
      <c r="AB406" s="98"/>
      <c r="AC406" s="98"/>
      <c r="AD406" s="98"/>
      <c r="AE406" s="98"/>
      <c r="AF406" s="98"/>
      <c r="AG406" s="98"/>
    </row>
    <row r="407" spans="19:33" x14ac:dyDescent="0.5">
      <c r="S407" s="97"/>
      <c r="T407" s="98"/>
      <c r="U407" s="98"/>
      <c r="V407" s="98"/>
      <c r="W407" s="98"/>
      <c r="X407" s="98"/>
      <c r="Y407" s="98"/>
      <c r="Z407" s="97"/>
      <c r="AA407" s="98"/>
      <c r="AB407" s="98"/>
      <c r="AC407" s="98"/>
      <c r="AD407" s="98"/>
      <c r="AE407" s="98"/>
      <c r="AF407" s="98"/>
      <c r="AG407" s="98"/>
    </row>
    <row r="408" spans="19:33" x14ac:dyDescent="0.5">
      <c r="S408" s="97"/>
      <c r="T408" s="98"/>
      <c r="U408" s="98"/>
      <c r="V408" s="98"/>
      <c r="W408" s="98"/>
      <c r="X408" s="98"/>
      <c r="Y408" s="98"/>
      <c r="Z408" s="97"/>
      <c r="AA408" s="98"/>
      <c r="AB408" s="98"/>
      <c r="AC408" s="98"/>
      <c r="AD408" s="98"/>
      <c r="AE408" s="98"/>
      <c r="AF408" s="98"/>
      <c r="AG408" s="98"/>
    </row>
    <row r="409" spans="19:33" x14ac:dyDescent="0.5">
      <c r="S409" s="97"/>
      <c r="T409" s="98"/>
      <c r="U409" s="98"/>
      <c r="V409" s="98"/>
      <c r="W409" s="98"/>
      <c r="X409" s="98"/>
      <c r="Y409" s="98"/>
      <c r="Z409" s="97"/>
      <c r="AA409" s="98"/>
      <c r="AB409" s="98"/>
      <c r="AC409" s="98"/>
      <c r="AD409" s="98"/>
      <c r="AE409" s="98"/>
      <c r="AF409" s="98"/>
      <c r="AG409" s="98"/>
    </row>
    <row r="410" spans="19:33" x14ac:dyDescent="0.5">
      <c r="S410" s="97"/>
      <c r="T410" s="98"/>
      <c r="U410" s="98"/>
      <c r="V410" s="98"/>
      <c r="W410" s="98"/>
      <c r="X410" s="98"/>
      <c r="Y410" s="98"/>
      <c r="Z410" s="97"/>
      <c r="AA410" s="98"/>
      <c r="AB410" s="98"/>
      <c r="AC410" s="98"/>
      <c r="AD410" s="98"/>
      <c r="AE410" s="98"/>
      <c r="AF410" s="98"/>
      <c r="AG410" s="98"/>
    </row>
    <row r="411" spans="19:33" x14ac:dyDescent="0.5">
      <c r="S411" s="97"/>
      <c r="T411" s="98"/>
      <c r="U411" s="98"/>
      <c r="V411" s="98"/>
      <c r="W411" s="98"/>
      <c r="X411" s="98"/>
      <c r="Y411" s="98"/>
      <c r="Z411" s="97"/>
      <c r="AA411" s="98"/>
      <c r="AB411" s="98"/>
      <c r="AC411" s="98"/>
      <c r="AD411" s="98"/>
      <c r="AE411" s="98"/>
      <c r="AF411" s="98"/>
      <c r="AG411" s="98"/>
    </row>
    <row r="412" spans="19:33" x14ac:dyDescent="0.5">
      <c r="S412" s="97"/>
      <c r="T412" s="98"/>
      <c r="U412" s="98"/>
      <c r="V412" s="98"/>
      <c r="W412" s="98"/>
      <c r="X412" s="98"/>
      <c r="Y412" s="98"/>
      <c r="Z412" s="97"/>
      <c r="AA412" s="98"/>
      <c r="AB412" s="98"/>
      <c r="AC412" s="98"/>
      <c r="AD412" s="98"/>
      <c r="AE412" s="98"/>
      <c r="AF412" s="98"/>
      <c r="AG412" s="98"/>
    </row>
    <row r="413" spans="19:33" x14ac:dyDescent="0.5">
      <c r="S413" s="97"/>
      <c r="T413" s="98"/>
      <c r="U413" s="98"/>
      <c r="V413" s="98"/>
      <c r="W413" s="98"/>
      <c r="X413" s="98"/>
      <c r="Y413" s="98"/>
      <c r="Z413" s="97"/>
      <c r="AA413" s="98"/>
      <c r="AB413" s="98"/>
      <c r="AC413" s="98"/>
      <c r="AD413" s="98"/>
      <c r="AE413" s="98"/>
      <c r="AF413" s="98"/>
      <c r="AG413" s="98"/>
    </row>
    <row r="414" spans="19:33" x14ac:dyDescent="0.5">
      <c r="S414" s="97"/>
      <c r="T414" s="98"/>
      <c r="U414" s="98"/>
      <c r="V414" s="98"/>
      <c r="W414" s="98"/>
      <c r="X414" s="98"/>
      <c r="Y414" s="98"/>
      <c r="Z414" s="97"/>
      <c r="AA414" s="98"/>
      <c r="AB414" s="98"/>
      <c r="AC414" s="98"/>
      <c r="AD414" s="98"/>
      <c r="AE414" s="98"/>
      <c r="AF414" s="98"/>
      <c r="AG414" s="98"/>
    </row>
    <row r="415" spans="19:33" x14ac:dyDescent="0.5">
      <c r="S415" s="97"/>
      <c r="T415" s="98"/>
      <c r="U415" s="98"/>
      <c r="V415" s="98"/>
      <c r="W415" s="98"/>
      <c r="X415" s="98"/>
      <c r="Y415" s="98"/>
      <c r="Z415" s="97"/>
      <c r="AA415" s="98"/>
      <c r="AB415" s="98"/>
      <c r="AC415" s="98"/>
      <c r="AD415" s="98"/>
      <c r="AE415" s="98"/>
      <c r="AF415" s="98"/>
      <c r="AG415" s="98"/>
    </row>
    <row r="416" spans="19:33" x14ac:dyDescent="0.5">
      <c r="S416" s="97"/>
      <c r="T416" s="98"/>
      <c r="U416" s="98"/>
      <c r="V416" s="98"/>
      <c r="W416" s="98"/>
      <c r="X416" s="98"/>
      <c r="Y416" s="98"/>
      <c r="Z416" s="97"/>
      <c r="AA416" s="98"/>
      <c r="AB416" s="98"/>
      <c r="AC416" s="98"/>
      <c r="AD416" s="98"/>
      <c r="AE416" s="98"/>
      <c r="AF416" s="98"/>
      <c r="AG416" s="98"/>
    </row>
    <row r="417" spans="19:33" x14ac:dyDescent="0.5">
      <c r="S417" s="97"/>
      <c r="T417" s="98"/>
      <c r="U417" s="98"/>
      <c r="V417" s="98"/>
      <c r="W417" s="98"/>
      <c r="X417" s="98"/>
      <c r="Y417" s="98"/>
      <c r="Z417" s="97"/>
      <c r="AA417" s="98"/>
      <c r="AB417" s="98"/>
      <c r="AC417" s="98"/>
      <c r="AD417" s="98"/>
      <c r="AE417" s="98"/>
      <c r="AF417" s="98"/>
      <c r="AG417" s="98"/>
    </row>
    <row r="418" spans="19:33" x14ac:dyDescent="0.5">
      <c r="S418" s="97"/>
      <c r="T418" s="98"/>
      <c r="U418" s="98"/>
      <c r="V418" s="98"/>
      <c r="W418" s="98"/>
      <c r="X418" s="98"/>
      <c r="Y418" s="98"/>
      <c r="Z418" s="97"/>
      <c r="AA418" s="98"/>
      <c r="AB418" s="98"/>
      <c r="AC418" s="98"/>
      <c r="AD418" s="98"/>
      <c r="AE418" s="98"/>
      <c r="AF418" s="98"/>
      <c r="AG418" s="98"/>
    </row>
    <row r="419" spans="19:33" x14ac:dyDescent="0.5">
      <c r="S419" s="97"/>
      <c r="T419" s="98"/>
      <c r="U419" s="98"/>
      <c r="V419" s="98"/>
      <c r="W419" s="98"/>
      <c r="X419" s="98"/>
      <c r="Y419" s="98"/>
      <c r="Z419" s="97"/>
      <c r="AA419" s="98"/>
      <c r="AB419" s="98"/>
      <c r="AC419" s="98"/>
      <c r="AD419" s="98"/>
      <c r="AE419" s="98"/>
      <c r="AF419" s="98"/>
      <c r="AG419" s="98"/>
    </row>
    <row r="420" spans="19:33" x14ac:dyDescent="0.5">
      <c r="S420" s="97"/>
      <c r="T420" s="98"/>
      <c r="U420" s="98"/>
      <c r="V420" s="98"/>
      <c r="W420" s="98"/>
      <c r="X420" s="98"/>
      <c r="Y420" s="98"/>
      <c r="Z420" s="97"/>
      <c r="AA420" s="98"/>
      <c r="AB420" s="98"/>
      <c r="AC420" s="98"/>
      <c r="AD420" s="98"/>
      <c r="AE420" s="98"/>
      <c r="AF420" s="98"/>
      <c r="AG420" s="98"/>
    </row>
    <row r="421" spans="19:33" x14ac:dyDescent="0.5">
      <c r="S421" s="97"/>
      <c r="T421" s="98"/>
      <c r="U421" s="98"/>
      <c r="V421" s="98"/>
      <c r="W421" s="98"/>
      <c r="X421" s="98"/>
      <c r="Y421" s="98"/>
      <c r="Z421" s="97"/>
      <c r="AA421" s="98"/>
      <c r="AB421" s="98"/>
      <c r="AC421" s="98"/>
      <c r="AD421" s="98"/>
      <c r="AE421" s="98"/>
      <c r="AF421" s="98"/>
      <c r="AG421" s="98"/>
    </row>
    <row r="422" spans="19:33" x14ac:dyDescent="0.5">
      <c r="S422" s="97"/>
      <c r="T422" s="98"/>
      <c r="U422" s="98"/>
      <c r="V422" s="98"/>
      <c r="W422" s="98"/>
      <c r="X422" s="98"/>
      <c r="Y422" s="98"/>
      <c r="Z422" s="97"/>
      <c r="AA422" s="98"/>
      <c r="AB422" s="98"/>
      <c r="AC422" s="98"/>
      <c r="AD422" s="98"/>
      <c r="AE422" s="98"/>
      <c r="AF422" s="98"/>
      <c r="AG422" s="98"/>
    </row>
    <row r="423" spans="19:33" x14ac:dyDescent="0.5">
      <c r="S423" s="97"/>
      <c r="T423" s="98"/>
      <c r="U423" s="98"/>
      <c r="V423" s="98"/>
      <c r="W423" s="98"/>
      <c r="X423" s="98"/>
      <c r="Y423" s="98"/>
      <c r="Z423" s="97"/>
      <c r="AA423" s="98"/>
      <c r="AB423" s="98"/>
      <c r="AC423" s="98"/>
      <c r="AD423" s="98"/>
      <c r="AE423" s="98"/>
      <c r="AF423" s="98"/>
      <c r="AG423" s="98"/>
    </row>
    <row r="424" spans="19:33" x14ac:dyDescent="0.5">
      <c r="S424" s="97"/>
      <c r="T424" s="98"/>
      <c r="U424" s="98"/>
      <c r="V424" s="98"/>
      <c r="W424" s="98"/>
      <c r="X424" s="98"/>
      <c r="Y424" s="98"/>
      <c r="Z424" s="97"/>
      <c r="AA424" s="98"/>
      <c r="AB424" s="98"/>
      <c r="AC424" s="98"/>
      <c r="AD424" s="98"/>
      <c r="AE424" s="98"/>
      <c r="AF424" s="98"/>
      <c r="AG424" s="98"/>
    </row>
    <row r="425" spans="19:33" x14ac:dyDescent="0.5">
      <c r="S425" s="97"/>
      <c r="T425" s="98"/>
      <c r="U425" s="98"/>
      <c r="V425" s="98"/>
      <c r="W425" s="98"/>
      <c r="X425" s="98"/>
      <c r="Y425" s="98"/>
      <c r="Z425" s="97"/>
      <c r="AA425" s="98"/>
      <c r="AB425" s="98"/>
      <c r="AC425" s="98"/>
      <c r="AD425" s="98"/>
      <c r="AE425" s="98"/>
      <c r="AF425" s="98"/>
      <c r="AG425" s="98"/>
    </row>
    <row r="426" spans="19:33" x14ac:dyDescent="0.5">
      <c r="S426" s="97"/>
      <c r="T426" s="98"/>
      <c r="U426" s="98"/>
      <c r="V426" s="98"/>
      <c r="W426" s="98"/>
      <c r="X426" s="98"/>
      <c r="Y426" s="98"/>
      <c r="Z426" s="97"/>
      <c r="AA426" s="98"/>
      <c r="AB426" s="98"/>
      <c r="AC426" s="98"/>
      <c r="AD426" s="98"/>
      <c r="AE426" s="98"/>
      <c r="AF426" s="98"/>
      <c r="AG426" s="98"/>
    </row>
    <row r="427" spans="19:33" x14ac:dyDescent="0.5">
      <c r="S427" s="97"/>
      <c r="T427" s="98"/>
      <c r="U427" s="98"/>
      <c r="V427" s="98"/>
      <c r="W427" s="98"/>
      <c r="X427" s="98"/>
      <c r="Y427" s="98"/>
      <c r="Z427" s="97"/>
      <c r="AA427" s="98"/>
      <c r="AB427" s="98"/>
      <c r="AC427" s="98"/>
      <c r="AD427" s="98"/>
      <c r="AE427" s="98"/>
      <c r="AF427" s="98"/>
      <c r="AG427" s="98"/>
    </row>
    <row r="428" spans="19:33" x14ac:dyDescent="0.5">
      <c r="S428" s="97"/>
      <c r="T428" s="98"/>
      <c r="U428" s="98"/>
      <c r="V428" s="98"/>
      <c r="W428" s="98"/>
      <c r="X428" s="98"/>
      <c r="Y428" s="98"/>
      <c r="Z428" s="97"/>
      <c r="AA428" s="98"/>
      <c r="AB428" s="98"/>
      <c r="AC428" s="98"/>
      <c r="AD428" s="98"/>
      <c r="AE428" s="98"/>
      <c r="AF428" s="98"/>
      <c r="AG428" s="98"/>
    </row>
    <row r="429" spans="19:33" x14ac:dyDescent="0.5">
      <c r="S429" s="97"/>
      <c r="T429" s="98"/>
      <c r="U429" s="98"/>
      <c r="V429" s="98"/>
      <c r="W429" s="98"/>
      <c r="X429" s="98"/>
      <c r="Y429" s="98"/>
      <c r="Z429" s="97"/>
      <c r="AA429" s="98"/>
      <c r="AB429" s="98"/>
      <c r="AC429" s="98"/>
      <c r="AD429" s="98"/>
      <c r="AE429" s="98"/>
      <c r="AF429" s="98"/>
      <c r="AG429" s="98"/>
    </row>
    <row r="430" spans="19:33" x14ac:dyDescent="0.5">
      <c r="S430" s="97"/>
      <c r="T430" s="98"/>
      <c r="U430" s="98"/>
      <c r="V430" s="98"/>
      <c r="W430" s="98"/>
      <c r="X430" s="98"/>
      <c r="Y430" s="98"/>
      <c r="Z430" s="97"/>
      <c r="AA430" s="98"/>
      <c r="AB430" s="98"/>
      <c r="AC430" s="98"/>
      <c r="AD430" s="98"/>
      <c r="AE430" s="98"/>
      <c r="AF430" s="98"/>
      <c r="AG430" s="98"/>
    </row>
    <row r="431" spans="19:33" x14ac:dyDescent="0.5">
      <c r="S431" s="97"/>
      <c r="T431" s="98"/>
      <c r="U431" s="98"/>
      <c r="V431" s="98"/>
      <c r="W431" s="98"/>
      <c r="X431" s="98"/>
      <c r="Y431" s="98"/>
      <c r="Z431" s="97"/>
      <c r="AA431" s="98"/>
      <c r="AB431" s="98"/>
      <c r="AC431" s="98"/>
      <c r="AD431" s="98"/>
      <c r="AE431" s="98"/>
      <c r="AF431" s="98"/>
      <c r="AG431" s="98"/>
    </row>
    <row r="432" spans="19:33" x14ac:dyDescent="0.5">
      <c r="S432" s="97"/>
      <c r="T432" s="98"/>
      <c r="U432" s="98"/>
      <c r="V432" s="98"/>
      <c r="W432" s="98"/>
      <c r="X432" s="98"/>
      <c r="Y432" s="98"/>
      <c r="Z432" s="97"/>
      <c r="AA432" s="98"/>
      <c r="AB432" s="98"/>
      <c r="AC432" s="98"/>
      <c r="AD432" s="98"/>
      <c r="AE432" s="98"/>
      <c r="AF432" s="98"/>
      <c r="AG432" s="98"/>
    </row>
    <row r="433" spans="19:33" x14ac:dyDescent="0.5">
      <c r="S433" s="97"/>
      <c r="T433" s="98"/>
      <c r="U433" s="98"/>
      <c r="V433" s="98"/>
      <c r="W433" s="98"/>
      <c r="X433" s="98"/>
      <c r="Y433" s="98"/>
      <c r="Z433" s="97"/>
      <c r="AA433" s="98"/>
      <c r="AB433" s="98"/>
      <c r="AC433" s="98"/>
      <c r="AD433" s="98"/>
      <c r="AE433" s="98"/>
      <c r="AF433" s="98"/>
      <c r="AG433" s="98"/>
    </row>
    <row r="434" spans="19:33" x14ac:dyDescent="0.5">
      <c r="S434" s="97"/>
      <c r="T434" s="98"/>
      <c r="U434" s="98"/>
      <c r="V434" s="98"/>
      <c r="W434" s="98"/>
      <c r="X434" s="98"/>
      <c r="Y434" s="98"/>
      <c r="Z434" s="97"/>
      <c r="AA434" s="98"/>
      <c r="AB434" s="98"/>
      <c r="AC434" s="98"/>
      <c r="AD434" s="98"/>
      <c r="AE434" s="98"/>
      <c r="AF434" s="98"/>
      <c r="AG434" s="98"/>
    </row>
    <row r="435" spans="19:33" x14ac:dyDescent="0.5">
      <c r="S435" s="97"/>
      <c r="T435" s="98"/>
      <c r="U435" s="98"/>
      <c r="V435" s="98"/>
      <c r="W435" s="98"/>
      <c r="X435" s="98"/>
      <c r="Y435" s="98"/>
      <c r="Z435" s="97"/>
      <c r="AA435" s="98"/>
      <c r="AB435" s="98"/>
      <c r="AC435" s="98"/>
      <c r="AD435" s="98"/>
      <c r="AE435" s="98"/>
      <c r="AF435" s="98"/>
      <c r="AG435" s="98"/>
    </row>
    <row r="436" spans="19:33" x14ac:dyDescent="0.5">
      <c r="S436" s="97"/>
      <c r="T436" s="98"/>
      <c r="U436" s="98"/>
      <c r="V436" s="98"/>
      <c r="W436" s="98"/>
      <c r="X436" s="98"/>
      <c r="Y436" s="98"/>
      <c r="Z436" s="97"/>
      <c r="AA436" s="98"/>
      <c r="AB436" s="98"/>
      <c r="AC436" s="98"/>
      <c r="AD436" s="98"/>
      <c r="AE436" s="98"/>
      <c r="AF436" s="98"/>
      <c r="AG436" s="98"/>
    </row>
    <row r="437" spans="19:33" x14ac:dyDescent="0.5">
      <c r="S437" s="97"/>
      <c r="T437" s="98"/>
      <c r="U437" s="98"/>
      <c r="V437" s="98"/>
      <c r="W437" s="98"/>
      <c r="X437" s="98"/>
      <c r="Y437" s="98"/>
      <c r="Z437" s="97"/>
      <c r="AA437" s="98"/>
      <c r="AB437" s="98"/>
      <c r="AC437" s="98"/>
      <c r="AD437" s="98"/>
      <c r="AE437" s="98"/>
      <c r="AF437" s="98"/>
      <c r="AG437" s="98"/>
    </row>
    <row r="438" spans="19:33" x14ac:dyDescent="0.5">
      <c r="S438" s="97"/>
      <c r="T438" s="98"/>
      <c r="U438" s="98"/>
      <c r="V438" s="98"/>
      <c r="W438" s="98"/>
      <c r="X438" s="98"/>
      <c r="Y438" s="98"/>
      <c r="Z438" s="97"/>
      <c r="AA438" s="98"/>
      <c r="AB438" s="98"/>
      <c r="AC438" s="98"/>
      <c r="AD438" s="98"/>
      <c r="AE438" s="98"/>
      <c r="AF438" s="98"/>
      <c r="AG438" s="98"/>
    </row>
    <row r="439" spans="19:33" x14ac:dyDescent="0.5">
      <c r="S439" s="97"/>
      <c r="T439" s="98"/>
      <c r="U439" s="98"/>
      <c r="V439" s="98"/>
      <c r="W439" s="98"/>
      <c r="X439" s="98"/>
      <c r="Y439" s="98"/>
      <c r="Z439" s="97"/>
      <c r="AA439" s="98"/>
      <c r="AB439" s="98"/>
      <c r="AC439" s="98"/>
      <c r="AD439" s="98"/>
      <c r="AE439" s="98"/>
      <c r="AF439" s="98"/>
      <c r="AG439" s="98"/>
    </row>
    <row r="440" spans="19:33" x14ac:dyDescent="0.5">
      <c r="S440" s="97"/>
      <c r="T440" s="98"/>
      <c r="U440" s="98"/>
      <c r="V440" s="98"/>
      <c r="W440" s="98"/>
      <c r="X440" s="98"/>
      <c r="Y440" s="98"/>
      <c r="Z440" s="97"/>
      <c r="AA440" s="98"/>
      <c r="AB440" s="98"/>
      <c r="AC440" s="98"/>
      <c r="AD440" s="98"/>
      <c r="AE440" s="98"/>
      <c r="AF440" s="98"/>
      <c r="AG440" s="98"/>
    </row>
    <row r="441" spans="19:33" x14ac:dyDescent="0.5">
      <c r="S441" s="97"/>
      <c r="T441" s="98"/>
      <c r="U441" s="98"/>
      <c r="V441" s="98"/>
      <c r="W441" s="98"/>
      <c r="X441" s="98"/>
      <c r="Y441" s="98"/>
      <c r="Z441" s="97"/>
      <c r="AA441" s="98"/>
      <c r="AB441" s="98"/>
      <c r="AC441" s="98"/>
      <c r="AD441" s="98"/>
      <c r="AE441" s="98"/>
      <c r="AF441" s="98"/>
      <c r="AG441" s="98"/>
    </row>
    <row r="442" spans="19:33" x14ac:dyDescent="0.5">
      <c r="S442" s="97"/>
      <c r="T442" s="98"/>
      <c r="U442" s="98"/>
      <c r="V442" s="98"/>
      <c r="W442" s="98"/>
      <c r="X442" s="98"/>
      <c r="Y442" s="98"/>
      <c r="Z442" s="97"/>
      <c r="AA442" s="98"/>
      <c r="AB442" s="98"/>
      <c r="AC442" s="98"/>
      <c r="AD442" s="98"/>
      <c r="AE442" s="98"/>
      <c r="AF442" s="98"/>
      <c r="AG442" s="98"/>
    </row>
    <row r="443" spans="19:33" x14ac:dyDescent="0.5">
      <c r="S443" s="97"/>
      <c r="T443" s="98"/>
      <c r="U443" s="98"/>
      <c r="V443" s="98"/>
      <c r="W443" s="98"/>
      <c r="X443" s="98"/>
      <c r="Y443" s="98"/>
      <c r="Z443" s="97"/>
      <c r="AA443" s="98"/>
      <c r="AB443" s="98"/>
      <c r="AC443" s="98"/>
      <c r="AD443" s="98"/>
      <c r="AE443" s="98"/>
      <c r="AF443" s="98"/>
      <c r="AG443" s="98"/>
    </row>
    <row r="444" spans="19:33" x14ac:dyDescent="0.5">
      <c r="S444" s="97"/>
      <c r="T444" s="98"/>
      <c r="U444" s="98"/>
      <c r="V444" s="98"/>
      <c r="W444" s="98"/>
      <c r="X444" s="98"/>
      <c r="Y444" s="98"/>
      <c r="Z444" s="97"/>
      <c r="AA444" s="98"/>
      <c r="AB444" s="98"/>
      <c r="AC444" s="98"/>
      <c r="AD444" s="98"/>
      <c r="AE444" s="98"/>
      <c r="AF444" s="98"/>
      <c r="AG444" s="98"/>
    </row>
    <row r="445" spans="19:33" x14ac:dyDescent="0.5">
      <c r="S445" s="97"/>
      <c r="T445" s="98"/>
      <c r="U445" s="98"/>
      <c r="V445" s="98"/>
      <c r="W445" s="98"/>
      <c r="X445" s="98"/>
      <c r="Y445" s="98"/>
      <c r="Z445" s="97"/>
      <c r="AA445" s="98"/>
      <c r="AB445" s="98"/>
      <c r="AC445" s="98"/>
      <c r="AD445" s="98"/>
      <c r="AE445" s="98"/>
      <c r="AF445" s="98"/>
      <c r="AG445" s="98"/>
    </row>
    <row r="446" spans="19:33" x14ac:dyDescent="0.5">
      <c r="S446" s="97"/>
      <c r="T446" s="98"/>
      <c r="U446" s="98"/>
      <c r="V446" s="98"/>
      <c r="W446" s="98"/>
      <c r="X446" s="98"/>
      <c r="Y446" s="98"/>
      <c r="Z446" s="97"/>
      <c r="AA446" s="98"/>
      <c r="AB446" s="98"/>
      <c r="AC446" s="98"/>
      <c r="AD446" s="98"/>
      <c r="AE446" s="98"/>
      <c r="AF446" s="98"/>
      <c r="AG446" s="98"/>
    </row>
    <row r="447" spans="19:33" x14ac:dyDescent="0.5">
      <c r="S447" s="97"/>
      <c r="T447" s="98"/>
      <c r="U447" s="98"/>
      <c r="V447" s="98"/>
      <c r="W447" s="98"/>
      <c r="X447" s="98"/>
      <c r="Y447" s="98"/>
      <c r="Z447" s="97"/>
      <c r="AA447" s="98"/>
      <c r="AB447" s="98"/>
      <c r="AC447" s="98"/>
      <c r="AD447" s="98"/>
      <c r="AE447" s="98"/>
      <c r="AF447" s="98"/>
      <c r="AG447" s="98"/>
    </row>
    <row r="448" spans="19:33" x14ac:dyDescent="0.5">
      <c r="S448" s="97"/>
      <c r="T448" s="98"/>
      <c r="U448" s="98"/>
      <c r="V448" s="98"/>
      <c r="W448" s="98"/>
      <c r="X448" s="98"/>
      <c r="Y448" s="98"/>
      <c r="Z448" s="97"/>
      <c r="AA448" s="98"/>
      <c r="AB448" s="98"/>
      <c r="AC448" s="98"/>
      <c r="AD448" s="98"/>
      <c r="AE448" s="98"/>
      <c r="AF448" s="98"/>
      <c r="AG448" s="98"/>
    </row>
    <row r="449" spans="19:33" x14ac:dyDescent="0.5">
      <c r="S449" s="97"/>
      <c r="T449" s="98"/>
      <c r="U449" s="98"/>
      <c r="V449" s="98"/>
      <c r="W449" s="98"/>
      <c r="X449" s="98"/>
      <c r="Y449" s="98"/>
      <c r="Z449" s="97"/>
      <c r="AA449" s="98"/>
      <c r="AB449" s="98"/>
      <c r="AC449" s="98"/>
      <c r="AD449" s="98"/>
      <c r="AE449" s="98"/>
      <c r="AF449" s="98"/>
      <c r="AG449" s="98"/>
    </row>
    <row r="450" spans="19:33" x14ac:dyDescent="0.5">
      <c r="S450" s="97"/>
      <c r="T450" s="98"/>
      <c r="U450" s="98"/>
      <c r="V450" s="98"/>
      <c r="W450" s="98"/>
      <c r="X450" s="98"/>
      <c r="Y450" s="98"/>
      <c r="Z450" s="97"/>
      <c r="AA450" s="98"/>
      <c r="AB450" s="98"/>
      <c r="AC450" s="98"/>
      <c r="AD450" s="98"/>
      <c r="AE450" s="98"/>
      <c r="AF450" s="98"/>
      <c r="AG450" s="98"/>
    </row>
    <row r="451" spans="19:33" x14ac:dyDescent="0.5">
      <c r="S451" s="97"/>
      <c r="T451" s="98"/>
      <c r="U451" s="98"/>
      <c r="V451" s="98"/>
      <c r="W451" s="98"/>
      <c r="X451" s="98"/>
      <c r="Y451" s="98"/>
      <c r="Z451" s="97"/>
      <c r="AA451" s="98"/>
      <c r="AB451" s="98"/>
      <c r="AC451" s="98"/>
      <c r="AD451" s="98"/>
      <c r="AE451" s="98"/>
      <c r="AF451" s="98"/>
      <c r="AG451" s="98"/>
    </row>
    <row r="452" spans="19:33" x14ac:dyDescent="0.5">
      <c r="S452" s="97"/>
      <c r="T452" s="98"/>
      <c r="U452" s="98"/>
      <c r="V452" s="98"/>
      <c r="W452" s="98"/>
      <c r="X452" s="98"/>
      <c r="Y452" s="98"/>
      <c r="Z452" s="97"/>
      <c r="AA452" s="98"/>
      <c r="AB452" s="98"/>
      <c r="AC452" s="98"/>
      <c r="AD452" s="98"/>
      <c r="AE452" s="98"/>
      <c r="AF452" s="98"/>
      <c r="AG452" s="98"/>
    </row>
    <row r="453" spans="19:33" x14ac:dyDescent="0.5">
      <c r="S453" s="97"/>
      <c r="T453" s="98"/>
      <c r="U453" s="98"/>
      <c r="V453" s="98"/>
      <c r="W453" s="98"/>
      <c r="X453" s="98"/>
      <c r="Y453" s="98"/>
      <c r="Z453" s="97"/>
      <c r="AA453" s="98"/>
      <c r="AB453" s="98"/>
      <c r="AC453" s="98"/>
      <c r="AD453" s="98"/>
      <c r="AE453" s="98"/>
      <c r="AF453" s="98"/>
      <c r="AG453" s="98"/>
    </row>
    <row r="454" spans="19:33" x14ac:dyDescent="0.5">
      <c r="S454" s="97"/>
      <c r="T454" s="98"/>
      <c r="U454" s="98"/>
      <c r="V454" s="98"/>
      <c r="W454" s="98"/>
      <c r="X454" s="98"/>
      <c r="Y454" s="98"/>
      <c r="Z454" s="97"/>
      <c r="AA454" s="98"/>
      <c r="AB454" s="98"/>
      <c r="AC454" s="98"/>
      <c r="AD454" s="98"/>
      <c r="AE454" s="98"/>
      <c r="AF454" s="98"/>
      <c r="AG454" s="98"/>
    </row>
    <row r="455" spans="19:33" x14ac:dyDescent="0.5">
      <c r="S455" s="97"/>
      <c r="T455" s="98"/>
      <c r="U455" s="98"/>
      <c r="V455" s="98"/>
      <c r="W455" s="98"/>
      <c r="X455" s="98"/>
      <c r="Y455" s="98"/>
      <c r="Z455" s="97"/>
      <c r="AA455" s="98"/>
      <c r="AB455" s="98"/>
      <c r="AC455" s="98"/>
      <c r="AD455" s="98"/>
      <c r="AE455" s="98"/>
      <c r="AF455" s="98"/>
      <c r="AG455" s="98"/>
    </row>
    <row r="456" spans="19:33" x14ac:dyDescent="0.5">
      <c r="S456" s="97"/>
      <c r="T456" s="98"/>
      <c r="U456" s="98"/>
      <c r="V456" s="98"/>
      <c r="W456" s="98"/>
      <c r="X456" s="98"/>
      <c r="Y456" s="98"/>
      <c r="Z456" s="97"/>
      <c r="AA456" s="98"/>
      <c r="AB456" s="98"/>
      <c r="AC456" s="98"/>
      <c r="AD456" s="98"/>
      <c r="AE456" s="98"/>
      <c r="AF456" s="98"/>
      <c r="AG456" s="98"/>
    </row>
    <row r="457" spans="19:33" x14ac:dyDescent="0.5">
      <c r="S457" s="97"/>
      <c r="T457" s="98"/>
      <c r="U457" s="98"/>
      <c r="V457" s="98"/>
      <c r="W457" s="98"/>
      <c r="X457" s="98"/>
      <c r="Y457" s="98"/>
      <c r="Z457" s="97"/>
      <c r="AA457" s="98"/>
      <c r="AB457" s="98"/>
      <c r="AC457" s="98"/>
      <c r="AD457" s="98"/>
      <c r="AE457" s="98"/>
      <c r="AF457" s="98"/>
      <c r="AG457" s="98"/>
    </row>
    <row r="458" spans="19:33" x14ac:dyDescent="0.5">
      <c r="S458" s="97"/>
      <c r="T458" s="98"/>
      <c r="U458" s="98"/>
      <c r="V458" s="98"/>
      <c r="W458" s="98"/>
      <c r="X458" s="98"/>
      <c r="Y458" s="98"/>
      <c r="Z458" s="97"/>
      <c r="AA458" s="98"/>
      <c r="AB458" s="98"/>
      <c r="AC458" s="98"/>
      <c r="AD458" s="98"/>
      <c r="AE458" s="98"/>
      <c r="AF458" s="98"/>
      <c r="AG458" s="98"/>
    </row>
    <row r="459" spans="19:33" x14ac:dyDescent="0.5">
      <c r="S459" s="97"/>
      <c r="T459" s="98"/>
      <c r="U459" s="98"/>
      <c r="V459" s="98"/>
      <c r="W459" s="98"/>
      <c r="X459" s="98"/>
      <c r="Y459" s="98"/>
      <c r="Z459" s="97"/>
      <c r="AA459" s="98"/>
      <c r="AB459" s="98"/>
      <c r="AC459" s="98"/>
      <c r="AD459" s="98"/>
      <c r="AE459" s="98"/>
      <c r="AF459" s="98"/>
      <c r="AG459" s="98"/>
    </row>
    <row r="460" spans="19:33" x14ac:dyDescent="0.5">
      <c r="S460" s="97"/>
      <c r="T460" s="98"/>
      <c r="U460" s="98"/>
      <c r="V460" s="98"/>
      <c r="W460" s="98"/>
      <c r="X460" s="98"/>
      <c r="Y460" s="98"/>
      <c r="Z460" s="97"/>
      <c r="AA460" s="98"/>
      <c r="AB460" s="98"/>
      <c r="AC460" s="98"/>
      <c r="AD460" s="98"/>
      <c r="AE460" s="98"/>
      <c r="AF460" s="98"/>
      <c r="AG460" s="98"/>
    </row>
    <row r="461" spans="19:33" x14ac:dyDescent="0.5">
      <c r="S461" s="97"/>
      <c r="T461" s="98"/>
      <c r="U461" s="98"/>
      <c r="V461" s="98"/>
      <c r="W461" s="98"/>
      <c r="X461" s="98"/>
      <c r="Y461" s="98"/>
      <c r="Z461" s="97"/>
      <c r="AA461" s="98"/>
      <c r="AB461" s="98"/>
      <c r="AC461" s="98"/>
      <c r="AD461" s="98"/>
      <c r="AE461" s="98"/>
      <c r="AF461" s="98"/>
      <c r="AG461" s="98"/>
    </row>
    <row r="462" spans="19:33" x14ac:dyDescent="0.5">
      <c r="S462" s="97"/>
      <c r="T462" s="98"/>
      <c r="U462" s="98"/>
      <c r="V462" s="98"/>
      <c r="W462" s="98"/>
      <c r="X462" s="98"/>
      <c r="Y462" s="98"/>
      <c r="Z462" s="97"/>
      <c r="AA462" s="98"/>
      <c r="AB462" s="98"/>
      <c r="AC462" s="98"/>
      <c r="AD462" s="98"/>
      <c r="AE462" s="98"/>
      <c r="AF462" s="98"/>
      <c r="AG462" s="98"/>
    </row>
    <row r="463" spans="19:33" x14ac:dyDescent="0.5">
      <c r="S463" s="97"/>
      <c r="T463" s="98"/>
      <c r="U463" s="98"/>
      <c r="V463" s="98"/>
      <c r="W463" s="98"/>
      <c r="X463" s="98"/>
      <c r="Y463" s="98"/>
      <c r="Z463" s="97"/>
      <c r="AA463" s="98"/>
      <c r="AB463" s="98"/>
      <c r="AC463" s="98"/>
      <c r="AD463" s="98"/>
      <c r="AE463" s="98"/>
      <c r="AF463" s="98"/>
      <c r="AG463" s="98"/>
    </row>
    <row r="464" spans="19:33" x14ac:dyDescent="0.5">
      <c r="S464" s="97"/>
      <c r="T464" s="98"/>
      <c r="U464" s="98"/>
      <c r="V464" s="98"/>
      <c r="W464" s="98"/>
      <c r="X464" s="98"/>
      <c r="Y464" s="98"/>
      <c r="Z464" s="97"/>
      <c r="AA464" s="98"/>
      <c r="AB464" s="98"/>
      <c r="AC464" s="98"/>
      <c r="AD464" s="98"/>
      <c r="AE464" s="98"/>
      <c r="AF464" s="98"/>
      <c r="AG464" s="98"/>
    </row>
    <row r="465" spans="19:33" x14ac:dyDescent="0.5">
      <c r="S465" s="97"/>
      <c r="T465" s="98"/>
      <c r="U465" s="98"/>
      <c r="V465" s="98"/>
      <c r="W465" s="98"/>
      <c r="X465" s="98"/>
      <c r="Y465" s="98"/>
      <c r="Z465" s="97"/>
      <c r="AA465" s="98"/>
      <c r="AB465" s="98"/>
      <c r="AC465" s="98"/>
      <c r="AD465" s="98"/>
      <c r="AE465" s="98"/>
      <c r="AF465" s="98"/>
      <c r="AG465" s="98"/>
    </row>
    <row r="466" spans="19:33" x14ac:dyDescent="0.5">
      <c r="S466" s="97"/>
      <c r="T466" s="98"/>
      <c r="U466" s="98"/>
      <c r="V466" s="98"/>
      <c r="W466" s="98"/>
      <c r="X466" s="98"/>
      <c r="Y466" s="98"/>
      <c r="Z466" s="97"/>
      <c r="AA466" s="98"/>
      <c r="AB466" s="98"/>
      <c r="AC466" s="98"/>
      <c r="AD466" s="98"/>
      <c r="AE466" s="98"/>
      <c r="AF466" s="98"/>
      <c r="AG466" s="98"/>
    </row>
    <row r="467" spans="19:33" x14ac:dyDescent="0.5">
      <c r="S467" s="97"/>
      <c r="T467" s="98"/>
      <c r="U467" s="98"/>
      <c r="V467" s="98"/>
      <c r="W467" s="98"/>
      <c r="X467" s="98"/>
      <c r="Y467" s="98"/>
      <c r="Z467" s="97"/>
      <c r="AA467" s="98"/>
      <c r="AB467" s="98"/>
      <c r="AC467" s="98"/>
      <c r="AD467" s="98"/>
      <c r="AE467" s="98"/>
      <c r="AF467" s="98"/>
      <c r="AG467" s="98"/>
    </row>
    <row r="468" spans="19:33" x14ac:dyDescent="0.5">
      <c r="S468" s="97"/>
      <c r="T468" s="98"/>
      <c r="U468" s="98"/>
      <c r="V468" s="98"/>
      <c r="W468" s="98"/>
      <c r="X468" s="98"/>
      <c r="Y468" s="98"/>
      <c r="Z468" s="97"/>
      <c r="AA468" s="98"/>
      <c r="AB468" s="98"/>
      <c r="AC468" s="98"/>
      <c r="AD468" s="98"/>
      <c r="AE468" s="98"/>
      <c r="AF468" s="98"/>
      <c r="AG468" s="98"/>
    </row>
    <row r="469" spans="19:33" x14ac:dyDescent="0.5">
      <c r="S469" s="97"/>
      <c r="T469" s="98"/>
      <c r="U469" s="98"/>
      <c r="V469" s="98"/>
      <c r="W469" s="98"/>
      <c r="X469" s="98"/>
      <c r="Y469" s="98"/>
      <c r="Z469" s="97"/>
      <c r="AA469" s="98"/>
      <c r="AB469" s="98"/>
      <c r="AC469" s="98"/>
      <c r="AD469" s="98"/>
      <c r="AE469" s="98"/>
      <c r="AF469" s="98"/>
      <c r="AG469" s="98"/>
    </row>
    <row r="470" spans="19:33" x14ac:dyDescent="0.5">
      <c r="S470" s="97"/>
      <c r="T470" s="98"/>
      <c r="U470" s="98"/>
      <c r="V470" s="98"/>
      <c r="W470" s="98"/>
      <c r="X470" s="98"/>
      <c r="Y470" s="98"/>
      <c r="Z470" s="97"/>
      <c r="AA470" s="98"/>
      <c r="AB470" s="98"/>
      <c r="AC470" s="98"/>
      <c r="AD470" s="98"/>
      <c r="AE470" s="98"/>
      <c r="AF470" s="98"/>
      <c r="AG470" s="98"/>
    </row>
    <row r="471" spans="19:33" x14ac:dyDescent="0.5">
      <c r="S471" s="97"/>
      <c r="T471" s="98"/>
      <c r="U471" s="98"/>
      <c r="V471" s="98"/>
      <c r="W471" s="98"/>
      <c r="X471" s="98"/>
      <c r="Y471" s="98"/>
      <c r="Z471" s="97"/>
      <c r="AA471" s="98"/>
      <c r="AB471" s="98"/>
      <c r="AC471" s="98"/>
      <c r="AD471" s="98"/>
      <c r="AE471" s="98"/>
      <c r="AF471" s="98"/>
      <c r="AG471" s="98"/>
    </row>
    <row r="472" spans="19:33" x14ac:dyDescent="0.5">
      <c r="S472" s="97"/>
      <c r="T472" s="98"/>
      <c r="U472" s="98"/>
      <c r="V472" s="98"/>
      <c r="W472" s="98"/>
      <c r="X472" s="98"/>
      <c r="Y472" s="98"/>
      <c r="Z472" s="97"/>
      <c r="AA472" s="98"/>
      <c r="AB472" s="98"/>
      <c r="AC472" s="98"/>
      <c r="AD472" s="98"/>
      <c r="AE472" s="98"/>
      <c r="AF472" s="98"/>
      <c r="AG472" s="98"/>
    </row>
    <row r="473" spans="19:33" x14ac:dyDescent="0.5">
      <c r="S473" s="97"/>
      <c r="T473" s="98"/>
      <c r="U473" s="98"/>
      <c r="V473" s="98"/>
      <c r="W473" s="98"/>
      <c r="X473" s="98"/>
      <c r="Y473" s="98"/>
      <c r="Z473" s="97"/>
      <c r="AA473" s="98"/>
      <c r="AB473" s="98"/>
      <c r="AC473" s="98"/>
      <c r="AD473" s="98"/>
      <c r="AE473" s="98"/>
      <c r="AF473" s="98"/>
      <c r="AG473" s="98"/>
    </row>
    <row r="474" spans="19:33" x14ac:dyDescent="0.5">
      <c r="S474" s="97"/>
      <c r="T474" s="98"/>
      <c r="U474" s="98"/>
      <c r="V474" s="98"/>
      <c r="W474" s="98"/>
      <c r="X474" s="98"/>
      <c r="Y474" s="98"/>
      <c r="Z474" s="97"/>
      <c r="AA474" s="98"/>
      <c r="AB474" s="98"/>
      <c r="AC474" s="98"/>
      <c r="AD474" s="98"/>
      <c r="AE474" s="98"/>
      <c r="AF474" s="98"/>
      <c r="AG474" s="98"/>
    </row>
    <row r="475" spans="19:33" x14ac:dyDescent="0.5">
      <c r="S475" s="97"/>
      <c r="T475" s="98"/>
      <c r="U475" s="98"/>
      <c r="V475" s="98"/>
      <c r="W475" s="98"/>
      <c r="X475" s="98"/>
      <c r="Y475" s="98"/>
      <c r="Z475" s="97"/>
      <c r="AA475" s="98"/>
      <c r="AB475" s="98"/>
      <c r="AC475" s="98"/>
      <c r="AD475" s="98"/>
      <c r="AE475" s="98"/>
      <c r="AF475" s="98"/>
      <c r="AG475" s="98"/>
    </row>
    <row r="476" spans="19:33" x14ac:dyDescent="0.5">
      <c r="S476" s="97"/>
      <c r="T476" s="98"/>
      <c r="U476" s="98"/>
      <c r="V476" s="98"/>
      <c r="W476" s="98"/>
      <c r="X476" s="98"/>
      <c r="Y476" s="98"/>
      <c r="Z476" s="97"/>
      <c r="AA476" s="98"/>
      <c r="AB476" s="98"/>
      <c r="AC476" s="98"/>
      <c r="AD476" s="98"/>
      <c r="AE476" s="98"/>
      <c r="AF476" s="98"/>
      <c r="AG476" s="98"/>
    </row>
    <row r="477" spans="19:33" x14ac:dyDescent="0.5">
      <c r="S477" s="97"/>
      <c r="T477" s="98"/>
      <c r="U477" s="98"/>
      <c r="V477" s="98"/>
      <c r="W477" s="98"/>
      <c r="X477" s="98"/>
      <c r="Y477" s="98"/>
      <c r="Z477" s="97"/>
      <c r="AA477" s="98"/>
      <c r="AB477" s="98"/>
      <c r="AC477" s="98"/>
      <c r="AD477" s="98"/>
      <c r="AE477" s="98"/>
      <c r="AF477" s="98"/>
      <c r="AG477" s="98"/>
    </row>
    <row r="478" spans="19:33" x14ac:dyDescent="0.5">
      <c r="S478" s="97"/>
      <c r="T478" s="98"/>
      <c r="U478" s="98"/>
      <c r="V478" s="98"/>
      <c r="W478" s="98"/>
      <c r="X478" s="98"/>
      <c r="Y478" s="98"/>
      <c r="Z478" s="97"/>
      <c r="AA478" s="98"/>
      <c r="AB478" s="98"/>
      <c r="AC478" s="98"/>
      <c r="AD478" s="98"/>
      <c r="AE478" s="98"/>
      <c r="AF478" s="98"/>
      <c r="AG478" s="98"/>
    </row>
    <row r="479" spans="19:33" x14ac:dyDescent="0.5">
      <c r="S479" s="97"/>
      <c r="T479" s="98"/>
      <c r="U479" s="98"/>
      <c r="V479" s="98"/>
      <c r="W479" s="98"/>
      <c r="X479" s="98"/>
      <c r="Y479" s="98"/>
      <c r="Z479" s="97"/>
      <c r="AA479" s="98"/>
      <c r="AB479" s="98"/>
      <c r="AC479" s="98"/>
      <c r="AD479" s="98"/>
      <c r="AE479" s="98"/>
      <c r="AF479" s="98"/>
      <c r="AG479" s="98"/>
    </row>
    <row r="480" spans="19:33" x14ac:dyDescent="0.5">
      <c r="S480" s="97"/>
      <c r="T480" s="98"/>
      <c r="U480" s="98"/>
      <c r="V480" s="98"/>
      <c r="W480" s="98"/>
      <c r="X480" s="98"/>
      <c r="Y480" s="98"/>
      <c r="Z480" s="97"/>
      <c r="AA480" s="98"/>
      <c r="AB480" s="98"/>
      <c r="AC480" s="98"/>
      <c r="AD480" s="98"/>
      <c r="AE480" s="98"/>
      <c r="AF480" s="98"/>
      <c r="AG480" s="98"/>
    </row>
    <row r="481" spans="19:33" x14ac:dyDescent="0.5">
      <c r="S481" s="97"/>
      <c r="T481" s="98"/>
      <c r="U481" s="98"/>
      <c r="V481" s="98"/>
      <c r="W481" s="98"/>
      <c r="X481" s="98"/>
      <c r="Y481" s="98"/>
      <c r="Z481" s="97"/>
      <c r="AA481" s="98"/>
      <c r="AB481" s="98"/>
      <c r="AC481" s="98"/>
      <c r="AD481" s="98"/>
      <c r="AE481" s="98"/>
      <c r="AF481" s="98"/>
      <c r="AG481" s="98"/>
    </row>
    <row r="482" spans="19:33" x14ac:dyDescent="0.5">
      <c r="S482" s="97"/>
      <c r="T482" s="98"/>
      <c r="U482" s="98"/>
      <c r="V482" s="98"/>
      <c r="W482" s="98"/>
      <c r="X482" s="98"/>
      <c r="Y482" s="98"/>
      <c r="Z482" s="97"/>
      <c r="AA482" s="98"/>
      <c r="AB482" s="98"/>
      <c r="AC482" s="98"/>
      <c r="AD482" s="98"/>
      <c r="AE482" s="98"/>
      <c r="AF482" s="98"/>
      <c r="AG482" s="98"/>
    </row>
    <row r="483" spans="19:33" x14ac:dyDescent="0.5">
      <c r="S483" s="97"/>
      <c r="T483" s="98"/>
      <c r="U483" s="98"/>
      <c r="V483" s="98"/>
      <c r="W483" s="98"/>
      <c r="X483" s="98"/>
      <c r="Y483" s="98"/>
      <c r="Z483" s="97"/>
      <c r="AA483" s="98"/>
      <c r="AB483" s="98"/>
      <c r="AC483" s="98"/>
      <c r="AD483" s="98"/>
      <c r="AE483" s="98"/>
      <c r="AF483" s="98"/>
      <c r="AG483" s="98"/>
    </row>
    <row r="484" spans="19:33" x14ac:dyDescent="0.5">
      <c r="S484" s="97"/>
      <c r="T484" s="98"/>
      <c r="U484" s="98"/>
      <c r="V484" s="98"/>
      <c r="W484" s="98"/>
      <c r="X484" s="98"/>
      <c r="Y484" s="98"/>
      <c r="Z484" s="97"/>
      <c r="AA484" s="98"/>
      <c r="AB484" s="98"/>
      <c r="AC484" s="98"/>
      <c r="AD484" s="98"/>
      <c r="AE484" s="98"/>
      <c r="AF484" s="98"/>
      <c r="AG484" s="98"/>
    </row>
    <row r="485" spans="19:33" x14ac:dyDescent="0.5">
      <c r="S485" s="97"/>
      <c r="T485" s="98"/>
      <c r="U485" s="98"/>
      <c r="V485" s="98"/>
      <c r="W485" s="98"/>
      <c r="X485" s="98"/>
      <c r="Y485" s="98"/>
      <c r="Z485" s="97"/>
      <c r="AA485" s="98"/>
      <c r="AB485" s="98"/>
      <c r="AC485" s="98"/>
      <c r="AD485" s="98"/>
      <c r="AE485" s="98"/>
      <c r="AF485" s="98"/>
      <c r="AG485" s="98"/>
    </row>
    <row r="486" spans="19:33" x14ac:dyDescent="0.5">
      <c r="S486" s="97"/>
      <c r="T486" s="98"/>
      <c r="U486" s="98"/>
      <c r="V486" s="98"/>
      <c r="W486" s="98"/>
      <c r="X486" s="98"/>
      <c r="Y486" s="98"/>
      <c r="Z486" s="97"/>
      <c r="AA486" s="98"/>
      <c r="AB486" s="98"/>
      <c r="AC486" s="98"/>
      <c r="AD486" s="98"/>
      <c r="AE486" s="98"/>
      <c r="AF486" s="98"/>
      <c r="AG486" s="98"/>
    </row>
    <row r="487" spans="19:33" x14ac:dyDescent="0.5">
      <c r="S487" s="97"/>
      <c r="T487" s="98"/>
      <c r="U487" s="98"/>
      <c r="V487" s="98"/>
      <c r="W487" s="98"/>
      <c r="X487" s="98"/>
      <c r="Y487" s="98"/>
      <c r="Z487" s="97"/>
      <c r="AA487" s="98"/>
      <c r="AB487" s="98"/>
      <c r="AC487" s="98"/>
      <c r="AD487" s="98"/>
      <c r="AE487" s="98"/>
      <c r="AF487" s="98"/>
      <c r="AG487" s="98"/>
    </row>
    <row r="488" spans="19:33" x14ac:dyDescent="0.5">
      <c r="S488" s="97"/>
      <c r="T488" s="98"/>
      <c r="U488" s="98"/>
      <c r="V488" s="98"/>
      <c r="W488" s="98"/>
      <c r="X488" s="98"/>
      <c r="Y488" s="98"/>
      <c r="Z488" s="97"/>
      <c r="AA488" s="98"/>
      <c r="AB488" s="98"/>
      <c r="AC488" s="98"/>
      <c r="AD488" s="98"/>
      <c r="AE488" s="98"/>
      <c r="AF488" s="98"/>
      <c r="AG488" s="98"/>
    </row>
    <row r="489" spans="19:33" x14ac:dyDescent="0.5">
      <c r="S489" s="97"/>
      <c r="T489" s="98"/>
      <c r="U489" s="98"/>
      <c r="V489" s="98"/>
      <c r="W489" s="98"/>
      <c r="X489" s="98"/>
      <c r="Y489" s="98"/>
      <c r="Z489" s="97"/>
      <c r="AA489" s="98"/>
      <c r="AB489" s="98"/>
      <c r="AC489" s="98"/>
      <c r="AD489" s="98"/>
      <c r="AE489" s="98"/>
      <c r="AF489" s="98"/>
      <c r="AG489" s="98"/>
    </row>
    <row r="490" spans="19:33" x14ac:dyDescent="0.5">
      <c r="S490" s="97"/>
      <c r="T490" s="98"/>
      <c r="U490" s="98"/>
      <c r="V490" s="98"/>
      <c r="W490" s="98"/>
      <c r="X490" s="98"/>
      <c r="Y490" s="98"/>
      <c r="Z490" s="97"/>
      <c r="AA490" s="98"/>
      <c r="AB490" s="98"/>
      <c r="AC490" s="98"/>
      <c r="AD490" s="98"/>
      <c r="AE490" s="98"/>
      <c r="AF490" s="98"/>
      <c r="AG490" s="98"/>
    </row>
    <row r="491" spans="19:33" x14ac:dyDescent="0.5">
      <c r="S491" s="97"/>
      <c r="T491" s="98"/>
      <c r="U491" s="98"/>
      <c r="V491" s="98"/>
      <c r="W491" s="98"/>
      <c r="X491" s="98"/>
      <c r="Y491" s="98"/>
      <c r="Z491" s="97"/>
      <c r="AA491" s="98"/>
      <c r="AB491" s="98"/>
      <c r="AC491" s="98"/>
      <c r="AD491" s="98"/>
      <c r="AE491" s="98"/>
      <c r="AF491" s="98"/>
      <c r="AG491" s="98"/>
    </row>
    <row r="492" spans="19:33" x14ac:dyDescent="0.5">
      <c r="S492" s="97"/>
      <c r="T492" s="98"/>
      <c r="U492" s="98"/>
      <c r="V492" s="98"/>
      <c r="W492" s="98"/>
      <c r="X492" s="98"/>
      <c r="Y492" s="98"/>
      <c r="Z492" s="97"/>
      <c r="AA492" s="98"/>
      <c r="AB492" s="98"/>
      <c r="AC492" s="98"/>
      <c r="AD492" s="98"/>
      <c r="AE492" s="98"/>
      <c r="AF492" s="98"/>
      <c r="AG492" s="98"/>
    </row>
    <row r="493" spans="19:33" x14ac:dyDescent="0.5">
      <c r="S493" s="97"/>
      <c r="T493" s="98"/>
      <c r="U493" s="98"/>
      <c r="V493" s="98"/>
      <c r="W493" s="98"/>
      <c r="X493" s="98"/>
      <c r="Y493" s="98"/>
      <c r="Z493" s="97"/>
      <c r="AA493" s="98"/>
      <c r="AB493" s="98"/>
      <c r="AC493" s="98"/>
      <c r="AD493" s="98"/>
      <c r="AE493" s="98"/>
      <c r="AF493" s="98"/>
      <c r="AG493" s="98"/>
    </row>
    <row r="494" spans="19:33" x14ac:dyDescent="0.5">
      <c r="S494" s="97"/>
      <c r="T494" s="98"/>
      <c r="U494" s="98"/>
      <c r="V494" s="98"/>
      <c r="W494" s="98"/>
      <c r="X494" s="98"/>
      <c r="Y494" s="98"/>
      <c r="Z494" s="97"/>
      <c r="AA494" s="98"/>
      <c r="AB494" s="98"/>
      <c r="AC494" s="98"/>
      <c r="AD494" s="98"/>
      <c r="AE494" s="98"/>
      <c r="AF494" s="98"/>
      <c r="AG494" s="98"/>
    </row>
    <row r="495" spans="19:33" x14ac:dyDescent="0.5">
      <c r="S495" s="97"/>
      <c r="T495" s="98"/>
      <c r="U495" s="98"/>
      <c r="V495" s="98"/>
      <c r="W495" s="98"/>
      <c r="X495" s="98"/>
      <c r="Y495" s="98"/>
      <c r="Z495" s="97"/>
      <c r="AA495" s="98"/>
      <c r="AB495" s="98"/>
      <c r="AC495" s="98"/>
      <c r="AD495" s="98"/>
      <c r="AE495" s="98"/>
      <c r="AF495" s="98"/>
      <c r="AG495" s="98"/>
    </row>
    <row r="496" spans="19:33" x14ac:dyDescent="0.5">
      <c r="S496" s="97"/>
      <c r="T496" s="98"/>
      <c r="U496" s="98"/>
      <c r="V496" s="98"/>
      <c r="W496" s="98"/>
      <c r="X496" s="98"/>
      <c r="Y496" s="98"/>
      <c r="Z496" s="97"/>
      <c r="AA496" s="98"/>
      <c r="AB496" s="98"/>
      <c r="AC496" s="98"/>
      <c r="AD496" s="98"/>
      <c r="AE496" s="98"/>
      <c r="AF496" s="98"/>
      <c r="AG496" s="98"/>
    </row>
    <row r="497" spans="19:33" x14ac:dyDescent="0.5">
      <c r="S497" s="97"/>
      <c r="T497" s="98"/>
      <c r="U497" s="98"/>
      <c r="V497" s="98"/>
      <c r="W497" s="98"/>
      <c r="X497" s="98"/>
      <c r="Y497" s="98"/>
      <c r="Z497" s="97"/>
      <c r="AA497" s="98"/>
      <c r="AB497" s="98"/>
      <c r="AC497" s="98"/>
      <c r="AD497" s="98"/>
      <c r="AE497" s="98"/>
      <c r="AF497" s="98"/>
      <c r="AG497" s="98"/>
    </row>
    <row r="498" spans="19:33" x14ac:dyDescent="0.5">
      <c r="S498" s="97"/>
      <c r="T498" s="98"/>
      <c r="U498" s="98"/>
      <c r="V498" s="98"/>
      <c r="W498" s="98"/>
      <c r="X498" s="98"/>
      <c r="Y498" s="98"/>
      <c r="Z498" s="97"/>
      <c r="AA498" s="98"/>
      <c r="AB498" s="98"/>
      <c r="AC498" s="98"/>
      <c r="AD498" s="98"/>
      <c r="AE498" s="98"/>
      <c r="AF498" s="98"/>
      <c r="AG498" s="98"/>
    </row>
    <row r="499" spans="19:33" x14ac:dyDescent="0.5">
      <c r="S499" s="97"/>
      <c r="T499" s="98"/>
      <c r="U499" s="98"/>
      <c r="V499" s="98"/>
      <c r="W499" s="98"/>
      <c r="X499" s="98"/>
      <c r="Y499" s="98"/>
      <c r="Z499" s="97"/>
      <c r="AA499" s="98"/>
      <c r="AB499" s="98"/>
      <c r="AC499" s="98"/>
      <c r="AD499" s="98"/>
      <c r="AE499" s="98"/>
      <c r="AF499" s="98"/>
      <c r="AG499" s="98"/>
    </row>
    <row r="500" spans="19:33" x14ac:dyDescent="0.5">
      <c r="S500" s="97"/>
      <c r="T500" s="98"/>
      <c r="U500" s="98"/>
      <c r="V500" s="98"/>
      <c r="W500" s="98"/>
      <c r="X500" s="98"/>
      <c r="Y500" s="98"/>
      <c r="Z500" s="97"/>
      <c r="AA500" s="98"/>
      <c r="AB500" s="98"/>
      <c r="AC500" s="98"/>
      <c r="AD500" s="98"/>
      <c r="AE500" s="98"/>
      <c r="AF500" s="98"/>
      <c r="AG500" s="98"/>
    </row>
    <row r="501" spans="19:33" x14ac:dyDescent="0.5">
      <c r="S501" s="97"/>
      <c r="T501" s="98"/>
      <c r="U501" s="98"/>
      <c r="V501" s="98"/>
      <c r="W501" s="98"/>
      <c r="X501" s="98"/>
      <c r="Y501" s="98"/>
      <c r="Z501" s="97"/>
      <c r="AA501" s="98"/>
      <c r="AB501" s="98"/>
      <c r="AC501" s="98"/>
      <c r="AD501" s="98"/>
      <c r="AE501" s="98"/>
      <c r="AF501" s="98"/>
      <c r="AG501" s="98"/>
    </row>
    <row r="502" spans="19:33" x14ac:dyDescent="0.5">
      <c r="S502" s="97"/>
      <c r="T502" s="98"/>
      <c r="U502" s="98"/>
      <c r="V502" s="98"/>
      <c r="W502" s="98"/>
      <c r="X502" s="98"/>
      <c r="Y502" s="98"/>
      <c r="Z502" s="97"/>
      <c r="AA502" s="98"/>
      <c r="AB502" s="98"/>
      <c r="AC502" s="98"/>
      <c r="AD502" s="98"/>
      <c r="AE502" s="98"/>
      <c r="AF502" s="98"/>
      <c r="AG502" s="98"/>
    </row>
    <row r="503" spans="19:33" x14ac:dyDescent="0.5">
      <c r="S503" s="97"/>
      <c r="T503" s="98"/>
      <c r="U503" s="98"/>
      <c r="V503" s="98"/>
      <c r="W503" s="98"/>
      <c r="X503" s="98"/>
      <c r="Y503" s="98"/>
      <c r="Z503" s="97"/>
      <c r="AA503" s="98"/>
      <c r="AB503" s="98"/>
      <c r="AC503" s="98"/>
      <c r="AD503" s="98"/>
      <c r="AE503" s="98"/>
      <c r="AF503" s="98"/>
      <c r="AG503" s="98"/>
    </row>
    <row r="504" spans="19:33" x14ac:dyDescent="0.5">
      <c r="S504" s="97"/>
      <c r="T504" s="98"/>
      <c r="U504" s="98"/>
      <c r="V504" s="98"/>
      <c r="W504" s="98"/>
      <c r="X504" s="98"/>
      <c r="Y504" s="98"/>
      <c r="Z504" s="97"/>
      <c r="AA504" s="98"/>
      <c r="AB504" s="98"/>
      <c r="AC504" s="98"/>
      <c r="AD504" s="98"/>
      <c r="AE504" s="98"/>
      <c r="AF504" s="98"/>
      <c r="AG504" s="98"/>
    </row>
    <row r="505" spans="19:33" x14ac:dyDescent="0.5">
      <c r="S505" s="97"/>
      <c r="T505" s="98"/>
      <c r="U505" s="98"/>
      <c r="V505" s="98"/>
      <c r="W505" s="98"/>
      <c r="X505" s="98"/>
      <c r="Y505" s="98"/>
      <c r="Z505" s="97"/>
      <c r="AA505" s="98"/>
      <c r="AB505" s="98"/>
      <c r="AC505" s="98"/>
      <c r="AD505" s="98"/>
      <c r="AE505" s="98"/>
      <c r="AF505" s="98"/>
      <c r="AG505" s="98"/>
    </row>
    <row r="506" spans="19:33" x14ac:dyDescent="0.5">
      <c r="S506" s="97"/>
      <c r="T506" s="98"/>
      <c r="U506" s="98"/>
      <c r="V506" s="98"/>
      <c r="W506" s="98"/>
      <c r="X506" s="98"/>
      <c r="Y506" s="98"/>
      <c r="Z506" s="97"/>
      <c r="AA506" s="98"/>
      <c r="AB506" s="98"/>
      <c r="AC506" s="98"/>
      <c r="AD506" s="98"/>
      <c r="AE506" s="98"/>
      <c r="AF506" s="98"/>
      <c r="AG506" s="98"/>
    </row>
    <row r="507" spans="19:33" x14ac:dyDescent="0.5">
      <c r="S507" s="97"/>
      <c r="T507" s="98"/>
      <c r="U507" s="98"/>
      <c r="V507" s="98"/>
      <c r="W507" s="98"/>
      <c r="X507" s="98"/>
      <c r="Y507" s="98"/>
      <c r="Z507" s="97"/>
      <c r="AA507" s="98"/>
      <c r="AB507" s="98"/>
      <c r="AC507" s="98"/>
      <c r="AD507" s="98"/>
      <c r="AE507" s="98"/>
      <c r="AF507" s="98"/>
      <c r="AG507" s="98"/>
    </row>
    <row r="508" spans="19:33" x14ac:dyDescent="0.5">
      <c r="S508" s="97"/>
      <c r="T508" s="98"/>
      <c r="U508" s="98"/>
      <c r="V508" s="98"/>
      <c r="W508" s="98"/>
      <c r="X508" s="98"/>
      <c r="Y508" s="98"/>
      <c r="Z508" s="97"/>
      <c r="AA508" s="98"/>
      <c r="AB508" s="98"/>
      <c r="AC508" s="98"/>
      <c r="AD508" s="98"/>
      <c r="AE508" s="98"/>
      <c r="AF508" s="98"/>
      <c r="AG508" s="98"/>
    </row>
    <row r="509" spans="19:33" x14ac:dyDescent="0.5">
      <c r="S509" s="97"/>
      <c r="T509" s="98"/>
      <c r="U509" s="98"/>
      <c r="V509" s="98"/>
      <c r="W509" s="98"/>
      <c r="X509" s="98"/>
      <c r="Y509" s="98"/>
      <c r="Z509" s="97"/>
      <c r="AA509" s="98"/>
      <c r="AB509" s="98"/>
      <c r="AC509" s="98"/>
      <c r="AD509" s="98"/>
      <c r="AE509" s="98"/>
      <c r="AF509" s="98"/>
      <c r="AG509" s="98"/>
    </row>
    <row r="510" spans="19:33" x14ac:dyDescent="0.5">
      <c r="S510" s="97"/>
      <c r="T510" s="98"/>
      <c r="U510" s="98"/>
      <c r="V510" s="98"/>
      <c r="W510" s="98"/>
      <c r="X510" s="98"/>
      <c r="Y510" s="98"/>
      <c r="Z510" s="97"/>
      <c r="AA510" s="98"/>
      <c r="AB510" s="98"/>
      <c r="AC510" s="98"/>
      <c r="AD510" s="98"/>
      <c r="AE510" s="98"/>
      <c r="AF510" s="98"/>
      <c r="AG510" s="98"/>
    </row>
    <row r="511" spans="19:33" x14ac:dyDescent="0.5">
      <c r="S511" s="97"/>
      <c r="T511" s="98"/>
      <c r="U511" s="98"/>
      <c r="V511" s="98"/>
      <c r="W511" s="98"/>
      <c r="X511" s="98"/>
      <c r="Y511" s="98"/>
      <c r="Z511" s="97"/>
      <c r="AA511" s="98"/>
      <c r="AB511" s="98"/>
      <c r="AC511" s="98"/>
      <c r="AD511" s="98"/>
      <c r="AE511" s="98"/>
      <c r="AF511" s="98"/>
      <c r="AG511" s="98"/>
    </row>
    <row r="512" spans="19:33" x14ac:dyDescent="0.5">
      <c r="S512" s="97"/>
      <c r="T512" s="98"/>
      <c r="U512" s="98"/>
      <c r="V512" s="98"/>
      <c r="W512" s="98"/>
      <c r="X512" s="98"/>
      <c r="Y512" s="98"/>
      <c r="Z512" s="97"/>
      <c r="AA512" s="98"/>
      <c r="AB512" s="98"/>
      <c r="AC512" s="98"/>
      <c r="AD512" s="98"/>
      <c r="AE512" s="98"/>
      <c r="AF512" s="98"/>
      <c r="AG512" s="98"/>
    </row>
    <row r="513" spans="19:33" x14ac:dyDescent="0.5">
      <c r="S513" s="97"/>
      <c r="T513" s="98"/>
      <c r="U513" s="98"/>
      <c r="V513" s="98"/>
      <c r="W513" s="98"/>
      <c r="X513" s="98"/>
      <c r="Y513" s="98"/>
      <c r="Z513" s="97"/>
      <c r="AA513" s="98"/>
      <c r="AB513" s="98"/>
      <c r="AC513" s="98"/>
      <c r="AD513" s="98"/>
      <c r="AE513" s="98"/>
      <c r="AF513" s="98"/>
      <c r="AG513" s="98"/>
    </row>
    <row r="514" spans="19:33" x14ac:dyDescent="0.5">
      <c r="S514" s="97"/>
      <c r="T514" s="98"/>
      <c r="U514" s="98"/>
      <c r="V514" s="98"/>
      <c r="W514" s="98"/>
      <c r="X514" s="98"/>
      <c r="Y514" s="98"/>
      <c r="Z514" s="97"/>
      <c r="AA514" s="98"/>
      <c r="AB514" s="98"/>
      <c r="AC514" s="98"/>
      <c r="AD514" s="98"/>
      <c r="AE514" s="98"/>
      <c r="AF514" s="98"/>
      <c r="AG514" s="98"/>
    </row>
    <row r="515" spans="19:33" x14ac:dyDescent="0.5">
      <c r="S515" s="97"/>
      <c r="T515" s="98"/>
      <c r="U515" s="98"/>
      <c r="V515" s="98"/>
      <c r="W515" s="98"/>
      <c r="X515" s="98"/>
      <c r="Y515" s="98"/>
      <c r="Z515" s="97"/>
      <c r="AA515" s="98"/>
      <c r="AB515" s="98"/>
      <c r="AC515" s="98"/>
      <c r="AD515" s="98"/>
      <c r="AE515" s="98"/>
      <c r="AF515" s="98"/>
      <c r="AG515" s="98"/>
    </row>
    <row r="516" spans="19:33" x14ac:dyDescent="0.5">
      <c r="S516" s="97"/>
      <c r="T516" s="98"/>
      <c r="U516" s="98"/>
      <c r="V516" s="98"/>
      <c r="W516" s="98"/>
      <c r="X516" s="98"/>
      <c r="Y516" s="98"/>
      <c r="Z516" s="97"/>
      <c r="AA516" s="98"/>
      <c r="AB516" s="98"/>
      <c r="AC516" s="98"/>
      <c r="AD516" s="98"/>
      <c r="AE516" s="98"/>
      <c r="AF516" s="98"/>
      <c r="AG516" s="98"/>
    </row>
    <row r="517" spans="19:33" x14ac:dyDescent="0.5">
      <c r="S517" s="97"/>
      <c r="T517" s="98"/>
      <c r="U517" s="98"/>
      <c r="V517" s="98"/>
      <c r="W517" s="98"/>
      <c r="X517" s="98"/>
      <c r="Y517" s="98"/>
      <c r="Z517" s="97"/>
      <c r="AA517" s="98"/>
      <c r="AB517" s="98"/>
      <c r="AC517" s="98"/>
      <c r="AD517" s="98"/>
      <c r="AE517" s="98"/>
      <c r="AF517" s="98"/>
      <c r="AG517" s="98"/>
    </row>
    <row r="518" spans="19:33" x14ac:dyDescent="0.5">
      <c r="S518" s="97"/>
      <c r="T518" s="98"/>
      <c r="U518" s="98"/>
      <c r="V518" s="98"/>
      <c r="W518" s="98"/>
      <c r="X518" s="98"/>
      <c r="Y518" s="98"/>
      <c r="Z518" s="97"/>
      <c r="AA518" s="98"/>
      <c r="AB518" s="98"/>
      <c r="AC518" s="98"/>
      <c r="AD518" s="98"/>
      <c r="AE518" s="98"/>
      <c r="AF518" s="98"/>
      <c r="AG518" s="98"/>
    </row>
    <row r="519" spans="19:33" x14ac:dyDescent="0.5">
      <c r="S519" s="97"/>
      <c r="T519" s="98"/>
      <c r="U519" s="98"/>
      <c r="V519" s="98"/>
      <c r="W519" s="98"/>
      <c r="X519" s="98"/>
      <c r="Y519" s="98"/>
      <c r="Z519" s="97"/>
      <c r="AA519" s="98"/>
      <c r="AB519" s="98"/>
      <c r="AC519" s="98"/>
      <c r="AD519" s="98"/>
      <c r="AE519" s="98"/>
      <c r="AF519" s="98"/>
      <c r="AG519" s="98"/>
    </row>
    <row r="520" spans="19:33" x14ac:dyDescent="0.5">
      <c r="S520" s="97"/>
      <c r="T520" s="98"/>
      <c r="U520" s="98"/>
      <c r="V520" s="98"/>
      <c r="W520" s="98"/>
      <c r="X520" s="98"/>
      <c r="Y520" s="98"/>
      <c r="Z520" s="97"/>
      <c r="AA520" s="98"/>
      <c r="AB520" s="98"/>
      <c r="AC520" s="98"/>
      <c r="AD520" s="98"/>
      <c r="AE520" s="98"/>
      <c r="AF520" s="98"/>
      <c r="AG520" s="98"/>
    </row>
    <row r="521" spans="19:33" x14ac:dyDescent="0.5">
      <c r="S521" s="97"/>
      <c r="T521" s="98"/>
      <c r="U521" s="98"/>
      <c r="V521" s="98"/>
      <c r="W521" s="98"/>
      <c r="X521" s="98"/>
      <c r="Y521" s="98"/>
      <c r="Z521" s="97"/>
      <c r="AA521" s="98"/>
      <c r="AB521" s="98"/>
      <c r="AC521" s="98"/>
      <c r="AD521" s="98"/>
      <c r="AE521" s="98"/>
      <c r="AF521" s="98"/>
      <c r="AG521" s="98"/>
    </row>
    <row r="522" spans="19:33" x14ac:dyDescent="0.5">
      <c r="S522" s="97"/>
      <c r="T522" s="98"/>
      <c r="U522" s="98"/>
      <c r="V522" s="98"/>
      <c r="W522" s="98"/>
      <c r="X522" s="98"/>
      <c r="Y522" s="98"/>
      <c r="Z522" s="97"/>
      <c r="AA522" s="98"/>
      <c r="AB522" s="98"/>
      <c r="AC522" s="98"/>
      <c r="AD522" s="98"/>
      <c r="AE522" s="98"/>
      <c r="AF522" s="98"/>
      <c r="AG522" s="98"/>
    </row>
    <row r="523" spans="19:33" x14ac:dyDescent="0.5">
      <c r="S523" s="97"/>
      <c r="T523" s="98"/>
      <c r="U523" s="98"/>
      <c r="V523" s="98"/>
      <c r="W523" s="98"/>
      <c r="X523" s="98"/>
      <c r="Y523" s="98"/>
      <c r="Z523" s="97"/>
      <c r="AA523" s="98"/>
      <c r="AB523" s="98"/>
      <c r="AC523" s="98"/>
      <c r="AD523" s="98"/>
      <c r="AE523" s="98"/>
      <c r="AF523" s="98"/>
      <c r="AG523" s="98"/>
    </row>
    <row r="524" spans="19:33" x14ac:dyDescent="0.5">
      <c r="S524" s="97"/>
      <c r="T524" s="98"/>
      <c r="U524" s="98"/>
      <c r="V524" s="98"/>
      <c r="W524" s="98"/>
      <c r="X524" s="98"/>
      <c r="Y524" s="98"/>
      <c r="Z524" s="97"/>
      <c r="AA524" s="98"/>
      <c r="AB524" s="98"/>
      <c r="AC524" s="98"/>
      <c r="AD524" s="98"/>
      <c r="AE524" s="98"/>
      <c r="AF524" s="98"/>
      <c r="AG524" s="98"/>
    </row>
    <row r="525" spans="19:33" x14ac:dyDescent="0.5">
      <c r="S525" s="97"/>
      <c r="T525" s="98"/>
      <c r="U525" s="98"/>
      <c r="V525" s="98"/>
      <c r="W525" s="98"/>
      <c r="X525" s="98"/>
      <c r="Y525" s="98"/>
      <c r="Z525" s="97"/>
      <c r="AA525" s="98"/>
      <c r="AB525" s="98"/>
      <c r="AC525" s="98"/>
      <c r="AD525" s="98"/>
      <c r="AE525" s="98"/>
      <c r="AF525" s="98"/>
      <c r="AG525" s="98"/>
    </row>
    <row r="526" spans="19:33" x14ac:dyDescent="0.5">
      <c r="S526" s="97"/>
      <c r="T526" s="98"/>
      <c r="U526" s="98"/>
      <c r="V526" s="98"/>
      <c r="W526" s="98"/>
      <c r="X526" s="98"/>
      <c r="Y526" s="98"/>
      <c r="Z526" s="97"/>
      <c r="AA526" s="98"/>
      <c r="AB526" s="98"/>
      <c r="AC526" s="98"/>
      <c r="AD526" s="98"/>
      <c r="AE526" s="98"/>
      <c r="AF526" s="98"/>
      <c r="AG526" s="98"/>
    </row>
    <row r="527" spans="19:33" x14ac:dyDescent="0.5">
      <c r="S527" s="97"/>
      <c r="T527" s="98"/>
      <c r="U527" s="98"/>
      <c r="V527" s="98"/>
      <c r="W527" s="98"/>
      <c r="X527" s="98"/>
      <c r="Y527" s="98"/>
      <c r="Z527" s="97"/>
      <c r="AA527" s="98"/>
      <c r="AB527" s="98"/>
      <c r="AC527" s="98"/>
      <c r="AD527" s="98"/>
      <c r="AE527" s="98"/>
      <c r="AF527" s="98"/>
      <c r="AG527" s="98"/>
    </row>
    <row r="528" spans="19:33" x14ac:dyDescent="0.5">
      <c r="S528" s="97"/>
      <c r="T528" s="98"/>
      <c r="U528" s="98"/>
      <c r="V528" s="98"/>
      <c r="W528" s="98"/>
      <c r="X528" s="98"/>
      <c r="Y528" s="98"/>
      <c r="Z528" s="97"/>
      <c r="AA528" s="98"/>
      <c r="AB528" s="98"/>
      <c r="AC528" s="98"/>
      <c r="AD528" s="98"/>
      <c r="AE528" s="98"/>
      <c r="AF528" s="98"/>
      <c r="AG528" s="98"/>
    </row>
    <row r="529" spans="19:33" x14ac:dyDescent="0.5">
      <c r="S529" s="97"/>
      <c r="T529" s="98"/>
      <c r="U529" s="98"/>
      <c r="V529" s="98"/>
      <c r="W529" s="98"/>
      <c r="X529" s="98"/>
      <c r="Y529" s="98"/>
      <c r="Z529" s="97"/>
      <c r="AA529" s="98"/>
      <c r="AB529" s="98"/>
      <c r="AC529" s="98"/>
      <c r="AD529" s="98"/>
      <c r="AE529" s="98"/>
      <c r="AF529" s="98"/>
      <c r="AG529" s="98"/>
    </row>
    <row r="530" spans="19:33" x14ac:dyDescent="0.5">
      <c r="S530" s="97"/>
      <c r="T530" s="98"/>
      <c r="U530" s="98"/>
      <c r="V530" s="98"/>
      <c r="W530" s="98"/>
      <c r="X530" s="98"/>
      <c r="Y530" s="98"/>
      <c r="Z530" s="97"/>
      <c r="AA530" s="98"/>
      <c r="AB530" s="98"/>
      <c r="AC530" s="98"/>
      <c r="AD530" s="98"/>
      <c r="AE530" s="98"/>
      <c r="AF530" s="98"/>
      <c r="AG530" s="98"/>
    </row>
    <row r="531" spans="19:33" x14ac:dyDescent="0.5">
      <c r="S531" s="97"/>
      <c r="T531" s="98"/>
      <c r="U531" s="98"/>
      <c r="V531" s="98"/>
      <c r="W531" s="98"/>
      <c r="X531" s="98"/>
      <c r="Y531" s="98"/>
      <c r="Z531" s="97"/>
      <c r="AA531" s="98"/>
      <c r="AB531" s="98"/>
      <c r="AC531" s="98"/>
      <c r="AD531" s="98"/>
      <c r="AE531" s="98"/>
      <c r="AF531" s="98"/>
      <c r="AG531" s="98"/>
    </row>
    <row r="532" spans="19:33" x14ac:dyDescent="0.5">
      <c r="S532" s="97"/>
      <c r="T532" s="98"/>
      <c r="U532" s="98"/>
      <c r="V532" s="98"/>
      <c r="W532" s="98"/>
      <c r="X532" s="98"/>
      <c r="Y532" s="98"/>
      <c r="Z532" s="97"/>
      <c r="AA532" s="98"/>
      <c r="AB532" s="98"/>
      <c r="AC532" s="98"/>
      <c r="AD532" s="98"/>
      <c r="AE532" s="98"/>
      <c r="AF532" s="98"/>
      <c r="AG532" s="98"/>
    </row>
    <row r="533" spans="19:33" x14ac:dyDescent="0.5">
      <c r="S533" s="97"/>
      <c r="T533" s="98"/>
      <c r="U533" s="98"/>
      <c r="V533" s="98"/>
      <c r="W533" s="98"/>
      <c r="X533" s="98"/>
      <c r="Y533" s="98"/>
      <c r="Z533" s="97"/>
      <c r="AA533" s="98"/>
      <c r="AB533" s="98"/>
      <c r="AC533" s="98"/>
      <c r="AD533" s="98"/>
      <c r="AE533" s="98"/>
      <c r="AF533" s="98"/>
      <c r="AG533" s="98"/>
    </row>
    <row r="534" spans="19:33" x14ac:dyDescent="0.5">
      <c r="S534" s="97"/>
      <c r="T534" s="98"/>
      <c r="U534" s="98"/>
      <c r="V534" s="98"/>
      <c r="W534" s="98"/>
      <c r="X534" s="98"/>
      <c r="Y534" s="98"/>
      <c r="Z534" s="97"/>
      <c r="AA534" s="98"/>
      <c r="AB534" s="98"/>
      <c r="AC534" s="98"/>
      <c r="AD534" s="98"/>
      <c r="AE534" s="98"/>
      <c r="AF534" s="98"/>
      <c r="AG534" s="98"/>
    </row>
    <row r="535" spans="19:33" x14ac:dyDescent="0.5">
      <c r="S535" s="97"/>
      <c r="T535" s="98"/>
      <c r="U535" s="98"/>
      <c r="V535" s="98"/>
      <c r="W535" s="98"/>
      <c r="X535" s="98"/>
      <c r="Y535" s="98"/>
      <c r="Z535" s="97"/>
      <c r="AA535" s="98"/>
      <c r="AB535" s="98"/>
      <c r="AC535" s="98"/>
      <c r="AD535" s="98"/>
      <c r="AE535" s="98"/>
      <c r="AF535" s="98"/>
      <c r="AG535" s="98"/>
    </row>
    <row r="536" spans="19:33" x14ac:dyDescent="0.5">
      <c r="S536" s="97"/>
      <c r="T536" s="98"/>
      <c r="U536" s="98"/>
      <c r="V536" s="98"/>
      <c r="W536" s="98"/>
      <c r="X536" s="98"/>
      <c r="Y536" s="98"/>
      <c r="Z536" s="97"/>
      <c r="AA536" s="98"/>
      <c r="AB536" s="98"/>
      <c r="AC536" s="98"/>
      <c r="AD536" s="98"/>
      <c r="AE536" s="98"/>
      <c r="AF536" s="98"/>
      <c r="AG536" s="98"/>
    </row>
    <row r="537" spans="19:33" x14ac:dyDescent="0.5">
      <c r="S537" s="97"/>
      <c r="T537" s="98"/>
      <c r="U537" s="98"/>
      <c r="V537" s="98"/>
      <c r="W537" s="98"/>
      <c r="X537" s="98"/>
      <c r="Y537" s="98"/>
      <c r="Z537" s="97"/>
      <c r="AA537" s="98"/>
      <c r="AB537" s="98"/>
      <c r="AC537" s="98"/>
      <c r="AD537" s="98"/>
      <c r="AE537" s="98"/>
      <c r="AF537" s="98"/>
      <c r="AG537" s="98"/>
    </row>
    <row r="538" spans="19:33" x14ac:dyDescent="0.5">
      <c r="S538" s="97"/>
      <c r="T538" s="98"/>
      <c r="U538" s="98"/>
      <c r="V538" s="98"/>
      <c r="W538" s="98"/>
      <c r="X538" s="98"/>
      <c r="Y538" s="98"/>
      <c r="Z538" s="97"/>
      <c r="AA538" s="98"/>
      <c r="AB538" s="98"/>
      <c r="AC538" s="98"/>
      <c r="AD538" s="98"/>
      <c r="AE538" s="98"/>
      <c r="AF538" s="98"/>
      <c r="AG538" s="98"/>
    </row>
    <row r="539" spans="19:33" x14ac:dyDescent="0.5">
      <c r="S539" s="97"/>
      <c r="T539" s="98"/>
      <c r="U539" s="98"/>
      <c r="V539" s="98"/>
      <c r="W539" s="98"/>
      <c r="X539" s="98"/>
      <c r="Y539" s="98"/>
      <c r="Z539" s="97"/>
      <c r="AA539" s="98"/>
      <c r="AB539" s="98"/>
      <c r="AC539" s="98"/>
      <c r="AD539" s="98"/>
      <c r="AE539" s="98"/>
      <c r="AF539" s="98"/>
      <c r="AG539" s="98"/>
    </row>
    <row r="540" spans="19:33" x14ac:dyDescent="0.5">
      <c r="S540" s="97"/>
      <c r="T540" s="98"/>
      <c r="U540" s="98"/>
      <c r="V540" s="98"/>
      <c r="W540" s="98"/>
      <c r="X540" s="98"/>
      <c r="Y540" s="98"/>
      <c r="Z540" s="97"/>
      <c r="AA540" s="98"/>
      <c r="AB540" s="98"/>
      <c r="AC540" s="98"/>
      <c r="AD540" s="98"/>
      <c r="AE540" s="98"/>
      <c r="AF540" s="98"/>
      <c r="AG540" s="98"/>
    </row>
    <row r="541" spans="19:33" x14ac:dyDescent="0.5">
      <c r="S541" s="97"/>
      <c r="T541" s="98"/>
      <c r="U541" s="98"/>
      <c r="V541" s="98"/>
      <c r="W541" s="98"/>
      <c r="X541" s="98"/>
      <c r="Y541" s="98"/>
      <c r="Z541" s="97"/>
      <c r="AA541" s="98"/>
      <c r="AB541" s="98"/>
      <c r="AC541" s="98"/>
      <c r="AD541" s="98"/>
      <c r="AE541" s="98"/>
      <c r="AF541" s="98"/>
      <c r="AG541" s="98"/>
    </row>
    <row r="542" spans="19:33" x14ac:dyDescent="0.5">
      <c r="S542" s="97"/>
      <c r="T542" s="98"/>
      <c r="U542" s="98"/>
      <c r="V542" s="98"/>
      <c r="W542" s="98"/>
      <c r="X542" s="98"/>
      <c r="Y542" s="98"/>
      <c r="Z542" s="97"/>
      <c r="AA542" s="98"/>
      <c r="AB542" s="98"/>
      <c r="AC542" s="98"/>
      <c r="AD542" s="98"/>
      <c r="AE542" s="98"/>
      <c r="AF542" s="98"/>
      <c r="AG542" s="98"/>
    </row>
    <row r="543" spans="19:33" x14ac:dyDescent="0.5">
      <c r="S543" s="97"/>
      <c r="T543" s="98"/>
      <c r="U543" s="98"/>
      <c r="V543" s="98"/>
      <c r="W543" s="98"/>
      <c r="X543" s="98"/>
      <c r="Y543" s="98"/>
      <c r="Z543" s="97"/>
      <c r="AA543" s="98"/>
      <c r="AB543" s="98"/>
      <c r="AC543" s="98"/>
      <c r="AD543" s="98"/>
      <c r="AE543" s="98"/>
      <c r="AF543" s="98"/>
      <c r="AG543" s="98"/>
    </row>
    <row r="544" spans="19:33" x14ac:dyDescent="0.5">
      <c r="S544" s="97"/>
      <c r="T544" s="98"/>
      <c r="U544" s="98"/>
      <c r="V544" s="98"/>
      <c r="W544" s="98"/>
      <c r="X544" s="98"/>
      <c r="Y544" s="98"/>
      <c r="Z544" s="97"/>
      <c r="AA544" s="98"/>
      <c r="AB544" s="98"/>
      <c r="AC544" s="98"/>
      <c r="AD544" s="98"/>
      <c r="AE544" s="98"/>
      <c r="AF544" s="98"/>
      <c r="AG544" s="98"/>
    </row>
    <row r="545" spans="19:33" x14ac:dyDescent="0.5">
      <c r="S545" s="97"/>
      <c r="T545" s="98"/>
      <c r="U545" s="98"/>
      <c r="V545" s="98"/>
      <c r="W545" s="98"/>
      <c r="X545" s="98"/>
      <c r="Y545" s="98"/>
      <c r="Z545" s="97"/>
      <c r="AA545" s="98"/>
      <c r="AB545" s="98"/>
      <c r="AC545" s="98"/>
      <c r="AD545" s="98"/>
      <c r="AE545" s="98"/>
      <c r="AF545" s="98"/>
      <c r="AG545" s="98"/>
    </row>
    <row r="546" spans="19:33" x14ac:dyDescent="0.5">
      <c r="S546" s="97"/>
      <c r="T546" s="98"/>
      <c r="U546" s="98"/>
      <c r="V546" s="98"/>
      <c r="W546" s="98"/>
      <c r="X546" s="98"/>
      <c r="Y546" s="98"/>
      <c r="Z546" s="97"/>
      <c r="AA546" s="98"/>
      <c r="AB546" s="98"/>
      <c r="AC546" s="98"/>
      <c r="AD546" s="98"/>
      <c r="AE546" s="98"/>
      <c r="AF546" s="98"/>
      <c r="AG546" s="98"/>
    </row>
    <row r="547" spans="19:33" x14ac:dyDescent="0.5">
      <c r="S547" s="97"/>
      <c r="T547" s="98"/>
      <c r="U547" s="98"/>
      <c r="V547" s="98"/>
      <c r="W547" s="98"/>
      <c r="X547" s="98"/>
      <c r="Y547" s="98"/>
      <c r="Z547" s="97"/>
      <c r="AA547" s="98"/>
      <c r="AB547" s="98"/>
      <c r="AC547" s="98"/>
      <c r="AD547" s="98"/>
      <c r="AE547" s="98"/>
      <c r="AF547" s="98"/>
      <c r="AG547" s="98"/>
    </row>
    <row r="548" spans="19:33" x14ac:dyDescent="0.5">
      <c r="S548" s="97"/>
      <c r="T548" s="98"/>
      <c r="U548" s="98"/>
      <c r="V548" s="98"/>
      <c r="W548" s="98"/>
      <c r="X548" s="98"/>
      <c r="Y548" s="98"/>
      <c r="Z548" s="97"/>
      <c r="AA548" s="98"/>
      <c r="AB548" s="98"/>
      <c r="AC548" s="98"/>
      <c r="AD548" s="98"/>
      <c r="AE548" s="98"/>
      <c r="AF548" s="98"/>
      <c r="AG548" s="98"/>
    </row>
    <row r="549" spans="19:33" x14ac:dyDescent="0.5">
      <c r="S549" s="97"/>
      <c r="T549" s="98"/>
      <c r="U549" s="98"/>
      <c r="V549" s="98"/>
      <c r="W549" s="98"/>
      <c r="X549" s="98"/>
      <c r="Y549" s="98"/>
      <c r="Z549" s="97"/>
      <c r="AA549" s="98"/>
      <c r="AB549" s="98"/>
      <c r="AC549" s="98"/>
      <c r="AD549" s="98"/>
      <c r="AE549" s="98"/>
      <c r="AF549" s="98"/>
      <c r="AG549" s="98"/>
    </row>
    <row r="550" spans="19:33" x14ac:dyDescent="0.5">
      <c r="S550" s="97"/>
      <c r="T550" s="98"/>
      <c r="U550" s="98"/>
      <c r="V550" s="98"/>
      <c r="W550" s="98"/>
      <c r="X550" s="98"/>
      <c r="Y550" s="98"/>
      <c r="Z550" s="97"/>
      <c r="AA550" s="98"/>
      <c r="AB550" s="98"/>
      <c r="AC550" s="98"/>
      <c r="AD550" s="98"/>
      <c r="AE550" s="98"/>
      <c r="AF550" s="98"/>
      <c r="AG550" s="98"/>
    </row>
    <row r="551" spans="19:33" x14ac:dyDescent="0.5">
      <c r="S551" s="97"/>
      <c r="T551" s="98"/>
      <c r="U551" s="98"/>
      <c r="V551" s="98"/>
      <c r="W551" s="98"/>
      <c r="X551" s="98"/>
      <c r="Y551" s="98"/>
      <c r="Z551" s="97"/>
      <c r="AA551" s="98"/>
      <c r="AB551" s="98"/>
      <c r="AC551" s="98"/>
      <c r="AD551" s="98"/>
      <c r="AE551" s="98"/>
      <c r="AF551" s="98"/>
      <c r="AG551" s="98"/>
    </row>
    <row r="552" spans="19:33" x14ac:dyDescent="0.5">
      <c r="S552" s="97"/>
      <c r="T552" s="98"/>
      <c r="U552" s="98"/>
      <c r="V552" s="98"/>
      <c r="W552" s="98"/>
      <c r="X552" s="98"/>
      <c r="Y552" s="98"/>
      <c r="Z552" s="97"/>
      <c r="AA552" s="98"/>
      <c r="AB552" s="98"/>
      <c r="AC552" s="98"/>
      <c r="AD552" s="98"/>
      <c r="AE552" s="98"/>
      <c r="AF552" s="98"/>
      <c r="AG552" s="98"/>
    </row>
    <row r="553" spans="19:33" x14ac:dyDescent="0.5">
      <c r="S553" s="97"/>
      <c r="T553" s="98"/>
      <c r="U553" s="98"/>
      <c r="V553" s="98"/>
      <c r="W553" s="98"/>
      <c r="X553" s="98"/>
      <c r="Y553" s="98"/>
      <c r="Z553" s="97"/>
      <c r="AA553" s="98"/>
      <c r="AB553" s="98"/>
      <c r="AC553" s="98"/>
      <c r="AD553" s="98"/>
      <c r="AE553" s="98"/>
      <c r="AF553" s="98"/>
      <c r="AG553" s="98"/>
    </row>
    <row r="554" spans="19:33" x14ac:dyDescent="0.5">
      <c r="S554" s="97"/>
      <c r="T554" s="98"/>
      <c r="U554" s="98"/>
      <c r="V554" s="98"/>
      <c r="W554" s="98"/>
      <c r="X554" s="98"/>
      <c r="Y554" s="98"/>
      <c r="Z554" s="97"/>
      <c r="AA554" s="98"/>
      <c r="AB554" s="98"/>
      <c r="AC554" s="98"/>
      <c r="AD554" s="98"/>
      <c r="AE554" s="98"/>
      <c r="AF554" s="98"/>
      <c r="AG554" s="98"/>
    </row>
    <row r="555" spans="19:33" x14ac:dyDescent="0.5">
      <c r="S555" s="97"/>
      <c r="T555" s="98"/>
      <c r="U555" s="98"/>
      <c r="V555" s="98"/>
      <c r="W555" s="98"/>
      <c r="X555" s="98"/>
      <c r="Y555" s="98"/>
      <c r="Z555" s="97"/>
      <c r="AA555" s="98"/>
      <c r="AB555" s="98"/>
      <c r="AC555" s="98"/>
      <c r="AD555" s="98"/>
      <c r="AE555" s="98"/>
      <c r="AF555" s="98"/>
      <c r="AG555" s="98"/>
    </row>
    <row r="556" spans="19:33" x14ac:dyDescent="0.5">
      <c r="S556" s="97"/>
      <c r="T556" s="98"/>
      <c r="U556" s="98"/>
      <c r="V556" s="98"/>
      <c r="W556" s="98"/>
      <c r="X556" s="98"/>
      <c r="Y556" s="98"/>
      <c r="Z556" s="97"/>
      <c r="AA556" s="98"/>
      <c r="AB556" s="98"/>
      <c r="AC556" s="98"/>
      <c r="AD556" s="98"/>
      <c r="AE556" s="98"/>
      <c r="AF556" s="98"/>
      <c r="AG556" s="98"/>
    </row>
    <row r="557" spans="19:33" x14ac:dyDescent="0.5">
      <c r="S557" s="97"/>
      <c r="T557" s="98"/>
      <c r="U557" s="98"/>
      <c r="V557" s="98"/>
      <c r="W557" s="98"/>
      <c r="X557" s="98"/>
      <c r="Y557" s="98"/>
      <c r="Z557" s="97"/>
      <c r="AA557" s="98"/>
      <c r="AB557" s="98"/>
      <c r="AC557" s="98"/>
      <c r="AD557" s="98"/>
      <c r="AE557" s="98"/>
      <c r="AF557" s="98"/>
      <c r="AG557" s="98"/>
    </row>
    <row r="558" spans="19:33" x14ac:dyDescent="0.5">
      <c r="S558" s="97"/>
      <c r="T558" s="98"/>
      <c r="U558" s="98"/>
      <c r="V558" s="98"/>
      <c r="W558" s="98"/>
      <c r="X558" s="98"/>
      <c r="Y558" s="98"/>
      <c r="Z558" s="97"/>
      <c r="AA558" s="98"/>
      <c r="AB558" s="98"/>
      <c r="AC558" s="98"/>
      <c r="AD558" s="98"/>
      <c r="AE558" s="98"/>
      <c r="AF558" s="98"/>
      <c r="AG558" s="98"/>
    </row>
    <row r="559" spans="19:33" x14ac:dyDescent="0.5">
      <c r="S559" s="97"/>
      <c r="T559" s="98"/>
      <c r="U559" s="98"/>
      <c r="V559" s="98"/>
      <c r="W559" s="98"/>
      <c r="X559" s="98"/>
      <c r="Y559" s="98"/>
      <c r="Z559" s="97"/>
      <c r="AA559" s="98"/>
      <c r="AB559" s="98"/>
      <c r="AC559" s="98"/>
      <c r="AD559" s="98"/>
      <c r="AE559" s="98"/>
      <c r="AF559" s="98"/>
      <c r="AG559" s="98"/>
    </row>
    <row r="560" spans="19:33" x14ac:dyDescent="0.5">
      <c r="S560" s="97"/>
      <c r="T560" s="98"/>
      <c r="U560" s="98"/>
      <c r="V560" s="98"/>
      <c r="W560" s="98"/>
      <c r="X560" s="98"/>
      <c r="Y560" s="98"/>
      <c r="Z560" s="97"/>
      <c r="AA560" s="98"/>
      <c r="AB560" s="98"/>
      <c r="AC560" s="98"/>
      <c r="AD560" s="98"/>
      <c r="AE560" s="98"/>
      <c r="AF560" s="98"/>
      <c r="AG560" s="98"/>
    </row>
    <row r="561" spans="19:33" x14ac:dyDescent="0.5">
      <c r="S561" s="97"/>
      <c r="T561" s="98"/>
      <c r="U561" s="98"/>
      <c r="V561" s="98"/>
      <c r="W561" s="98"/>
      <c r="X561" s="98"/>
      <c r="Y561" s="98"/>
      <c r="Z561" s="97"/>
      <c r="AA561" s="98"/>
      <c r="AB561" s="98"/>
      <c r="AC561" s="98"/>
      <c r="AD561" s="98"/>
      <c r="AE561" s="98"/>
      <c r="AF561" s="98"/>
      <c r="AG561" s="98"/>
    </row>
    <row r="562" spans="19:33" x14ac:dyDescent="0.5">
      <c r="S562" s="97"/>
      <c r="T562" s="98"/>
      <c r="U562" s="98"/>
      <c r="V562" s="98"/>
      <c r="W562" s="98"/>
      <c r="X562" s="98"/>
      <c r="Y562" s="98"/>
      <c r="Z562" s="97"/>
      <c r="AA562" s="98"/>
      <c r="AB562" s="98"/>
      <c r="AC562" s="98"/>
      <c r="AD562" s="98"/>
      <c r="AE562" s="98"/>
      <c r="AF562" s="98"/>
      <c r="AG562" s="98"/>
    </row>
    <row r="563" spans="19:33" x14ac:dyDescent="0.5">
      <c r="S563" s="97"/>
      <c r="T563" s="98"/>
      <c r="U563" s="98"/>
      <c r="V563" s="98"/>
      <c r="W563" s="98"/>
      <c r="X563" s="98"/>
      <c r="Y563" s="98"/>
      <c r="Z563" s="97"/>
      <c r="AA563" s="98"/>
      <c r="AB563" s="98"/>
      <c r="AC563" s="98"/>
      <c r="AD563" s="98"/>
      <c r="AE563" s="98"/>
      <c r="AF563" s="98"/>
      <c r="AG563" s="98"/>
    </row>
    <row r="564" spans="19:33" x14ac:dyDescent="0.5">
      <c r="S564" s="97"/>
      <c r="T564" s="98"/>
      <c r="U564" s="98"/>
      <c r="V564" s="98"/>
      <c r="W564" s="98"/>
      <c r="X564" s="98"/>
      <c r="Y564" s="98"/>
      <c r="Z564" s="97"/>
      <c r="AA564" s="98"/>
      <c r="AB564" s="98"/>
      <c r="AC564" s="98"/>
      <c r="AD564" s="98"/>
      <c r="AE564" s="98"/>
      <c r="AF564" s="98"/>
      <c r="AG564" s="98"/>
    </row>
    <row r="565" spans="19:33" x14ac:dyDescent="0.5">
      <c r="S565" s="97"/>
      <c r="T565" s="98"/>
      <c r="U565" s="98"/>
      <c r="V565" s="98"/>
      <c r="W565" s="98"/>
      <c r="X565" s="98"/>
      <c r="Y565" s="98"/>
      <c r="Z565" s="97"/>
      <c r="AA565" s="98"/>
      <c r="AB565" s="98"/>
      <c r="AC565" s="98"/>
      <c r="AD565" s="98"/>
      <c r="AE565" s="98"/>
      <c r="AF565" s="98"/>
      <c r="AG565" s="98"/>
    </row>
    <row r="566" spans="19:33" x14ac:dyDescent="0.5">
      <c r="S566" s="97"/>
      <c r="T566" s="98"/>
      <c r="U566" s="98"/>
      <c r="V566" s="98"/>
      <c r="W566" s="98"/>
      <c r="X566" s="98"/>
      <c r="Y566" s="98"/>
      <c r="Z566" s="97"/>
      <c r="AA566" s="98"/>
      <c r="AB566" s="98"/>
      <c r="AC566" s="98"/>
      <c r="AD566" s="98"/>
      <c r="AE566" s="98"/>
      <c r="AF566" s="98"/>
      <c r="AG566" s="98"/>
    </row>
    <row r="567" spans="19:33" x14ac:dyDescent="0.5">
      <c r="S567" s="97"/>
      <c r="T567" s="98"/>
      <c r="U567" s="98"/>
      <c r="V567" s="98"/>
      <c r="W567" s="98"/>
      <c r="X567" s="98"/>
      <c r="Y567" s="98"/>
      <c r="Z567" s="97"/>
      <c r="AA567" s="98"/>
      <c r="AB567" s="98"/>
      <c r="AC567" s="98"/>
      <c r="AD567" s="98"/>
      <c r="AE567" s="98"/>
      <c r="AF567" s="98"/>
      <c r="AG567" s="98"/>
    </row>
    <row r="568" spans="19:33" x14ac:dyDescent="0.5">
      <c r="S568" s="97"/>
      <c r="T568" s="98"/>
      <c r="U568" s="98"/>
      <c r="V568" s="98"/>
      <c r="W568" s="98"/>
      <c r="X568" s="98"/>
      <c r="Y568" s="98"/>
      <c r="Z568" s="97"/>
      <c r="AA568" s="98"/>
      <c r="AB568" s="98"/>
      <c r="AC568" s="98"/>
      <c r="AD568" s="98"/>
      <c r="AE568" s="98"/>
      <c r="AF568" s="98"/>
      <c r="AG568" s="98"/>
    </row>
    <row r="569" spans="19:33" x14ac:dyDescent="0.5">
      <c r="S569" s="97"/>
      <c r="T569" s="98"/>
      <c r="U569" s="98"/>
      <c r="V569" s="98"/>
      <c r="W569" s="98"/>
      <c r="X569" s="98"/>
      <c r="Y569" s="98"/>
      <c r="Z569" s="97"/>
      <c r="AA569" s="98"/>
      <c r="AB569" s="98"/>
      <c r="AC569" s="98"/>
      <c r="AD569" s="98"/>
      <c r="AE569" s="98"/>
      <c r="AF569" s="98"/>
      <c r="AG569" s="98"/>
    </row>
    <row r="570" spans="19:33" x14ac:dyDescent="0.5">
      <c r="S570" s="97"/>
      <c r="T570" s="98"/>
      <c r="U570" s="98"/>
      <c r="V570" s="98"/>
      <c r="W570" s="98"/>
      <c r="X570" s="98"/>
      <c r="Y570" s="98"/>
      <c r="Z570" s="97"/>
      <c r="AA570" s="98"/>
      <c r="AB570" s="98"/>
      <c r="AC570" s="98"/>
      <c r="AD570" s="98"/>
      <c r="AE570" s="98"/>
      <c r="AF570" s="98"/>
      <c r="AG570" s="98"/>
    </row>
    <row r="571" spans="19:33" x14ac:dyDescent="0.5">
      <c r="S571" s="97"/>
      <c r="T571" s="98"/>
      <c r="U571" s="98"/>
      <c r="V571" s="98"/>
      <c r="W571" s="98"/>
      <c r="X571" s="98"/>
      <c r="Y571" s="98"/>
      <c r="Z571" s="97"/>
      <c r="AA571" s="98"/>
      <c r="AB571" s="98"/>
      <c r="AC571" s="98"/>
      <c r="AD571" s="98"/>
      <c r="AE571" s="98"/>
      <c r="AF571" s="98"/>
      <c r="AG571" s="98"/>
    </row>
    <row r="572" spans="19:33" x14ac:dyDescent="0.5">
      <c r="S572" s="97"/>
      <c r="T572" s="98"/>
      <c r="U572" s="98"/>
      <c r="V572" s="98"/>
      <c r="W572" s="98"/>
      <c r="X572" s="98"/>
      <c r="Y572" s="98"/>
      <c r="Z572" s="97"/>
      <c r="AA572" s="98"/>
      <c r="AB572" s="98"/>
      <c r="AC572" s="98"/>
      <c r="AD572" s="98"/>
      <c r="AE572" s="98"/>
      <c r="AF572" s="98"/>
      <c r="AG572" s="98"/>
    </row>
    <row r="573" spans="19:33" x14ac:dyDescent="0.5">
      <c r="S573" s="97"/>
      <c r="T573" s="98"/>
      <c r="U573" s="98"/>
      <c r="V573" s="98"/>
      <c r="W573" s="98"/>
      <c r="X573" s="98"/>
      <c r="Y573" s="98"/>
      <c r="Z573" s="97"/>
      <c r="AA573" s="98"/>
      <c r="AB573" s="98"/>
      <c r="AC573" s="98"/>
      <c r="AD573" s="98"/>
      <c r="AE573" s="98"/>
      <c r="AF573" s="98"/>
      <c r="AG573" s="98"/>
    </row>
    <row r="574" spans="19:33" x14ac:dyDescent="0.5">
      <c r="S574" s="97"/>
      <c r="T574" s="98"/>
      <c r="U574" s="98"/>
      <c r="V574" s="98"/>
      <c r="W574" s="98"/>
      <c r="X574" s="98"/>
      <c r="Y574" s="98"/>
      <c r="Z574" s="97"/>
      <c r="AA574" s="98"/>
      <c r="AB574" s="98"/>
      <c r="AC574" s="98"/>
      <c r="AD574" s="98"/>
      <c r="AE574" s="98"/>
      <c r="AF574" s="98"/>
      <c r="AG574" s="98"/>
    </row>
    <row r="575" spans="19:33" x14ac:dyDescent="0.5">
      <c r="S575" s="97"/>
      <c r="T575" s="98"/>
      <c r="U575" s="98"/>
      <c r="V575" s="98"/>
      <c r="W575" s="98"/>
      <c r="X575" s="98"/>
      <c r="Y575" s="98"/>
      <c r="Z575" s="97"/>
      <c r="AA575" s="98"/>
      <c r="AB575" s="98"/>
      <c r="AC575" s="98"/>
      <c r="AD575" s="98"/>
      <c r="AE575" s="98"/>
      <c r="AF575" s="98"/>
      <c r="AG575" s="98"/>
    </row>
    <row r="576" spans="19:33" x14ac:dyDescent="0.5">
      <c r="S576" s="97"/>
      <c r="T576" s="98"/>
      <c r="U576" s="98"/>
      <c r="V576" s="98"/>
      <c r="W576" s="98"/>
      <c r="X576" s="98"/>
      <c r="Y576" s="98"/>
      <c r="Z576" s="97"/>
      <c r="AA576" s="98"/>
      <c r="AB576" s="98"/>
      <c r="AC576" s="98"/>
      <c r="AD576" s="98"/>
      <c r="AE576" s="98"/>
      <c r="AF576" s="98"/>
      <c r="AG576" s="98"/>
    </row>
    <row r="577" spans="19:33" x14ac:dyDescent="0.5">
      <c r="S577" s="97"/>
      <c r="T577" s="98"/>
      <c r="U577" s="98"/>
      <c r="V577" s="98"/>
      <c r="W577" s="98"/>
      <c r="X577" s="98"/>
      <c r="Y577" s="98"/>
      <c r="Z577" s="97"/>
      <c r="AA577" s="98"/>
      <c r="AB577" s="98"/>
      <c r="AC577" s="98"/>
      <c r="AD577" s="98"/>
      <c r="AE577" s="98"/>
      <c r="AF577" s="98"/>
      <c r="AG577" s="98"/>
    </row>
    <row r="578" spans="19:33" x14ac:dyDescent="0.5">
      <c r="S578" s="97"/>
      <c r="T578" s="98"/>
      <c r="U578" s="98"/>
      <c r="V578" s="98"/>
      <c r="W578" s="98"/>
      <c r="X578" s="98"/>
      <c r="Y578" s="98"/>
      <c r="Z578" s="97"/>
      <c r="AA578" s="98"/>
      <c r="AB578" s="98"/>
      <c r="AC578" s="98"/>
      <c r="AD578" s="98"/>
      <c r="AE578" s="98"/>
      <c r="AF578" s="98"/>
      <c r="AG578" s="98"/>
    </row>
    <row r="579" spans="19:33" x14ac:dyDescent="0.5">
      <c r="S579" s="97"/>
      <c r="T579" s="98"/>
      <c r="U579" s="98"/>
      <c r="V579" s="98"/>
      <c r="W579" s="98"/>
      <c r="X579" s="98"/>
      <c r="Y579" s="98"/>
      <c r="Z579" s="97"/>
      <c r="AA579" s="98"/>
      <c r="AB579" s="98"/>
      <c r="AC579" s="98"/>
      <c r="AD579" s="98"/>
      <c r="AE579" s="98"/>
      <c r="AF579" s="98"/>
      <c r="AG579" s="98"/>
    </row>
    <row r="580" spans="19:33" x14ac:dyDescent="0.5">
      <c r="S580" s="97"/>
      <c r="T580" s="98"/>
      <c r="U580" s="98"/>
      <c r="V580" s="98"/>
      <c r="W580" s="98"/>
      <c r="X580" s="98"/>
      <c r="Y580" s="98"/>
      <c r="Z580" s="97"/>
      <c r="AA580" s="98"/>
      <c r="AB580" s="98"/>
      <c r="AC580" s="98"/>
      <c r="AD580" s="98"/>
      <c r="AE580" s="98"/>
      <c r="AF580" s="98"/>
      <c r="AG580" s="98"/>
    </row>
    <row r="581" spans="19:33" x14ac:dyDescent="0.5">
      <c r="S581" s="97"/>
      <c r="T581" s="98"/>
      <c r="U581" s="98"/>
      <c r="V581" s="98"/>
      <c r="W581" s="98"/>
      <c r="X581" s="98"/>
      <c r="Y581" s="98"/>
      <c r="Z581" s="97"/>
      <c r="AA581" s="98"/>
      <c r="AB581" s="98"/>
      <c r="AC581" s="98"/>
      <c r="AD581" s="98"/>
      <c r="AE581" s="98"/>
      <c r="AF581" s="98"/>
      <c r="AG581" s="98"/>
    </row>
    <row r="582" spans="19:33" x14ac:dyDescent="0.5">
      <c r="S582" s="97"/>
      <c r="T582" s="98"/>
      <c r="U582" s="98"/>
      <c r="V582" s="98"/>
      <c r="W582" s="98"/>
      <c r="X582" s="98"/>
      <c r="Y582" s="98"/>
      <c r="Z582" s="97"/>
      <c r="AA582" s="98"/>
      <c r="AB582" s="98"/>
      <c r="AC582" s="98"/>
      <c r="AD582" s="98"/>
      <c r="AE582" s="98"/>
      <c r="AF582" s="98"/>
      <c r="AG582" s="98"/>
    </row>
    <row r="583" spans="19:33" x14ac:dyDescent="0.5">
      <c r="S583" s="97"/>
      <c r="T583" s="98"/>
      <c r="U583" s="98"/>
      <c r="V583" s="98"/>
      <c r="W583" s="98"/>
      <c r="X583" s="98"/>
      <c r="Y583" s="98"/>
      <c r="Z583" s="97"/>
      <c r="AA583" s="98"/>
      <c r="AB583" s="98"/>
      <c r="AC583" s="98"/>
      <c r="AD583" s="98"/>
      <c r="AE583" s="98"/>
      <c r="AF583" s="98"/>
      <c r="AG583" s="98"/>
    </row>
    <row r="584" spans="19:33" x14ac:dyDescent="0.5">
      <c r="S584" s="97"/>
      <c r="T584" s="98"/>
      <c r="U584" s="98"/>
      <c r="V584" s="98"/>
      <c r="W584" s="98"/>
      <c r="X584" s="98"/>
      <c r="Y584" s="98"/>
      <c r="Z584" s="97"/>
      <c r="AA584" s="98"/>
      <c r="AB584" s="98"/>
      <c r="AC584" s="98"/>
      <c r="AD584" s="98"/>
      <c r="AE584" s="98"/>
      <c r="AF584" s="98"/>
      <c r="AG584" s="98"/>
    </row>
    <row r="585" spans="19:33" x14ac:dyDescent="0.5">
      <c r="S585" s="97"/>
      <c r="T585" s="98"/>
      <c r="U585" s="98"/>
      <c r="V585" s="98"/>
      <c r="W585" s="98"/>
      <c r="X585" s="98"/>
      <c r="Y585" s="98"/>
      <c r="Z585" s="97"/>
      <c r="AA585" s="98"/>
      <c r="AB585" s="98"/>
      <c r="AC585" s="98"/>
      <c r="AD585" s="98"/>
      <c r="AE585" s="98"/>
      <c r="AF585" s="98"/>
      <c r="AG585" s="98"/>
    </row>
    <row r="586" spans="19:33" x14ac:dyDescent="0.5">
      <c r="S586" s="97"/>
      <c r="T586" s="98"/>
      <c r="U586" s="98"/>
      <c r="V586" s="98"/>
      <c r="W586" s="98"/>
      <c r="X586" s="98"/>
      <c r="Y586" s="98"/>
      <c r="Z586" s="97"/>
      <c r="AA586" s="98"/>
      <c r="AB586" s="98"/>
      <c r="AC586" s="98"/>
      <c r="AD586" s="98"/>
      <c r="AE586" s="98"/>
      <c r="AF586" s="98"/>
      <c r="AG586" s="98"/>
    </row>
    <row r="587" spans="19:33" x14ac:dyDescent="0.5">
      <c r="S587" s="97"/>
      <c r="T587" s="98"/>
      <c r="U587" s="98"/>
      <c r="V587" s="98"/>
      <c r="W587" s="98"/>
      <c r="X587" s="98"/>
      <c r="Y587" s="98"/>
      <c r="Z587" s="97"/>
      <c r="AA587" s="98"/>
      <c r="AB587" s="98"/>
      <c r="AC587" s="98"/>
      <c r="AD587" s="98"/>
      <c r="AE587" s="98"/>
      <c r="AF587" s="98"/>
      <c r="AG587" s="98"/>
    </row>
    <row r="588" spans="19:33" x14ac:dyDescent="0.5">
      <c r="S588" s="97"/>
      <c r="T588" s="98"/>
      <c r="U588" s="98"/>
      <c r="V588" s="98"/>
      <c r="W588" s="98"/>
      <c r="X588" s="98"/>
      <c r="Y588" s="98"/>
      <c r="Z588" s="97"/>
      <c r="AA588" s="98"/>
      <c r="AB588" s="98"/>
      <c r="AC588" s="98"/>
      <c r="AD588" s="98"/>
      <c r="AE588" s="98"/>
      <c r="AF588" s="98"/>
      <c r="AG588" s="98"/>
    </row>
    <row r="589" spans="19:33" x14ac:dyDescent="0.5">
      <c r="S589" s="97"/>
      <c r="T589" s="98"/>
      <c r="U589" s="98"/>
      <c r="V589" s="98"/>
      <c r="W589" s="98"/>
      <c r="X589" s="98"/>
      <c r="Y589" s="98"/>
      <c r="Z589" s="97"/>
      <c r="AA589" s="98"/>
      <c r="AB589" s="98"/>
      <c r="AC589" s="98"/>
      <c r="AD589" s="98"/>
      <c r="AE589" s="98"/>
      <c r="AF589" s="98"/>
      <c r="AG589" s="98"/>
    </row>
    <row r="590" spans="19:33" x14ac:dyDescent="0.5">
      <c r="S590" s="97"/>
      <c r="T590" s="98"/>
      <c r="U590" s="98"/>
      <c r="V590" s="98"/>
      <c r="W590" s="98"/>
      <c r="X590" s="98"/>
      <c r="Y590" s="98"/>
      <c r="Z590" s="97"/>
      <c r="AA590" s="98"/>
      <c r="AB590" s="98"/>
      <c r="AC590" s="98"/>
      <c r="AD590" s="98"/>
      <c r="AE590" s="98"/>
      <c r="AF590" s="98"/>
      <c r="AG590" s="98"/>
    </row>
    <row r="591" spans="19:33" x14ac:dyDescent="0.5">
      <c r="S591" s="97"/>
      <c r="T591" s="98"/>
      <c r="U591" s="98"/>
      <c r="V591" s="98"/>
      <c r="W591" s="98"/>
      <c r="X591" s="98"/>
      <c r="Y591" s="98"/>
      <c r="Z591" s="97"/>
      <c r="AA591" s="98"/>
      <c r="AB591" s="98"/>
      <c r="AC591" s="98"/>
      <c r="AD591" s="98"/>
      <c r="AE591" s="98"/>
      <c r="AF591" s="98"/>
      <c r="AG591" s="98"/>
    </row>
    <row r="592" spans="19:33" x14ac:dyDescent="0.5">
      <c r="S592" s="97"/>
      <c r="T592" s="98"/>
      <c r="U592" s="98"/>
      <c r="V592" s="98"/>
      <c r="W592" s="98"/>
      <c r="X592" s="98"/>
      <c r="Y592" s="98"/>
      <c r="Z592" s="97"/>
      <c r="AA592" s="98"/>
      <c r="AB592" s="98"/>
      <c r="AC592" s="98"/>
      <c r="AD592" s="98"/>
      <c r="AE592" s="98"/>
      <c r="AF592" s="98"/>
      <c r="AG592" s="98"/>
    </row>
    <row r="593" spans="19:33" x14ac:dyDescent="0.5">
      <c r="S593" s="97"/>
      <c r="T593" s="98"/>
      <c r="U593" s="98"/>
      <c r="V593" s="98"/>
      <c r="W593" s="98"/>
      <c r="X593" s="98"/>
      <c r="Y593" s="98"/>
      <c r="Z593" s="97"/>
      <c r="AA593" s="98"/>
      <c r="AB593" s="98"/>
      <c r="AC593" s="98"/>
      <c r="AD593" s="98"/>
      <c r="AE593" s="98"/>
      <c r="AF593" s="98"/>
      <c r="AG593" s="98"/>
    </row>
    <row r="594" spans="19:33" x14ac:dyDescent="0.5">
      <c r="S594" s="97"/>
      <c r="T594" s="98"/>
      <c r="U594" s="98"/>
      <c r="V594" s="98"/>
      <c r="W594" s="98"/>
      <c r="X594" s="98"/>
      <c r="Y594" s="98"/>
      <c r="Z594" s="97"/>
      <c r="AA594" s="98"/>
      <c r="AB594" s="98"/>
      <c r="AC594" s="98"/>
      <c r="AD594" s="98"/>
      <c r="AE594" s="98"/>
      <c r="AF594" s="98"/>
      <c r="AG594" s="98"/>
    </row>
    <row r="595" spans="19:33" x14ac:dyDescent="0.5">
      <c r="S595" s="97"/>
      <c r="T595" s="98"/>
      <c r="U595" s="98"/>
      <c r="V595" s="98"/>
      <c r="W595" s="98"/>
      <c r="X595" s="98"/>
      <c r="Y595" s="98"/>
      <c r="Z595" s="97"/>
      <c r="AA595" s="98"/>
      <c r="AB595" s="98"/>
      <c r="AC595" s="98"/>
      <c r="AD595" s="98"/>
      <c r="AE595" s="98"/>
      <c r="AF595" s="98"/>
      <c r="AG595" s="98"/>
    </row>
    <row r="596" spans="19:33" x14ac:dyDescent="0.5">
      <c r="S596" s="97"/>
      <c r="T596" s="98"/>
      <c r="U596" s="98"/>
      <c r="V596" s="98"/>
      <c r="W596" s="98"/>
      <c r="X596" s="98"/>
      <c r="Y596" s="98"/>
      <c r="Z596" s="97"/>
      <c r="AA596" s="98"/>
      <c r="AB596" s="98"/>
      <c r="AC596" s="98"/>
      <c r="AD596" s="98"/>
      <c r="AE596" s="98"/>
      <c r="AF596" s="98"/>
      <c r="AG596" s="98"/>
    </row>
    <row r="597" spans="19:33" x14ac:dyDescent="0.5">
      <c r="S597" s="97"/>
      <c r="T597" s="98"/>
      <c r="U597" s="98"/>
      <c r="V597" s="98"/>
      <c r="W597" s="98"/>
      <c r="X597" s="98"/>
      <c r="Y597" s="98"/>
      <c r="Z597" s="97"/>
      <c r="AA597" s="98"/>
      <c r="AB597" s="98"/>
      <c r="AC597" s="98"/>
      <c r="AD597" s="98"/>
      <c r="AE597" s="98"/>
      <c r="AF597" s="98"/>
      <c r="AG597" s="98"/>
    </row>
    <row r="598" spans="19:33" x14ac:dyDescent="0.5">
      <c r="S598" s="97"/>
      <c r="T598" s="98"/>
      <c r="U598" s="98"/>
      <c r="V598" s="98"/>
      <c r="W598" s="98"/>
      <c r="X598" s="98"/>
      <c r="Y598" s="98"/>
      <c r="Z598" s="97"/>
      <c r="AA598" s="98"/>
      <c r="AB598" s="98"/>
      <c r="AC598" s="98"/>
      <c r="AD598" s="98"/>
      <c r="AE598" s="98"/>
      <c r="AF598" s="98"/>
      <c r="AG598" s="98"/>
    </row>
    <row r="599" spans="19:33" x14ac:dyDescent="0.5">
      <c r="S599" s="97"/>
      <c r="T599" s="98"/>
      <c r="U599" s="98"/>
      <c r="V599" s="98"/>
      <c r="W599" s="98"/>
      <c r="X599" s="98"/>
      <c r="Y599" s="98"/>
      <c r="Z599" s="97"/>
      <c r="AA599" s="98"/>
      <c r="AB599" s="98"/>
      <c r="AC599" s="98"/>
      <c r="AD599" s="98"/>
      <c r="AE599" s="98"/>
      <c r="AF599" s="98"/>
      <c r="AG599" s="98"/>
    </row>
    <row r="600" spans="19:33" x14ac:dyDescent="0.5">
      <c r="S600" s="97"/>
      <c r="T600" s="98"/>
      <c r="U600" s="98"/>
      <c r="V600" s="98"/>
      <c r="W600" s="98"/>
      <c r="X600" s="98"/>
      <c r="Y600" s="98"/>
      <c r="Z600" s="97"/>
      <c r="AA600" s="98"/>
      <c r="AB600" s="98"/>
      <c r="AC600" s="98"/>
      <c r="AD600" s="98"/>
      <c r="AE600" s="98"/>
      <c r="AF600" s="98"/>
      <c r="AG600" s="98"/>
    </row>
    <row r="601" spans="19:33" x14ac:dyDescent="0.5">
      <c r="S601" s="97"/>
      <c r="T601" s="98"/>
      <c r="U601" s="98"/>
      <c r="V601" s="98"/>
      <c r="W601" s="98"/>
      <c r="X601" s="98"/>
      <c r="Y601" s="98"/>
      <c r="Z601" s="97"/>
      <c r="AA601" s="98"/>
      <c r="AB601" s="98"/>
      <c r="AC601" s="98"/>
      <c r="AD601" s="98"/>
      <c r="AE601" s="98"/>
      <c r="AF601" s="98"/>
      <c r="AG601" s="98"/>
    </row>
    <row r="602" spans="19:33" x14ac:dyDescent="0.5">
      <c r="S602" s="97"/>
      <c r="T602" s="98"/>
      <c r="U602" s="98"/>
      <c r="V602" s="98"/>
      <c r="W602" s="98"/>
      <c r="X602" s="98"/>
      <c r="Y602" s="98"/>
      <c r="Z602" s="97"/>
      <c r="AA602" s="98"/>
      <c r="AB602" s="98"/>
      <c r="AC602" s="98"/>
      <c r="AD602" s="98"/>
      <c r="AE602" s="98"/>
      <c r="AF602" s="98"/>
      <c r="AG602" s="98"/>
    </row>
    <row r="603" spans="19:33" x14ac:dyDescent="0.5">
      <c r="S603" s="97"/>
      <c r="T603" s="98"/>
      <c r="U603" s="98"/>
      <c r="V603" s="98"/>
      <c r="W603" s="98"/>
      <c r="X603" s="98"/>
      <c r="Y603" s="98"/>
      <c r="Z603" s="97"/>
      <c r="AA603" s="98"/>
      <c r="AB603" s="98"/>
      <c r="AC603" s="98"/>
      <c r="AD603" s="98"/>
      <c r="AE603" s="98"/>
      <c r="AF603" s="98"/>
      <c r="AG603" s="98"/>
    </row>
    <row r="604" spans="19:33" x14ac:dyDescent="0.5">
      <c r="S604" s="97"/>
      <c r="T604" s="98"/>
      <c r="U604" s="98"/>
      <c r="V604" s="98"/>
      <c r="W604" s="98"/>
      <c r="X604" s="98"/>
      <c r="Y604" s="98"/>
      <c r="Z604" s="97"/>
      <c r="AA604" s="98"/>
      <c r="AB604" s="98"/>
      <c r="AC604" s="98"/>
      <c r="AD604" s="98"/>
      <c r="AE604" s="98"/>
      <c r="AF604" s="98"/>
      <c r="AG604" s="98"/>
    </row>
    <row r="605" spans="19:33" x14ac:dyDescent="0.5">
      <c r="S605" s="97"/>
      <c r="T605" s="98"/>
      <c r="U605" s="98"/>
      <c r="V605" s="98"/>
      <c r="W605" s="98"/>
      <c r="X605" s="98"/>
      <c r="Y605" s="98"/>
      <c r="Z605" s="97"/>
      <c r="AA605" s="98"/>
      <c r="AB605" s="98"/>
      <c r="AC605" s="98"/>
      <c r="AD605" s="98"/>
      <c r="AE605" s="98"/>
      <c r="AF605" s="98"/>
      <c r="AG605" s="98"/>
    </row>
    <row r="606" spans="19:33" x14ac:dyDescent="0.5">
      <c r="S606" s="97"/>
      <c r="T606" s="98"/>
      <c r="U606" s="98"/>
      <c r="V606" s="98"/>
      <c r="W606" s="98"/>
      <c r="X606" s="98"/>
      <c r="Y606" s="98"/>
      <c r="Z606" s="97"/>
      <c r="AA606" s="98"/>
      <c r="AB606" s="98"/>
      <c r="AC606" s="98"/>
      <c r="AD606" s="98"/>
      <c r="AE606" s="98"/>
      <c r="AF606" s="98"/>
      <c r="AG606" s="98"/>
    </row>
    <row r="607" spans="19:33" x14ac:dyDescent="0.5">
      <c r="S607" s="97"/>
      <c r="T607" s="98"/>
      <c r="U607" s="98"/>
      <c r="V607" s="98"/>
      <c r="W607" s="98"/>
      <c r="X607" s="98"/>
      <c r="Y607" s="98"/>
      <c r="Z607" s="97"/>
      <c r="AA607" s="98"/>
      <c r="AB607" s="98"/>
      <c r="AC607" s="98"/>
      <c r="AD607" s="98"/>
      <c r="AE607" s="98"/>
      <c r="AF607" s="98"/>
      <c r="AG607" s="98"/>
    </row>
    <row r="608" spans="19:33" x14ac:dyDescent="0.5">
      <c r="S608" s="97"/>
      <c r="T608" s="98"/>
      <c r="U608" s="98"/>
      <c r="V608" s="98"/>
      <c r="W608" s="98"/>
      <c r="X608" s="98"/>
      <c r="Y608" s="98"/>
      <c r="Z608" s="97"/>
      <c r="AA608" s="98"/>
      <c r="AB608" s="98"/>
      <c r="AC608" s="98"/>
      <c r="AD608" s="98"/>
      <c r="AE608" s="98"/>
      <c r="AF608" s="98"/>
      <c r="AG608" s="98"/>
    </row>
    <row r="609" spans="19:33" x14ac:dyDescent="0.5">
      <c r="S609" s="97"/>
      <c r="T609" s="98"/>
      <c r="U609" s="98"/>
      <c r="V609" s="98"/>
      <c r="W609" s="98"/>
      <c r="X609" s="98"/>
      <c r="Y609" s="98"/>
      <c r="Z609" s="97"/>
      <c r="AA609" s="98"/>
      <c r="AB609" s="98"/>
      <c r="AC609" s="98"/>
      <c r="AD609" s="98"/>
      <c r="AE609" s="98"/>
      <c r="AF609" s="98"/>
      <c r="AG609" s="98"/>
    </row>
    <row r="610" spans="19:33" x14ac:dyDescent="0.5">
      <c r="S610" s="97"/>
      <c r="T610" s="98"/>
      <c r="U610" s="98"/>
      <c r="V610" s="98"/>
      <c r="W610" s="98"/>
      <c r="X610" s="98"/>
      <c r="Y610" s="98"/>
      <c r="Z610" s="97"/>
      <c r="AA610" s="98"/>
      <c r="AB610" s="98"/>
      <c r="AC610" s="98"/>
      <c r="AD610" s="98"/>
      <c r="AE610" s="98"/>
      <c r="AF610" s="98"/>
      <c r="AG610" s="98"/>
    </row>
    <row r="611" spans="19:33" x14ac:dyDescent="0.5">
      <c r="S611" s="97"/>
      <c r="T611" s="98"/>
      <c r="U611" s="98"/>
      <c r="V611" s="98"/>
      <c r="W611" s="98"/>
      <c r="X611" s="98"/>
      <c r="Y611" s="98"/>
      <c r="Z611" s="97"/>
      <c r="AA611" s="98"/>
      <c r="AB611" s="98"/>
      <c r="AC611" s="98"/>
      <c r="AD611" s="98"/>
      <c r="AE611" s="98"/>
      <c r="AF611" s="98"/>
      <c r="AG611" s="98"/>
    </row>
    <row r="612" spans="19:33" x14ac:dyDescent="0.5">
      <c r="S612" s="97"/>
      <c r="T612" s="98"/>
      <c r="U612" s="98"/>
      <c r="V612" s="98"/>
      <c r="W612" s="98"/>
      <c r="X612" s="98"/>
      <c r="Y612" s="98"/>
      <c r="Z612" s="97"/>
      <c r="AA612" s="98"/>
      <c r="AB612" s="98"/>
      <c r="AC612" s="98"/>
      <c r="AD612" s="98"/>
      <c r="AE612" s="98"/>
      <c r="AF612" s="98"/>
      <c r="AG612" s="98"/>
    </row>
    <row r="613" spans="19:33" x14ac:dyDescent="0.5">
      <c r="S613" s="97"/>
      <c r="T613" s="98"/>
      <c r="U613" s="98"/>
      <c r="V613" s="98"/>
      <c r="W613" s="98"/>
      <c r="X613" s="98"/>
      <c r="Y613" s="98"/>
      <c r="Z613" s="97"/>
      <c r="AA613" s="98"/>
      <c r="AB613" s="98"/>
      <c r="AC613" s="98"/>
      <c r="AD613" s="98"/>
      <c r="AE613" s="98"/>
      <c r="AF613" s="98"/>
      <c r="AG613" s="98"/>
    </row>
    <row r="614" spans="19:33" x14ac:dyDescent="0.5">
      <c r="S614" s="97"/>
      <c r="T614" s="98"/>
      <c r="U614" s="98"/>
      <c r="V614" s="98"/>
      <c r="W614" s="98"/>
      <c r="X614" s="98"/>
      <c r="Y614" s="98"/>
      <c r="Z614" s="97"/>
      <c r="AA614" s="98"/>
      <c r="AB614" s="98"/>
      <c r="AC614" s="98"/>
      <c r="AD614" s="98"/>
      <c r="AE614" s="98"/>
      <c r="AF614" s="98"/>
      <c r="AG614" s="98"/>
    </row>
    <row r="615" spans="19:33" x14ac:dyDescent="0.5">
      <c r="S615" s="97"/>
      <c r="T615" s="98"/>
      <c r="U615" s="98"/>
      <c r="V615" s="98"/>
      <c r="W615" s="98"/>
      <c r="X615" s="98"/>
      <c r="Y615" s="98"/>
      <c r="Z615" s="97"/>
      <c r="AA615" s="98"/>
      <c r="AB615" s="98"/>
      <c r="AC615" s="98"/>
      <c r="AD615" s="98"/>
      <c r="AE615" s="98"/>
      <c r="AF615" s="98"/>
      <c r="AG615" s="98"/>
    </row>
    <row r="616" spans="19:33" x14ac:dyDescent="0.5">
      <c r="S616" s="97"/>
      <c r="T616" s="98"/>
      <c r="U616" s="98"/>
      <c r="V616" s="98"/>
      <c r="W616" s="98"/>
      <c r="X616" s="98"/>
      <c r="Y616" s="98"/>
      <c r="Z616" s="97"/>
      <c r="AA616" s="98"/>
      <c r="AB616" s="98"/>
      <c r="AC616" s="98"/>
      <c r="AD616" s="98"/>
      <c r="AE616" s="98"/>
      <c r="AF616" s="98"/>
      <c r="AG616" s="98"/>
    </row>
    <row r="617" spans="19:33" x14ac:dyDescent="0.5">
      <c r="S617" s="97"/>
      <c r="T617" s="98"/>
      <c r="U617" s="98"/>
      <c r="V617" s="98"/>
      <c r="W617" s="98"/>
      <c r="X617" s="98"/>
      <c r="Y617" s="98"/>
      <c r="Z617" s="97"/>
      <c r="AA617" s="98"/>
      <c r="AB617" s="98"/>
      <c r="AC617" s="98"/>
      <c r="AD617" s="98"/>
      <c r="AE617" s="98"/>
      <c r="AF617" s="98"/>
      <c r="AG617" s="98"/>
    </row>
    <row r="618" spans="19:33" x14ac:dyDescent="0.5">
      <c r="S618" s="97"/>
      <c r="T618" s="98"/>
      <c r="U618" s="98"/>
      <c r="V618" s="98"/>
      <c r="W618" s="98"/>
      <c r="X618" s="98"/>
      <c r="Y618" s="98"/>
      <c r="Z618" s="97"/>
      <c r="AA618" s="98"/>
      <c r="AB618" s="98"/>
      <c r="AC618" s="98"/>
      <c r="AD618" s="98"/>
      <c r="AE618" s="98"/>
      <c r="AF618" s="98"/>
      <c r="AG618" s="98"/>
    </row>
    <row r="619" spans="19:33" x14ac:dyDescent="0.5">
      <c r="S619" s="97"/>
      <c r="T619" s="98"/>
      <c r="U619" s="98"/>
      <c r="V619" s="98"/>
      <c r="W619" s="98"/>
      <c r="X619" s="98"/>
      <c r="Y619" s="98"/>
      <c r="Z619" s="97"/>
      <c r="AA619" s="98"/>
      <c r="AB619" s="98"/>
      <c r="AC619" s="98"/>
      <c r="AD619" s="98"/>
      <c r="AE619" s="98"/>
      <c r="AF619" s="98"/>
      <c r="AG619" s="98"/>
    </row>
    <row r="620" spans="19:33" x14ac:dyDescent="0.5">
      <c r="S620" s="97"/>
      <c r="T620" s="98"/>
      <c r="U620" s="98"/>
      <c r="V620" s="98"/>
      <c r="W620" s="98"/>
      <c r="X620" s="98"/>
      <c r="Y620" s="98"/>
      <c r="Z620" s="97"/>
      <c r="AA620" s="98"/>
      <c r="AB620" s="98"/>
      <c r="AC620" s="98"/>
      <c r="AD620" s="98"/>
      <c r="AE620" s="98"/>
      <c r="AF620" s="98"/>
      <c r="AG620" s="98"/>
    </row>
    <row r="621" spans="19:33" x14ac:dyDescent="0.5">
      <c r="S621" s="97"/>
      <c r="T621" s="98"/>
      <c r="U621" s="98"/>
      <c r="V621" s="98"/>
      <c r="W621" s="98"/>
      <c r="X621" s="98"/>
      <c r="Y621" s="98"/>
      <c r="Z621" s="97"/>
      <c r="AA621" s="98"/>
      <c r="AB621" s="98"/>
      <c r="AC621" s="98"/>
      <c r="AD621" s="98"/>
      <c r="AE621" s="98"/>
      <c r="AF621" s="98"/>
      <c r="AG621" s="98"/>
    </row>
    <row r="622" spans="19:33" x14ac:dyDescent="0.5">
      <c r="S622" s="97"/>
      <c r="T622" s="98"/>
      <c r="U622" s="98"/>
      <c r="V622" s="98"/>
      <c r="W622" s="98"/>
      <c r="X622" s="98"/>
      <c r="Y622" s="98"/>
      <c r="Z622" s="97"/>
      <c r="AA622" s="98"/>
      <c r="AB622" s="98"/>
      <c r="AC622" s="98"/>
      <c r="AD622" s="98"/>
      <c r="AE622" s="98"/>
      <c r="AF622" s="98"/>
      <c r="AG622" s="98"/>
    </row>
    <row r="623" spans="19:33" x14ac:dyDescent="0.5">
      <c r="S623" s="97"/>
      <c r="T623" s="98"/>
      <c r="U623" s="98"/>
      <c r="V623" s="98"/>
      <c r="W623" s="98"/>
      <c r="X623" s="98"/>
      <c r="Y623" s="98"/>
      <c r="Z623" s="97"/>
      <c r="AA623" s="98"/>
      <c r="AB623" s="98"/>
      <c r="AC623" s="98"/>
      <c r="AD623" s="98"/>
      <c r="AE623" s="98"/>
      <c r="AF623" s="98"/>
      <c r="AG623" s="98"/>
    </row>
    <row r="624" spans="19:33" x14ac:dyDescent="0.5">
      <c r="S624" s="97"/>
      <c r="T624" s="98"/>
      <c r="U624" s="98"/>
      <c r="V624" s="98"/>
      <c r="W624" s="98"/>
      <c r="X624" s="98"/>
      <c r="Y624" s="98"/>
      <c r="Z624" s="97"/>
      <c r="AA624" s="98"/>
      <c r="AB624" s="98"/>
      <c r="AC624" s="98"/>
      <c r="AD624" s="98"/>
      <c r="AE624" s="98"/>
      <c r="AF624" s="98"/>
      <c r="AG624" s="98"/>
    </row>
    <row r="625" spans="19:33" x14ac:dyDescent="0.5">
      <c r="S625" s="97"/>
      <c r="T625" s="98"/>
      <c r="U625" s="98"/>
      <c r="V625" s="98"/>
      <c r="W625" s="98"/>
      <c r="X625" s="98"/>
      <c r="Y625" s="98"/>
      <c r="Z625" s="97"/>
      <c r="AA625" s="98"/>
      <c r="AB625" s="98"/>
      <c r="AC625" s="98"/>
      <c r="AD625" s="98"/>
      <c r="AE625" s="98"/>
      <c r="AF625" s="98"/>
      <c r="AG625" s="98"/>
    </row>
    <row r="626" spans="19:33" x14ac:dyDescent="0.5">
      <c r="S626" s="97"/>
      <c r="T626" s="98"/>
      <c r="U626" s="98"/>
      <c r="V626" s="98"/>
      <c r="W626" s="98"/>
      <c r="X626" s="98"/>
      <c r="Y626" s="98"/>
      <c r="Z626" s="97"/>
      <c r="AA626" s="98"/>
      <c r="AB626" s="98"/>
      <c r="AC626" s="98"/>
      <c r="AD626" s="98"/>
      <c r="AE626" s="98"/>
      <c r="AF626" s="98"/>
      <c r="AG626" s="98"/>
    </row>
    <row r="627" spans="19:33" x14ac:dyDescent="0.5">
      <c r="S627" s="97"/>
      <c r="T627" s="98"/>
      <c r="U627" s="98"/>
      <c r="V627" s="98"/>
      <c r="W627" s="98"/>
      <c r="X627" s="98"/>
      <c r="Y627" s="98"/>
      <c r="Z627" s="97"/>
      <c r="AA627" s="98"/>
      <c r="AB627" s="98"/>
      <c r="AC627" s="98"/>
      <c r="AD627" s="98"/>
      <c r="AE627" s="98"/>
      <c r="AF627" s="98"/>
      <c r="AG627" s="98"/>
    </row>
    <row r="628" spans="19:33" x14ac:dyDescent="0.5">
      <c r="S628" s="97"/>
      <c r="T628" s="98"/>
      <c r="U628" s="98"/>
      <c r="V628" s="98"/>
      <c r="W628" s="98"/>
      <c r="X628" s="98"/>
      <c r="Y628" s="98"/>
      <c r="Z628" s="97"/>
      <c r="AA628" s="98"/>
      <c r="AB628" s="98"/>
      <c r="AC628" s="98"/>
      <c r="AD628" s="98"/>
      <c r="AE628" s="98"/>
      <c r="AF628" s="98"/>
      <c r="AG628" s="98"/>
    </row>
    <row r="629" spans="19:33" x14ac:dyDescent="0.5">
      <c r="S629" s="97"/>
      <c r="T629" s="98"/>
      <c r="U629" s="98"/>
      <c r="V629" s="98"/>
      <c r="W629" s="98"/>
      <c r="X629" s="98"/>
      <c r="Y629" s="98"/>
      <c r="Z629" s="97"/>
      <c r="AA629" s="98"/>
      <c r="AB629" s="98"/>
      <c r="AC629" s="98"/>
      <c r="AD629" s="98"/>
      <c r="AE629" s="98"/>
      <c r="AF629" s="98"/>
      <c r="AG629" s="98"/>
    </row>
    <row r="630" spans="19:33" x14ac:dyDescent="0.5">
      <c r="S630" s="97"/>
      <c r="T630" s="98"/>
      <c r="U630" s="98"/>
      <c r="V630" s="98"/>
      <c r="W630" s="98"/>
      <c r="X630" s="98"/>
      <c r="Y630" s="98"/>
      <c r="Z630" s="97"/>
      <c r="AA630" s="98"/>
      <c r="AB630" s="98"/>
      <c r="AC630" s="98"/>
      <c r="AD630" s="98"/>
      <c r="AE630" s="98"/>
      <c r="AF630" s="98"/>
      <c r="AG630" s="98"/>
    </row>
    <row r="631" spans="19:33" x14ac:dyDescent="0.5">
      <c r="S631" s="97"/>
      <c r="T631" s="98"/>
      <c r="U631" s="98"/>
      <c r="V631" s="98"/>
      <c r="W631" s="98"/>
      <c r="X631" s="98"/>
      <c r="Y631" s="98"/>
      <c r="Z631" s="97"/>
      <c r="AA631" s="98"/>
      <c r="AB631" s="98"/>
      <c r="AC631" s="98"/>
      <c r="AD631" s="98"/>
      <c r="AE631" s="98"/>
      <c r="AF631" s="98"/>
      <c r="AG631" s="98"/>
    </row>
    <row r="632" spans="19:33" x14ac:dyDescent="0.5">
      <c r="S632" s="97"/>
      <c r="T632" s="98"/>
      <c r="U632" s="98"/>
      <c r="V632" s="98"/>
      <c r="W632" s="98"/>
      <c r="X632" s="98"/>
      <c r="Y632" s="98"/>
      <c r="Z632" s="97"/>
      <c r="AA632" s="98"/>
      <c r="AB632" s="98"/>
      <c r="AC632" s="98"/>
      <c r="AD632" s="98"/>
      <c r="AE632" s="98"/>
      <c r="AF632" s="98"/>
      <c r="AG632" s="98"/>
    </row>
    <row r="633" spans="19:33" x14ac:dyDescent="0.5">
      <c r="S633" s="97"/>
      <c r="T633" s="98"/>
      <c r="U633" s="98"/>
      <c r="V633" s="98"/>
      <c r="W633" s="98"/>
      <c r="X633" s="98"/>
      <c r="Y633" s="98"/>
      <c r="Z633" s="97"/>
      <c r="AA633" s="98"/>
      <c r="AB633" s="98"/>
      <c r="AC633" s="98"/>
      <c r="AD633" s="98"/>
      <c r="AE633" s="98"/>
      <c r="AF633" s="98"/>
      <c r="AG633" s="98"/>
    </row>
    <row r="634" spans="19:33" x14ac:dyDescent="0.5">
      <c r="S634" s="97"/>
      <c r="T634" s="98"/>
      <c r="U634" s="98"/>
      <c r="V634" s="98"/>
      <c r="W634" s="98"/>
      <c r="X634" s="98"/>
      <c r="Y634" s="98"/>
      <c r="Z634" s="97"/>
      <c r="AA634" s="98"/>
      <c r="AB634" s="98"/>
      <c r="AC634" s="98"/>
      <c r="AD634" s="98"/>
      <c r="AE634" s="98"/>
      <c r="AF634" s="98"/>
      <c r="AG634" s="98"/>
    </row>
    <row r="635" spans="19:33" x14ac:dyDescent="0.5">
      <c r="S635" s="97"/>
      <c r="T635" s="98"/>
      <c r="U635" s="98"/>
      <c r="V635" s="98"/>
      <c r="W635" s="98"/>
      <c r="X635" s="98"/>
      <c r="Y635" s="98"/>
      <c r="Z635" s="97"/>
      <c r="AA635" s="98"/>
      <c r="AB635" s="98"/>
      <c r="AC635" s="98"/>
      <c r="AD635" s="98"/>
      <c r="AE635" s="98"/>
      <c r="AF635" s="98"/>
      <c r="AG635" s="98"/>
    </row>
    <row r="636" spans="19:33" x14ac:dyDescent="0.5">
      <c r="S636" s="97"/>
      <c r="T636" s="98"/>
      <c r="U636" s="98"/>
      <c r="V636" s="98"/>
      <c r="W636" s="98"/>
      <c r="X636" s="98"/>
      <c r="Y636" s="98"/>
      <c r="Z636" s="97"/>
      <c r="AA636" s="98"/>
      <c r="AB636" s="98"/>
      <c r="AC636" s="98"/>
      <c r="AD636" s="98"/>
      <c r="AE636" s="98"/>
      <c r="AF636" s="98"/>
      <c r="AG636" s="98"/>
    </row>
    <row r="637" spans="19:33" x14ac:dyDescent="0.5">
      <c r="S637" s="97"/>
      <c r="T637" s="98"/>
      <c r="U637" s="98"/>
      <c r="V637" s="98"/>
      <c r="W637" s="98"/>
      <c r="X637" s="98"/>
      <c r="Y637" s="98"/>
      <c r="Z637" s="97"/>
      <c r="AA637" s="98"/>
      <c r="AB637" s="98"/>
      <c r="AC637" s="98"/>
      <c r="AD637" s="98"/>
      <c r="AE637" s="98"/>
      <c r="AF637" s="98"/>
      <c r="AG637" s="98"/>
    </row>
    <row r="638" spans="19:33" x14ac:dyDescent="0.5">
      <c r="S638" s="97"/>
      <c r="T638" s="98"/>
      <c r="U638" s="98"/>
      <c r="V638" s="98"/>
      <c r="W638" s="98"/>
      <c r="X638" s="98"/>
      <c r="Y638" s="98"/>
      <c r="Z638" s="97"/>
      <c r="AA638" s="98"/>
      <c r="AB638" s="98"/>
      <c r="AC638" s="98"/>
      <c r="AD638" s="98"/>
      <c r="AE638" s="98"/>
      <c r="AF638" s="98"/>
      <c r="AG638" s="98"/>
    </row>
    <row r="639" spans="19:33" x14ac:dyDescent="0.5">
      <c r="S639" s="97"/>
      <c r="T639" s="98"/>
      <c r="U639" s="98"/>
      <c r="V639" s="98"/>
      <c r="W639" s="98"/>
      <c r="X639" s="98"/>
      <c r="Y639" s="98"/>
      <c r="Z639" s="97"/>
      <c r="AA639" s="98"/>
      <c r="AB639" s="98"/>
      <c r="AC639" s="98"/>
      <c r="AD639" s="98"/>
      <c r="AE639" s="98"/>
      <c r="AF639" s="98"/>
      <c r="AG639" s="98"/>
    </row>
    <row r="640" spans="19:33" x14ac:dyDescent="0.5">
      <c r="S640" s="97"/>
      <c r="T640" s="98"/>
      <c r="U640" s="98"/>
      <c r="V640" s="98"/>
      <c r="W640" s="98"/>
      <c r="X640" s="98"/>
      <c r="Y640" s="98"/>
      <c r="Z640" s="97"/>
      <c r="AA640" s="98"/>
      <c r="AB640" s="98"/>
      <c r="AC640" s="98"/>
      <c r="AD640" s="98"/>
      <c r="AE640" s="98"/>
      <c r="AF640" s="98"/>
      <c r="AG640" s="98"/>
    </row>
    <row r="641" spans="19:33" x14ac:dyDescent="0.5">
      <c r="S641" s="97"/>
      <c r="T641" s="98"/>
      <c r="U641" s="98"/>
      <c r="V641" s="98"/>
      <c r="W641" s="98"/>
      <c r="X641" s="98"/>
      <c r="Y641" s="98"/>
      <c r="Z641" s="97"/>
      <c r="AA641" s="98"/>
      <c r="AB641" s="98"/>
      <c r="AC641" s="98"/>
      <c r="AD641" s="98"/>
      <c r="AE641" s="98"/>
      <c r="AF641" s="98"/>
      <c r="AG641" s="98"/>
    </row>
    <row r="642" spans="19:33" x14ac:dyDescent="0.5">
      <c r="S642" s="97"/>
      <c r="T642" s="98"/>
      <c r="U642" s="98"/>
      <c r="V642" s="98"/>
      <c r="W642" s="98"/>
      <c r="X642" s="98"/>
      <c r="Y642" s="98"/>
      <c r="Z642" s="97"/>
      <c r="AA642" s="98"/>
      <c r="AB642" s="98"/>
      <c r="AC642" s="98"/>
      <c r="AD642" s="98"/>
      <c r="AE642" s="98"/>
      <c r="AF642" s="98"/>
      <c r="AG642" s="98"/>
    </row>
    <row r="643" spans="19:33" x14ac:dyDescent="0.5">
      <c r="S643" s="97"/>
      <c r="T643" s="98"/>
      <c r="U643" s="98"/>
      <c r="V643" s="98"/>
      <c r="W643" s="98"/>
      <c r="X643" s="98"/>
      <c r="Y643" s="98"/>
      <c r="Z643" s="97"/>
      <c r="AA643" s="98"/>
      <c r="AB643" s="98"/>
      <c r="AC643" s="98"/>
      <c r="AD643" s="98"/>
      <c r="AE643" s="98"/>
      <c r="AF643" s="98"/>
      <c r="AG643" s="98"/>
    </row>
    <row r="644" spans="19:33" x14ac:dyDescent="0.5">
      <c r="S644" s="97"/>
      <c r="T644" s="98"/>
      <c r="U644" s="98"/>
      <c r="V644" s="98"/>
      <c r="W644" s="98"/>
      <c r="X644" s="98"/>
      <c r="Y644" s="98"/>
      <c r="Z644" s="97"/>
      <c r="AA644" s="98"/>
      <c r="AB644" s="98"/>
      <c r="AC644" s="98"/>
      <c r="AD644" s="98"/>
      <c r="AE644" s="98"/>
      <c r="AF644" s="98"/>
      <c r="AG644" s="98"/>
    </row>
    <row r="645" spans="19:33" x14ac:dyDescent="0.5">
      <c r="S645" s="97"/>
      <c r="T645" s="98"/>
      <c r="U645" s="98"/>
      <c r="V645" s="98"/>
      <c r="W645" s="98"/>
      <c r="X645" s="98"/>
      <c r="Y645" s="98"/>
      <c r="Z645" s="97"/>
      <c r="AA645" s="98"/>
      <c r="AB645" s="98"/>
      <c r="AC645" s="98"/>
      <c r="AD645" s="98"/>
      <c r="AE645" s="98"/>
      <c r="AF645" s="98"/>
      <c r="AG645" s="98"/>
    </row>
    <row r="646" spans="19:33" x14ac:dyDescent="0.5">
      <c r="S646" s="97"/>
      <c r="T646" s="98"/>
      <c r="U646" s="98"/>
      <c r="V646" s="98"/>
      <c r="W646" s="98"/>
      <c r="X646" s="98"/>
      <c r="Y646" s="98"/>
      <c r="Z646" s="97"/>
      <c r="AA646" s="98"/>
      <c r="AB646" s="98"/>
      <c r="AC646" s="98"/>
      <c r="AD646" s="98"/>
      <c r="AE646" s="98"/>
      <c r="AF646" s="98"/>
      <c r="AG646" s="98"/>
    </row>
    <row r="647" spans="19:33" x14ac:dyDescent="0.5">
      <c r="S647" s="97"/>
      <c r="T647" s="98"/>
      <c r="U647" s="98"/>
      <c r="V647" s="98"/>
      <c r="W647" s="98"/>
      <c r="X647" s="98"/>
      <c r="Y647" s="98"/>
      <c r="Z647" s="97"/>
      <c r="AA647" s="98"/>
      <c r="AB647" s="98"/>
      <c r="AC647" s="98"/>
      <c r="AD647" s="98"/>
      <c r="AE647" s="98"/>
      <c r="AF647" s="98"/>
      <c r="AG647" s="98"/>
    </row>
    <row r="648" spans="19:33" x14ac:dyDescent="0.5">
      <c r="S648" s="97"/>
      <c r="T648" s="98"/>
      <c r="U648" s="98"/>
      <c r="V648" s="98"/>
      <c r="W648" s="98"/>
      <c r="X648" s="98"/>
      <c r="Y648" s="98"/>
      <c r="Z648" s="97"/>
      <c r="AA648" s="98"/>
      <c r="AB648" s="98"/>
      <c r="AC648" s="98"/>
      <c r="AD648" s="98"/>
      <c r="AE648" s="98"/>
      <c r="AF648" s="98"/>
      <c r="AG648" s="98"/>
    </row>
    <row r="649" spans="19:33" x14ac:dyDescent="0.5">
      <c r="S649" s="97"/>
      <c r="T649" s="98"/>
      <c r="U649" s="98"/>
      <c r="V649" s="98"/>
      <c r="W649" s="98"/>
      <c r="X649" s="98"/>
      <c r="Y649" s="98"/>
      <c r="Z649" s="97"/>
      <c r="AA649" s="98"/>
      <c r="AB649" s="98"/>
      <c r="AC649" s="98"/>
      <c r="AD649" s="98"/>
      <c r="AE649" s="98"/>
      <c r="AF649" s="98"/>
      <c r="AG649" s="98"/>
    </row>
    <row r="650" spans="19:33" x14ac:dyDescent="0.5">
      <c r="S650" s="97"/>
      <c r="T650" s="98"/>
      <c r="U650" s="98"/>
      <c r="V650" s="98"/>
      <c r="W650" s="98"/>
      <c r="X650" s="98"/>
      <c r="Y650" s="98"/>
      <c r="Z650" s="97"/>
      <c r="AA650" s="98"/>
      <c r="AB650" s="98"/>
      <c r="AC650" s="98"/>
      <c r="AD650" s="98"/>
      <c r="AE650" s="98"/>
      <c r="AF650" s="98"/>
      <c r="AG650" s="98"/>
    </row>
    <row r="651" spans="19:33" x14ac:dyDescent="0.5">
      <c r="S651" s="97"/>
      <c r="T651" s="98"/>
      <c r="U651" s="98"/>
      <c r="V651" s="98"/>
      <c r="W651" s="98"/>
      <c r="X651" s="98"/>
      <c r="Y651" s="98"/>
      <c r="Z651" s="97"/>
      <c r="AA651" s="98"/>
      <c r="AB651" s="98"/>
      <c r="AC651" s="98"/>
      <c r="AD651" s="98"/>
      <c r="AE651" s="98"/>
      <c r="AF651" s="98"/>
      <c r="AG651" s="98"/>
    </row>
    <row r="652" spans="19:33" x14ac:dyDescent="0.5">
      <c r="S652" s="97"/>
      <c r="T652" s="98"/>
      <c r="U652" s="98"/>
      <c r="V652" s="98"/>
      <c r="W652" s="98"/>
      <c r="X652" s="98"/>
      <c r="Y652" s="98"/>
      <c r="Z652" s="97"/>
      <c r="AA652" s="98"/>
      <c r="AB652" s="98"/>
      <c r="AC652" s="98"/>
      <c r="AD652" s="98"/>
      <c r="AE652" s="98"/>
      <c r="AF652" s="98"/>
      <c r="AG652" s="98"/>
    </row>
    <row r="653" spans="19:33" x14ac:dyDescent="0.5">
      <c r="S653" s="97"/>
      <c r="T653" s="98"/>
      <c r="U653" s="98"/>
      <c r="V653" s="98"/>
      <c r="W653" s="98"/>
      <c r="X653" s="98"/>
      <c r="Y653" s="98"/>
      <c r="Z653" s="97"/>
      <c r="AA653" s="98"/>
      <c r="AB653" s="98"/>
      <c r="AC653" s="98"/>
      <c r="AD653" s="98"/>
      <c r="AE653" s="98"/>
      <c r="AF653" s="98"/>
      <c r="AG653" s="98"/>
    </row>
    <row r="654" spans="19:33" x14ac:dyDescent="0.5">
      <c r="S654" s="97"/>
      <c r="T654" s="98"/>
      <c r="U654" s="98"/>
      <c r="V654" s="98"/>
      <c r="W654" s="98"/>
      <c r="X654" s="98"/>
      <c r="Y654" s="98"/>
      <c r="Z654" s="97"/>
      <c r="AA654" s="98"/>
      <c r="AB654" s="98"/>
      <c r="AC654" s="98"/>
      <c r="AD654" s="98"/>
      <c r="AE654" s="98"/>
      <c r="AF654" s="98"/>
      <c r="AG654" s="98"/>
    </row>
    <row r="655" spans="19:33" x14ac:dyDescent="0.5">
      <c r="S655" s="97"/>
      <c r="T655" s="98"/>
      <c r="U655" s="98"/>
      <c r="V655" s="98"/>
      <c r="W655" s="98"/>
      <c r="X655" s="98"/>
      <c r="Y655" s="98"/>
      <c r="Z655" s="97"/>
      <c r="AA655" s="98"/>
      <c r="AB655" s="98"/>
      <c r="AC655" s="98"/>
      <c r="AD655" s="98"/>
      <c r="AE655" s="98"/>
      <c r="AF655" s="98"/>
      <c r="AG655" s="98"/>
    </row>
    <row r="656" spans="19:33" x14ac:dyDescent="0.5">
      <c r="S656" s="97"/>
      <c r="T656" s="98"/>
      <c r="U656" s="98"/>
      <c r="V656" s="98"/>
      <c r="W656" s="98"/>
      <c r="X656" s="98"/>
      <c r="Y656" s="98"/>
      <c r="Z656" s="97"/>
      <c r="AA656" s="98"/>
      <c r="AB656" s="98"/>
      <c r="AC656" s="98"/>
      <c r="AD656" s="98"/>
      <c r="AE656" s="98"/>
      <c r="AF656" s="98"/>
      <c r="AG656" s="98"/>
    </row>
    <row r="657" spans="19:33" x14ac:dyDescent="0.5">
      <c r="S657" s="97"/>
      <c r="T657" s="98"/>
      <c r="U657" s="98"/>
      <c r="V657" s="98"/>
      <c r="W657" s="98"/>
      <c r="X657" s="98"/>
      <c r="Y657" s="98"/>
      <c r="Z657" s="97"/>
      <c r="AA657" s="98"/>
      <c r="AB657" s="98"/>
      <c r="AC657" s="98"/>
      <c r="AD657" s="98"/>
      <c r="AE657" s="98"/>
      <c r="AF657" s="98"/>
      <c r="AG657" s="98"/>
    </row>
    <row r="658" spans="19:33" x14ac:dyDescent="0.5">
      <c r="S658" s="97"/>
      <c r="T658" s="98"/>
      <c r="U658" s="98"/>
      <c r="V658" s="98"/>
      <c r="W658" s="98"/>
      <c r="X658" s="98"/>
      <c r="Y658" s="98"/>
      <c r="Z658" s="97"/>
      <c r="AA658" s="98"/>
      <c r="AB658" s="98"/>
      <c r="AC658" s="98"/>
      <c r="AD658" s="98"/>
      <c r="AE658" s="98"/>
      <c r="AF658" s="98"/>
      <c r="AG658" s="98"/>
    </row>
    <row r="659" spans="19:33" x14ac:dyDescent="0.5">
      <c r="S659" s="97"/>
      <c r="T659" s="98"/>
      <c r="U659" s="98"/>
      <c r="V659" s="98"/>
      <c r="W659" s="98"/>
      <c r="X659" s="98"/>
      <c r="Y659" s="98"/>
      <c r="Z659" s="97"/>
      <c r="AA659" s="98"/>
      <c r="AB659" s="98"/>
      <c r="AC659" s="98"/>
      <c r="AD659" s="98"/>
      <c r="AE659" s="98"/>
      <c r="AF659" s="98"/>
      <c r="AG659" s="98"/>
    </row>
    <row r="660" spans="19:33" x14ac:dyDescent="0.5">
      <c r="S660" s="97"/>
      <c r="T660" s="98"/>
      <c r="U660" s="98"/>
      <c r="V660" s="98"/>
      <c r="W660" s="98"/>
      <c r="X660" s="98"/>
      <c r="Y660" s="98"/>
      <c r="Z660" s="97"/>
      <c r="AA660" s="98"/>
      <c r="AB660" s="98"/>
      <c r="AC660" s="98"/>
      <c r="AD660" s="98"/>
      <c r="AE660" s="98"/>
      <c r="AF660" s="98"/>
      <c r="AG660" s="98"/>
    </row>
    <row r="661" spans="19:33" x14ac:dyDescent="0.5">
      <c r="S661" s="97"/>
      <c r="T661" s="98"/>
      <c r="U661" s="98"/>
      <c r="V661" s="98"/>
      <c r="W661" s="98"/>
      <c r="X661" s="98"/>
      <c r="Y661" s="98"/>
      <c r="Z661" s="97"/>
      <c r="AA661" s="98"/>
      <c r="AB661" s="98"/>
      <c r="AC661" s="98"/>
      <c r="AD661" s="98"/>
      <c r="AE661" s="98"/>
      <c r="AF661" s="98"/>
      <c r="AG661" s="98"/>
    </row>
    <row r="662" spans="19:33" x14ac:dyDescent="0.5">
      <c r="S662" s="97"/>
      <c r="T662" s="98"/>
      <c r="U662" s="98"/>
      <c r="V662" s="98"/>
      <c r="W662" s="98"/>
      <c r="X662" s="98"/>
      <c r="Y662" s="98"/>
      <c r="Z662" s="97"/>
      <c r="AA662" s="98"/>
      <c r="AB662" s="98"/>
      <c r="AC662" s="98"/>
      <c r="AD662" s="98"/>
      <c r="AE662" s="98"/>
      <c r="AF662" s="98"/>
      <c r="AG662" s="98"/>
    </row>
    <row r="663" spans="19:33" x14ac:dyDescent="0.5">
      <c r="S663" s="97"/>
      <c r="T663" s="98"/>
      <c r="U663" s="98"/>
      <c r="V663" s="98"/>
      <c r="W663" s="98"/>
      <c r="X663" s="98"/>
      <c r="Y663" s="98"/>
      <c r="Z663" s="97"/>
      <c r="AA663" s="98"/>
      <c r="AB663" s="98"/>
      <c r="AC663" s="98"/>
      <c r="AD663" s="98"/>
      <c r="AE663" s="98"/>
      <c r="AF663" s="98"/>
      <c r="AG663" s="98"/>
    </row>
    <row r="664" spans="19:33" x14ac:dyDescent="0.5">
      <c r="S664" s="97"/>
      <c r="T664" s="98"/>
      <c r="U664" s="98"/>
      <c r="V664" s="98"/>
      <c r="W664" s="98"/>
      <c r="X664" s="98"/>
      <c r="Y664" s="98"/>
      <c r="Z664" s="97"/>
      <c r="AA664" s="98"/>
      <c r="AB664" s="98"/>
      <c r="AC664" s="98"/>
      <c r="AD664" s="98"/>
      <c r="AE664" s="98"/>
      <c r="AF664" s="98"/>
      <c r="AG664" s="98"/>
    </row>
    <row r="665" spans="19:33" x14ac:dyDescent="0.5">
      <c r="S665" s="97"/>
      <c r="T665" s="98"/>
      <c r="U665" s="98"/>
      <c r="V665" s="98"/>
      <c r="W665" s="98"/>
      <c r="X665" s="98"/>
      <c r="Y665" s="98"/>
      <c r="Z665" s="97"/>
      <c r="AA665" s="98"/>
      <c r="AB665" s="98"/>
      <c r="AC665" s="98"/>
      <c r="AD665" s="98"/>
      <c r="AE665" s="98"/>
      <c r="AF665" s="98"/>
      <c r="AG665" s="98"/>
    </row>
    <row r="666" spans="19:33" x14ac:dyDescent="0.5">
      <c r="S666" s="97"/>
      <c r="T666" s="98"/>
      <c r="U666" s="98"/>
      <c r="V666" s="98"/>
      <c r="W666" s="98"/>
      <c r="X666" s="98"/>
      <c r="Y666" s="98"/>
      <c r="Z666" s="97"/>
      <c r="AA666" s="98"/>
      <c r="AB666" s="98"/>
      <c r="AC666" s="98"/>
      <c r="AD666" s="98"/>
      <c r="AE666" s="98"/>
      <c r="AF666" s="98"/>
      <c r="AG666" s="98"/>
    </row>
    <row r="667" spans="19:33" x14ac:dyDescent="0.5">
      <c r="S667" s="97"/>
      <c r="T667" s="98"/>
      <c r="U667" s="98"/>
      <c r="V667" s="98"/>
      <c r="W667" s="98"/>
      <c r="X667" s="98"/>
      <c r="Y667" s="98"/>
      <c r="Z667" s="97"/>
      <c r="AA667" s="98"/>
      <c r="AB667" s="98"/>
      <c r="AC667" s="98"/>
      <c r="AD667" s="98"/>
      <c r="AE667" s="98"/>
      <c r="AF667" s="98"/>
      <c r="AG667" s="98"/>
    </row>
    <row r="668" spans="19:33" x14ac:dyDescent="0.5">
      <c r="S668" s="97"/>
      <c r="T668" s="98"/>
      <c r="U668" s="98"/>
      <c r="V668" s="98"/>
      <c r="W668" s="98"/>
      <c r="X668" s="98"/>
      <c r="Y668" s="98"/>
      <c r="Z668" s="97"/>
      <c r="AA668" s="98"/>
      <c r="AB668" s="98"/>
      <c r="AC668" s="98"/>
      <c r="AD668" s="98"/>
      <c r="AE668" s="98"/>
      <c r="AF668" s="98"/>
      <c r="AG668" s="98"/>
    </row>
    <row r="669" spans="19:33" x14ac:dyDescent="0.5">
      <c r="S669" s="97"/>
      <c r="T669" s="98"/>
      <c r="U669" s="98"/>
      <c r="V669" s="98"/>
      <c r="W669" s="98"/>
      <c r="X669" s="98"/>
      <c r="Y669" s="98"/>
      <c r="Z669" s="97"/>
      <c r="AA669" s="98"/>
      <c r="AB669" s="98"/>
      <c r="AC669" s="98"/>
      <c r="AD669" s="98"/>
      <c r="AE669" s="98"/>
      <c r="AF669" s="98"/>
      <c r="AG669" s="98"/>
    </row>
    <row r="670" spans="19:33" x14ac:dyDescent="0.5">
      <c r="S670" s="97"/>
      <c r="T670" s="98"/>
      <c r="U670" s="98"/>
      <c r="V670" s="98"/>
      <c r="W670" s="98"/>
      <c r="X670" s="98"/>
      <c r="Y670" s="98"/>
      <c r="Z670" s="97"/>
      <c r="AA670" s="98"/>
      <c r="AB670" s="98"/>
      <c r="AC670" s="98"/>
      <c r="AD670" s="98"/>
      <c r="AE670" s="98"/>
      <c r="AF670" s="98"/>
      <c r="AG670" s="98"/>
    </row>
    <row r="671" spans="19:33" x14ac:dyDescent="0.5">
      <c r="S671" s="97"/>
      <c r="T671" s="98"/>
      <c r="U671" s="98"/>
      <c r="V671" s="98"/>
      <c r="W671" s="98"/>
      <c r="X671" s="98"/>
      <c r="Y671" s="98"/>
      <c r="Z671" s="97"/>
      <c r="AA671" s="98"/>
      <c r="AB671" s="98"/>
      <c r="AC671" s="98"/>
      <c r="AD671" s="98"/>
      <c r="AE671" s="98"/>
      <c r="AF671" s="98"/>
      <c r="AG671" s="98"/>
    </row>
    <row r="672" spans="19:33" x14ac:dyDescent="0.5">
      <c r="S672" s="97"/>
      <c r="T672" s="98"/>
      <c r="U672" s="98"/>
      <c r="V672" s="98"/>
      <c r="W672" s="98"/>
      <c r="X672" s="98"/>
      <c r="Y672" s="98"/>
      <c r="Z672" s="97"/>
      <c r="AA672" s="98"/>
      <c r="AB672" s="98"/>
      <c r="AC672" s="98"/>
      <c r="AD672" s="98"/>
      <c r="AE672" s="98"/>
      <c r="AF672" s="98"/>
      <c r="AG672" s="98"/>
    </row>
    <row r="673" spans="19:33" x14ac:dyDescent="0.5">
      <c r="S673" s="97"/>
      <c r="T673" s="98"/>
      <c r="U673" s="98"/>
      <c r="V673" s="98"/>
      <c r="W673" s="98"/>
      <c r="X673" s="98"/>
      <c r="Y673" s="98"/>
      <c r="Z673" s="97"/>
      <c r="AA673" s="98"/>
      <c r="AB673" s="98"/>
      <c r="AC673" s="98"/>
      <c r="AD673" s="98"/>
      <c r="AE673" s="98"/>
      <c r="AF673" s="98"/>
      <c r="AG673" s="98"/>
    </row>
    <row r="674" spans="19:33" x14ac:dyDescent="0.5">
      <c r="S674" s="97"/>
      <c r="T674" s="98"/>
      <c r="U674" s="98"/>
      <c r="V674" s="98"/>
      <c r="W674" s="98"/>
      <c r="X674" s="98"/>
      <c r="Y674" s="98"/>
      <c r="Z674" s="97"/>
      <c r="AA674" s="98"/>
      <c r="AB674" s="98"/>
      <c r="AC674" s="98"/>
      <c r="AD674" s="98"/>
      <c r="AE674" s="98"/>
      <c r="AF674" s="98"/>
      <c r="AG674" s="98"/>
    </row>
    <row r="675" spans="19:33" x14ac:dyDescent="0.5">
      <c r="S675" s="97"/>
      <c r="T675" s="98"/>
      <c r="U675" s="98"/>
      <c r="V675" s="98"/>
      <c r="W675" s="98"/>
      <c r="X675" s="98"/>
      <c r="Y675" s="98"/>
      <c r="Z675" s="97"/>
      <c r="AA675" s="98"/>
      <c r="AB675" s="98"/>
      <c r="AC675" s="98"/>
      <c r="AD675" s="98"/>
      <c r="AE675" s="98"/>
      <c r="AF675" s="98"/>
      <c r="AG675" s="98"/>
    </row>
    <row r="676" spans="19:33" x14ac:dyDescent="0.5">
      <c r="S676" s="97"/>
      <c r="T676" s="98"/>
      <c r="U676" s="98"/>
      <c r="V676" s="98"/>
      <c r="W676" s="98"/>
      <c r="X676" s="98"/>
      <c r="Y676" s="98"/>
      <c r="Z676" s="97"/>
      <c r="AA676" s="98"/>
      <c r="AB676" s="98"/>
      <c r="AC676" s="98"/>
      <c r="AD676" s="98"/>
      <c r="AE676" s="98"/>
      <c r="AF676" s="98"/>
      <c r="AG676" s="98"/>
    </row>
    <row r="677" spans="19:33" x14ac:dyDescent="0.5">
      <c r="S677" s="97"/>
      <c r="T677" s="98"/>
      <c r="U677" s="98"/>
      <c r="V677" s="98"/>
      <c r="W677" s="98"/>
      <c r="X677" s="98"/>
      <c r="Y677" s="98"/>
      <c r="Z677" s="97"/>
      <c r="AA677" s="98"/>
      <c r="AB677" s="98"/>
      <c r="AC677" s="98"/>
      <c r="AD677" s="98"/>
      <c r="AE677" s="98"/>
      <c r="AF677" s="98"/>
      <c r="AG677" s="98"/>
    </row>
    <row r="678" spans="19:33" x14ac:dyDescent="0.5">
      <c r="S678" s="97"/>
      <c r="T678" s="98"/>
      <c r="U678" s="98"/>
      <c r="V678" s="98"/>
      <c r="W678" s="98"/>
      <c r="X678" s="98"/>
      <c r="Y678" s="98"/>
      <c r="Z678" s="97"/>
      <c r="AA678" s="98"/>
      <c r="AB678" s="98"/>
      <c r="AC678" s="98"/>
      <c r="AD678" s="98"/>
      <c r="AE678" s="98"/>
      <c r="AF678" s="98"/>
      <c r="AG678" s="98"/>
    </row>
    <row r="679" spans="19:33" x14ac:dyDescent="0.5">
      <c r="S679" s="97"/>
      <c r="T679" s="98"/>
      <c r="U679" s="98"/>
      <c r="V679" s="98"/>
      <c r="W679" s="98"/>
      <c r="X679" s="98"/>
      <c r="Y679" s="98"/>
      <c r="Z679" s="97"/>
      <c r="AA679" s="98"/>
      <c r="AB679" s="98"/>
      <c r="AC679" s="98"/>
      <c r="AD679" s="98"/>
      <c r="AE679" s="98"/>
      <c r="AF679" s="98"/>
      <c r="AG679" s="98"/>
    </row>
    <row r="680" spans="19:33" x14ac:dyDescent="0.5">
      <c r="S680" s="97"/>
      <c r="T680" s="98"/>
      <c r="U680" s="98"/>
      <c r="V680" s="98"/>
      <c r="W680" s="98"/>
      <c r="X680" s="98"/>
      <c r="Y680" s="98"/>
      <c r="Z680" s="97"/>
      <c r="AA680" s="98"/>
      <c r="AB680" s="98"/>
      <c r="AC680" s="98"/>
      <c r="AD680" s="98"/>
      <c r="AE680" s="98"/>
      <c r="AF680" s="98"/>
      <c r="AG680" s="98"/>
    </row>
    <row r="681" spans="19:33" x14ac:dyDescent="0.5">
      <c r="S681" s="97"/>
      <c r="T681" s="98"/>
      <c r="U681" s="98"/>
      <c r="V681" s="98"/>
      <c r="W681" s="98"/>
      <c r="X681" s="98"/>
      <c r="Y681" s="98"/>
      <c r="Z681" s="97"/>
      <c r="AA681" s="98"/>
      <c r="AB681" s="98"/>
      <c r="AC681" s="98"/>
      <c r="AD681" s="98"/>
      <c r="AE681" s="98"/>
      <c r="AF681" s="98"/>
      <c r="AG681" s="98"/>
    </row>
    <row r="682" spans="19:33" x14ac:dyDescent="0.5">
      <c r="S682" s="97"/>
      <c r="T682" s="98"/>
      <c r="U682" s="98"/>
      <c r="V682" s="98"/>
      <c r="W682" s="98"/>
      <c r="X682" s="98"/>
      <c r="Y682" s="98"/>
      <c r="Z682" s="97"/>
      <c r="AA682" s="98"/>
      <c r="AB682" s="98"/>
      <c r="AC682" s="98"/>
      <c r="AD682" s="98"/>
      <c r="AE682" s="98"/>
      <c r="AF682" s="98"/>
      <c r="AG682" s="98"/>
    </row>
    <row r="683" spans="19:33" x14ac:dyDescent="0.5">
      <c r="S683" s="97"/>
      <c r="T683" s="98"/>
      <c r="U683" s="98"/>
      <c r="V683" s="98"/>
      <c r="W683" s="98"/>
      <c r="X683" s="98"/>
      <c r="Y683" s="98"/>
      <c r="Z683" s="97"/>
      <c r="AA683" s="98"/>
      <c r="AB683" s="98"/>
      <c r="AC683" s="98"/>
      <c r="AD683" s="98"/>
      <c r="AE683" s="98"/>
      <c r="AF683" s="98"/>
      <c r="AG683" s="98"/>
    </row>
    <row r="684" spans="19:33" x14ac:dyDescent="0.5">
      <c r="S684" s="97"/>
      <c r="T684" s="98"/>
      <c r="U684" s="98"/>
      <c r="V684" s="98"/>
      <c r="W684" s="98"/>
      <c r="X684" s="98"/>
      <c r="Y684" s="98"/>
      <c r="Z684" s="97"/>
      <c r="AA684" s="98"/>
      <c r="AB684" s="98"/>
      <c r="AC684" s="98"/>
      <c r="AD684" s="98"/>
      <c r="AE684" s="98"/>
      <c r="AF684" s="98"/>
      <c r="AG684" s="98"/>
    </row>
    <row r="685" spans="19:33" x14ac:dyDescent="0.5">
      <c r="S685" s="97"/>
      <c r="T685" s="98"/>
      <c r="U685" s="98"/>
      <c r="V685" s="98"/>
      <c r="W685" s="98"/>
      <c r="X685" s="98"/>
      <c r="Y685" s="98"/>
      <c r="Z685" s="97"/>
      <c r="AA685" s="98"/>
      <c r="AB685" s="98"/>
      <c r="AC685" s="98"/>
      <c r="AD685" s="98"/>
      <c r="AE685" s="98"/>
      <c r="AF685" s="98"/>
      <c r="AG685" s="98"/>
    </row>
    <row r="686" spans="19:33" x14ac:dyDescent="0.5">
      <c r="S686" s="97"/>
      <c r="T686" s="98"/>
      <c r="U686" s="98"/>
      <c r="V686" s="98"/>
      <c r="W686" s="98"/>
      <c r="X686" s="98"/>
      <c r="Y686" s="98"/>
      <c r="Z686" s="97"/>
      <c r="AA686" s="98"/>
      <c r="AB686" s="98"/>
      <c r="AC686" s="98"/>
      <c r="AD686" s="98"/>
      <c r="AE686" s="98"/>
      <c r="AF686" s="98"/>
      <c r="AG686" s="98"/>
    </row>
    <row r="687" spans="19:33" x14ac:dyDescent="0.5">
      <c r="S687" s="97"/>
      <c r="T687" s="98"/>
      <c r="U687" s="98"/>
      <c r="V687" s="98"/>
      <c r="W687" s="98"/>
      <c r="X687" s="98"/>
      <c r="Y687" s="98"/>
      <c r="Z687" s="97"/>
      <c r="AA687" s="98"/>
      <c r="AB687" s="98"/>
      <c r="AC687" s="98"/>
      <c r="AD687" s="98"/>
      <c r="AE687" s="98"/>
      <c r="AF687" s="98"/>
      <c r="AG687" s="98"/>
    </row>
    <row r="688" spans="19:33" x14ac:dyDescent="0.5">
      <c r="S688" s="97"/>
      <c r="T688" s="98"/>
      <c r="U688" s="98"/>
      <c r="V688" s="98"/>
      <c r="W688" s="98"/>
      <c r="X688" s="98"/>
      <c r="Y688" s="98"/>
      <c r="Z688" s="97"/>
      <c r="AA688" s="98"/>
      <c r="AB688" s="98"/>
      <c r="AC688" s="98"/>
      <c r="AD688" s="98"/>
      <c r="AE688" s="98"/>
      <c r="AF688" s="98"/>
      <c r="AG688" s="98"/>
    </row>
    <row r="689" spans="19:33" x14ac:dyDescent="0.5">
      <c r="S689" s="97"/>
      <c r="T689" s="98"/>
      <c r="U689" s="98"/>
      <c r="V689" s="98"/>
      <c r="W689" s="98"/>
      <c r="X689" s="98"/>
      <c r="Y689" s="98"/>
      <c r="Z689" s="97"/>
      <c r="AA689" s="98"/>
      <c r="AB689" s="98"/>
      <c r="AC689" s="98"/>
      <c r="AD689" s="98"/>
      <c r="AE689" s="98"/>
      <c r="AF689" s="98"/>
      <c r="AG689" s="98"/>
    </row>
    <row r="690" spans="19:33" x14ac:dyDescent="0.5">
      <c r="S690" s="97"/>
      <c r="T690" s="98"/>
      <c r="U690" s="98"/>
      <c r="V690" s="98"/>
      <c r="W690" s="98"/>
      <c r="X690" s="98"/>
      <c r="Y690" s="98"/>
      <c r="Z690" s="97"/>
      <c r="AA690" s="98"/>
      <c r="AB690" s="98"/>
      <c r="AC690" s="98"/>
      <c r="AD690" s="98"/>
      <c r="AE690" s="98"/>
      <c r="AF690" s="98"/>
      <c r="AG690" s="98"/>
    </row>
    <row r="691" spans="19:33" x14ac:dyDescent="0.5">
      <c r="S691" s="97"/>
      <c r="T691" s="98"/>
      <c r="U691" s="98"/>
      <c r="V691" s="98"/>
      <c r="W691" s="98"/>
      <c r="X691" s="98"/>
      <c r="Y691" s="98"/>
      <c r="Z691" s="97"/>
      <c r="AA691" s="98"/>
      <c r="AB691" s="98"/>
      <c r="AC691" s="98"/>
      <c r="AD691" s="98"/>
      <c r="AE691" s="98"/>
      <c r="AF691" s="98"/>
      <c r="AG691" s="98"/>
    </row>
    <row r="692" spans="19:33" x14ac:dyDescent="0.5">
      <c r="S692" s="97"/>
      <c r="T692" s="98"/>
      <c r="U692" s="98"/>
      <c r="V692" s="98"/>
      <c r="W692" s="98"/>
      <c r="X692" s="98"/>
      <c r="Y692" s="98"/>
      <c r="Z692" s="97"/>
      <c r="AA692" s="98"/>
      <c r="AB692" s="98"/>
      <c r="AC692" s="98"/>
      <c r="AD692" s="98"/>
      <c r="AE692" s="98"/>
      <c r="AF692" s="98"/>
      <c r="AG692" s="98"/>
    </row>
    <row r="693" spans="19:33" x14ac:dyDescent="0.5">
      <c r="S693" s="97"/>
      <c r="T693" s="98"/>
      <c r="U693" s="98"/>
      <c r="V693" s="98"/>
      <c r="W693" s="98"/>
      <c r="X693" s="98"/>
      <c r="Y693" s="98"/>
      <c r="Z693" s="97"/>
      <c r="AA693" s="98"/>
      <c r="AB693" s="98"/>
      <c r="AC693" s="98"/>
      <c r="AD693" s="98"/>
      <c r="AE693" s="98"/>
      <c r="AF693" s="98"/>
      <c r="AG693" s="98"/>
    </row>
    <row r="694" spans="19:33" x14ac:dyDescent="0.5">
      <c r="S694" s="97"/>
      <c r="T694" s="98"/>
      <c r="U694" s="98"/>
      <c r="V694" s="98"/>
      <c r="W694" s="98"/>
      <c r="X694" s="98"/>
      <c r="Y694" s="98"/>
      <c r="Z694" s="97"/>
      <c r="AA694" s="98"/>
      <c r="AB694" s="98"/>
      <c r="AC694" s="98"/>
      <c r="AD694" s="98"/>
      <c r="AE694" s="98"/>
      <c r="AF694" s="98"/>
      <c r="AG694" s="98"/>
    </row>
    <row r="695" spans="19:33" x14ac:dyDescent="0.5">
      <c r="S695" s="97"/>
      <c r="T695" s="98"/>
      <c r="U695" s="98"/>
      <c r="V695" s="98"/>
      <c r="W695" s="98"/>
      <c r="X695" s="98"/>
      <c r="Y695" s="98"/>
      <c r="Z695" s="97"/>
      <c r="AA695" s="98"/>
      <c r="AB695" s="98"/>
      <c r="AC695" s="98"/>
      <c r="AD695" s="98"/>
      <c r="AE695" s="98"/>
      <c r="AF695" s="98"/>
      <c r="AG695" s="98"/>
    </row>
    <row r="696" spans="19:33" x14ac:dyDescent="0.5">
      <c r="S696" s="97"/>
      <c r="T696" s="98"/>
      <c r="U696" s="98"/>
      <c r="V696" s="98"/>
      <c r="W696" s="98"/>
      <c r="X696" s="98"/>
      <c r="Y696" s="98"/>
      <c r="Z696" s="97"/>
      <c r="AA696" s="98"/>
      <c r="AB696" s="98"/>
      <c r="AC696" s="98"/>
      <c r="AD696" s="98"/>
      <c r="AE696" s="98"/>
      <c r="AF696" s="98"/>
      <c r="AG696" s="98"/>
    </row>
    <row r="697" spans="19:33" x14ac:dyDescent="0.5">
      <c r="S697" s="97"/>
      <c r="T697" s="98"/>
      <c r="U697" s="98"/>
      <c r="V697" s="98"/>
      <c r="W697" s="98"/>
      <c r="X697" s="98"/>
      <c r="Y697" s="98"/>
      <c r="Z697" s="97"/>
      <c r="AA697" s="98"/>
      <c r="AB697" s="98"/>
      <c r="AC697" s="98"/>
      <c r="AD697" s="98"/>
      <c r="AE697" s="98"/>
      <c r="AF697" s="98"/>
      <c r="AG697" s="98"/>
    </row>
    <row r="698" spans="19:33" x14ac:dyDescent="0.5">
      <c r="S698" s="97"/>
      <c r="T698" s="98"/>
      <c r="U698" s="98"/>
      <c r="V698" s="98"/>
      <c r="W698" s="98"/>
      <c r="X698" s="98"/>
      <c r="Y698" s="98"/>
      <c r="Z698" s="97"/>
      <c r="AA698" s="98"/>
      <c r="AB698" s="98"/>
      <c r="AC698" s="98"/>
      <c r="AD698" s="98"/>
      <c r="AE698" s="98"/>
      <c r="AF698" s="98"/>
      <c r="AG698" s="98"/>
    </row>
    <row r="699" spans="19:33" x14ac:dyDescent="0.5">
      <c r="S699" s="97"/>
      <c r="T699" s="98"/>
      <c r="U699" s="98"/>
      <c r="V699" s="98"/>
      <c r="W699" s="98"/>
      <c r="X699" s="98"/>
      <c r="Y699" s="98"/>
      <c r="Z699" s="97"/>
      <c r="AA699" s="98"/>
      <c r="AB699" s="98"/>
      <c r="AC699" s="98"/>
      <c r="AD699" s="98"/>
      <c r="AE699" s="98"/>
      <c r="AF699" s="98"/>
      <c r="AG699" s="98"/>
    </row>
    <row r="700" spans="19:33" x14ac:dyDescent="0.5">
      <c r="S700" s="97"/>
      <c r="T700" s="98"/>
      <c r="U700" s="98"/>
      <c r="V700" s="98"/>
      <c r="W700" s="98"/>
      <c r="X700" s="98"/>
      <c r="Y700" s="98"/>
      <c r="Z700" s="97"/>
      <c r="AA700" s="98"/>
      <c r="AB700" s="98"/>
      <c r="AC700" s="98"/>
      <c r="AD700" s="98"/>
      <c r="AE700" s="98"/>
      <c r="AF700" s="98"/>
      <c r="AG700" s="98"/>
    </row>
    <row r="701" spans="19:33" x14ac:dyDescent="0.5">
      <c r="S701" s="97"/>
      <c r="T701" s="98"/>
      <c r="U701" s="98"/>
      <c r="V701" s="98"/>
      <c r="W701" s="98"/>
      <c r="X701" s="98"/>
      <c r="Y701" s="98"/>
      <c r="Z701" s="97"/>
      <c r="AA701" s="98"/>
      <c r="AB701" s="98"/>
      <c r="AC701" s="98"/>
      <c r="AD701" s="98"/>
      <c r="AE701" s="98"/>
      <c r="AF701" s="98"/>
      <c r="AG701" s="98"/>
    </row>
    <row r="702" spans="19:33" x14ac:dyDescent="0.5">
      <c r="S702" s="97"/>
      <c r="T702" s="98"/>
      <c r="U702" s="98"/>
      <c r="V702" s="98"/>
      <c r="W702" s="98"/>
      <c r="X702" s="98"/>
      <c r="Y702" s="98"/>
      <c r="Z702" s="97"/>
      <c r="AA702" s="98"/>
      <c r="AB702" s="98"/>
      <c r="AC702" s="98"/>
      <c r="AD702" s="98"/>
      <c r="AE702" s="98"/>
      <c r="AF702" s="98"/>
      <c r="AG702" s="98"/>
    </row>
    <row r="703" spans="19:33" x14ac:dyDescent="0.5">
      <c r="S703" s="97"/>
      <c r="T703" s="98"/>
      <c r="U703" s="98"/>
      <c r="V703" s="98"/>
      <c r="W703" s="98"/>
      <c r="X703" s="98"/>
      <c r="Y703" s="98"/>
      <c r="Z703" s="97"/>
      <c r="AA703" s="98"/>
      <c r="AB703" s="98"/>
      <c r="AC703" s="98"/>
      <c r="AD703" s="98"/>
      <c r="AE703" s="98"/>
      <c r="AF703" s="98"/>
      <c r="AG703" s="98"/>
    </row>
    <row r="704" spans="19:33" x14ac:dyDescent="0.5">
      <c r="S704" s="97"/>
      <c r="T704" s="98"/>
      <c r="U704" s="98"/>
      <c r="V704" s="98"/>
      <c r="W704" s="98"/>
      <c r="X704" s="98"/>
      <c r="Y704" s="98"/>
      <c r="Z704" s="97"/>
      <c r="AA704" s="98"/>
      <c r="AB704" s="98"/>
      <c r="AC704" s="98"/>
      <c r="AD704" s="98"/>
      <c r="AE704" s="98"/>
      <c r="AF704" s="98"/>
      <c r="AG704" s="98"/>
    </row>
    <row r="705" spans="19:33" x14ac:dyDescent="0.5">
      <c r="S705" s="97"/>
      <c r="T705" s="98"/>
      <c r="U705" s="98"/>
      <c r="V705" s="98"/>
      <c r="W705" s="98"/>
      <c r="X705" s="98"/>
      <c r="Y705" s="98"/>
      <c r="Z705" s="97"/>
      <c r="AA705" s="98"/>
      <c r="AB705" s="98"/>
      <c r="AC705" s="98"/>
      <c r="AD705" s="98"/>
      <c r="AE705" s="98"/>
      <c r="AF705" s="98"/>
      <c r="AG705" s="98"/>
    </row>
    <row r="706" spans="19:33" x14ac:dyDescent="0.5">
      <c r="S706" s="97"/>
      <c r="T706" s="98"/>
      <c r="U706" s="98"/>
      <c r="V706" s="98"/>
      <c r="W706" s="98"/>
      <c r="X706" s="98"/>
      <c r="Y706" s="98"/>
      <c r="Z706" s="97"/>
      <c r="AA706" s="98"/>
      <c r="AB706" s="98"/>
      <c r="AC706" s="98"/>
      <c r="AD706" s="98"/>
      <c r="AE706" s="98"/>
      <c r="AF706" s="98"/>
      <c r="AG706" s="98"/>
    </row>
    <row r="707" spans="19:33" x14ac:dyDescent="0.5">
      <c r="S707" s="97"/>
      <c r="T707" s="98"/>
      <c r="U707" s="98"/>
      <c r="V707" s="98"/>
      <c r="W707" s="98"/>
      <c r="X707" s="98"/>
      <c r="Y707" s="98"/>
      <c r="Z707" s="97"/>
      <c r="AA707" s="98"/>
      <c r="AB707" s="98"/>
      <c r="AC707" s="98"/>
      <c r="AD707" s="98"/>
      <c r="AE707" s="98"/>
      <c r="AF707" s="98"/>
      <c r="AG707" s="98"/>
    </row>
    <row r="708" spans="19:33" x14ac:dyDescent="0.5">
      <c r="S708" s="97"/>
      <c r="T708" s="98"/>
      <c r="U708" s="98"/>
      <c r="V708" s="98"/>
      <c r="W708" s="98"/>
      <c r="X708" s="98"/>
      <c r="Y708" s="98"/>
      <c r="Z708" s="97"/>
      <c r="AA708" s="98"/>
      <c r="AB708" s="98"/>
      <c r="AC708" s="98"/>
      <c r="AD708" s="98"/>
      <c r="AE708" s="98"/>
      <c r="AF708" s="98"/>
      <c r="AG708" s="98"/>
    </row>
    <row r="709" spans="19:33" x14ac:dyDescent="0.5">
      <c r="S709" s="97"/>
      <c r="T709" s="98"/>
      <c r="U709" s="98"/>
      <c r="V709" s="98"/>
      <c r="W709" s="98"/>
      <c r="X709" s="98"/>
      <c r="Y709" s="98"/>
      <c r="Z709" s="97"/>
      <c r="AA709" s="98"/>
      <c r="AB709" s="98"/>
      <c r="AC709" s="98"/>
      <c r="AD709" s="98"/>
      <c r="AE709" s="98"/>
      <c r="AF709" s="98"/>
      <c r="AG709" s="98"/>
    </row>
    <row r="710" spans="19:33" x14ac:dyDescent="0.5">
      <c r="S710" s="97"/>
      <c r="T710" s="98"/>
      <c r="U710" s="98"/>
      <c r="V710" s="98"/>
      <c r="W710" s="98"/>
      <c r="X710" s="98"/>
      <c r="Y710" s="98"/>
      <c r="Z710" s="97"/>
      <c r="AA710" s="98"/>
      <c r="AB710" s="98"/>
      <c r="AC710" s="98"/>
      <c r="AD710" s="98"/>
      <c r="AE710" s="98"/>
      <c r="AF710" s="98"/>
      <c r="AG710" s="98"/>
    </row>
    <row r="711" spans="19:33" x14ac:dyDescent="0.5">
      <c r="S711" s="97"/>
      <c r="T711" s="98"/>
      <c r="U711" s="98"/>
      <c r="V711" s="98"/>
      <c r="W711" s="98"/>
      <c r="X711" s="98"/>
      <c r="Y711" s="98"/>
      <c r="Z711" s="97"/>
      <c r="AA711" s="98"/>
      <c r="AB711" s="98"/>
      <c r="AC711" s="98"/>
      <c r="AD711" s="98"/>
      <c r="AE711" s="98"/>
      <c r="AF711" s="98"/>
      <c r="AG711" s="98"/>
    </row>
    <row r="712" spans="19:33" x14ac:dyDescent="0.5">
      <c r="S712" s="97"/>
      <c r="T712" s="98"/>
      <c r="U712" s="98"/>
      <c r="V712" s="98"/>
      <c r="W712" s="98"/>
      <c r="X712" s="98"/>
      <c r="Y712" s="98"/>
      <c r="Z712" s="97"/>
      <c r="AA712" s="98"/>
      <c r="AB712" s="98"/>
      <c r="AC712" s="98"/>
      <c r="AD712" s="98"/>
      <c r="AE712" s="98"/>
      <c r="AF712" s="98"/>
      <c r="AG712" s="98"/>
    </row>
    <row r="713" spans="19:33" x14ac:dyDescent="0.5">
      <c r="S713" s="97"/>
      <c r="T713" s="98"/>
      <c r="U713" s="98"/>
      <c r="V713" s="98"/>
      <c r="W713" s="98"/>
      <c r="X713" s="98"/>
      <c r="Y713" s="98"/>
      <c r="Z713" s="97"/>
      <c r="AA713" s="98"/>
      <c r="AB713" s="98"/>
      <c r="AC713" s="98"/>
      <c r="AD713" s="98"/>
      <c r="AE713" s="98"/>
      <c r="AF713" s="98"/>
      <c r="AG713" s="98"/>
    </row>
    <row r="714" spans="19:33" x14ac:dyDescent="0.5">
      <c r="S714" s="97"/>
      <c r="T714" s="98"/>
      <c r="U714" s="98"/>
      <c r="V714" s="98"/>
      <c r="W714" s="98"/>
      <c r="X714" s="98"/>
      <c r="Y714" s="98"/>
      <c r="Z714" s="97"/>
      <c r="AA714" s="98"/>
      <c r="AB714" s="98"/>
      <c r="AC714" s="98"/>
      <c r="AD714" s="98"/>
      <c r="AE714" s="98"/>
      <c r="AF714" s="98"/>
      <c r="AG714" s="98"/>
    </row>
    <row r="715" spans="19:33" x14ac:dyDescent="0.5">
      <c r="S715" s="97"/>
      <c r="T715" s="98"/>
      <c r="U715" s="98"/>
      <c r="V715" s="98"/>
      <c r="W715" s="98"/>
      <c r="X715" s="98"/>
      <c r="Y715" s="98"/>
      <c r="Z715" s="97"/>
      <c r="AA715" s="98"/>
      <c r="AB715" s="98"/>
      <c r="AC715" s="98"/>
      <c r="AD715" s="98"/>
      <c r="AE715" s="98"/>
      <c r="AF715" s="98"/>
      <c r="AG715" s="98"/>
    </row>
    <row r="716" spans="19:33" x14ac:dyDescent="0.5">
      <c r="S716" s="97"/>
      <c r="T716" s="98"/>
      <c r="U716" s="98"/>
      <c r="V716" s="98"/>
      <c r="W716" s="98"/>
      <c r="X716" s="98"/>
      <c r="Y716" s="98"/>
      <c r="Z716" s="97"/>
      <c r="AA716" s="98"/>
      <c r="AB716" s="98"/>
      <c r="AC716" s="98"/>
      <c r="AD716" s="98"/>
      <c r="AE716" s="98"/>
      <c r="AF716" s="98"/>
      <c r="AG716" s="98"/>
    </row>
    <row r="717" spans="19:33" x14ac:dyDescent="0.5">
      <c r="S717" s="97"/>
      <c r="T717" s="98"/>
      <c r="U717" s="98"/>
      <c r="V717" s="98"/>
      <c r="W717" s="98"/>
      <c r="X717" s="98"/>
      <c r="Y717" s="98"/>
      <c r="Z717" s="97"/>
      <c r="AA717" s="98"/>
      <c r="AB717" s="98"/>
      <c r="AC717" s="98"/>
      <c r="AD717" s="98"/>
      <c r="AE717" s="98"/>
      <c r="AF717" s="98"/>
      <c r="AG717" s="98"/>
    </row>
    <row r="718" spans="19:33" x14ac:dyDescent="0.5">
      <c r="S718" s="97"/>
      <c r="T718" s="98"/>
      <c r="U718" s="98"/>
      <c r="V718" s="98"/>
      <c r="W718" s="98"/>
      <c r="X718" s="98"/>
      <c r="Y718" s="98"/>
      <c r="Z718" s="97"/>
      <c r="AA718" s="98"/>
      <c r="AB718" s="98"/>
      <c r="AC718" s="98"/>
      <c r="AD718" s="98"/>
      <c r="AE718" s="98"/>
      <c r="AF718" s="98"/>
      <c r="AG718" s="98"/>
    </row>
    <row r="719" spans="19:33" x14ac:dyDescent="0.5">
      <c r="S719" s="97"/>
      <c r="T719" s="98"/>
      <c r="U719" s="98"/>
      <c r="V719" s="98"/>
      <c r="W719" s="98"/>
      <c r="X719" s="98"/>
      <c r="Y719" s="98"/>
      <c r="Z719" s="97"/>
      <c r="AA719" s="98"/>
      <c r="AB719" s="98"/>
      <c r="AC719" s="98"/>
      <c r="AD719" s="98"/>
      <c r="AE719" s="98"/>
      <c r="AF719" s="98"/>
      <c r="AG719" s="98"/>
    </row>
  </sheetData>
  <mergeCells count="24">
    <mergeCell ref="A82:A88"/>
    <mergeCell ref="B82:H82"/>
    <mergeCell ref="I82:N82"/>
    <mergeCell ref="B83:H83"/>
    <mergeCell ref="I83:N83"/>
    <mergeCell ref="Q91:Q101"/>
    <mergeCell ref="Q54:Q63"/>
    <mergeCell ref="A56:A62"/>
    <mergeCell ref="B56:H56"/>
    <mergeCell ref="I56:N56"/>
    <mergeCell ref="B57:H57"/>
    <mergeCell ref="I57:N57"/>
    <mergeCell ref="A31:A37"/>
    <mergeCell ref="B31:H31"/>
    <mergeCell ref="I31:N31"/>
    <mergeCell ref="B32:H32"/>
    <mergeCell ref="I32:N32"/>
    <mergeCell ref="Q35:Q51"/>
    <mergeCell ref="Q2:Q13"/>
    <mergeCell ref="A4:A10"/>
    <mergeCell ref="B4:H4"/>
    <mergeCell ref="I4:N4"/>
    <mergeCell ref="B5:H5"/>
    <mergeCell ref="I5:N5"/>
  </mergeCells>
  <pageMargins left="0.78740157480314965" right="0.17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NSO_Blue</dc:creator>
  <cp:lastModifiedBy>NSO_Blue</cp:lastModifiedBy>
  <dcterms:created xsi:type="dcterms:W3CDTF">2022-05-17T07:01:20Z</dcterms:created>
  <dcterms:modified xsi:type="dcterms:W3CDTF">2022-05-17T07:01:37Z</dcterms:modified>
</cp:coreProperties>
</file>